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19875" windowHeight="7530" firstSheet="19" activeTab="27"/>
  </bookViews>
  <sheets>
    <sheet name="28 Feb" sheetId="54" r:id="rId1"/>
    <sheet name="01 Maret 2018," sheetId="55" r:id="rId2"/>
    <sheet name="02 Maret (2)" sheetId="57" r:id="rId3"/>
    <sheet name="03 Maret" sheetId="56" r:id="rId4"/>
    <sheet name="4 Maret 2018" sheetId="58" r:id="rId5"/>
    <sheet name="05 Maret " sheetId="59" r:id="rId6"/>
    <sheet name="6 Maret" sheetId="60" r:id="rId7"/>
    <sheet name="7 Maret " sheetId="61" r:id="rId8"/>
    <sheet name="8 Maret " sheetId="62" r:id="rId9"/>
    <sheet name="9 Maret " sheetId="63" r:id="rId10"/>
    <sheet name="10 Maret " sheetId="64" r:id="rId11"/>
    <sheet name="12 Maret" sheetId="65" r:id="rId12"/>
    <sheet name="13 Maret" sheetId="66" r:id="rId13"/>
    <sheet name="14 Maret  (2)" sheetId="68" r:id="rId14"/>
    <sheet name="15 Maret " sheetId="67" r:id="rId15"/>
    <sheet name="16 Maret " sheetId="69" r:id="rId16"/>
    <sheet name="18 Maret" sheetId="70" r:id="rId17"/>
    <sheet name="19 Maret " sheetId="71" r:id="rId18"/>
    <sheet name="20 Maret" sheetId="72" r:id="rId19"/>
    <sheet name="21 Maret" sheetId="73" r:id="rId20"/>
    <sheet name="22 Maret " sheetId="74" r:id="rId21"/>
    <sheet name="23 Maret " sheetId="75" r:id="rId22"/>
    <sheet name="24 Maret" sheetId="76" r:id="rId23"/>
    <sheet name="26 mARET " sheetId="77" r:id="rId24"/>
    <sheet name="27 Maret" sheetId="78" r:id="rId25"/>
    <sheet name="29 Maret " sheetId="79" r:id="rId26"/>
    <sheet name="31 Maret" sheetId="80" r:id="rId27"/>
    <sheet name="2 April" sheetId="81" r:id="rId28"/>
  </sheets>
  <externalReferences>
    <externalReference r:id="rId29"/>
  </externalReferences>
  <definedNames>
    <definedName name="_xlnm._FilterDatabase" localSheetId="27" hidden="1">'2 April'!$J$11:$M$55</definedName>
    <definedName name="_xlnm._FilterDatabase" localSheetId="23" hidden="1">'26 mARET '!$J$11:$M$55</definedName>
    <definedName name="_xlnm._FilterDatabase" localSheetId="24" hidden="1">'27 Maret'!$J$11:$M$55</definedName>
    <definedName name="_xlnm._FilterDatabase" localSheetId="25" hidden="1">'29 Maret '!$J$11:$M$55</definedName>
    <definedName name="_xlnm._FilterDatabase" localSheetId="26" hidden="1">'31 Maret'!$J$11:$M$55</definedName>
    <definedName name="_xlnm.Print_Area" localSheetId="1">'01 Maret 2018,'!$A$1:$I$79</definedName>
    <definedName name="_xlnm.Print_Area" localSheetId="2">'02 Maret (2)'!$A$1:$I$79</definedName>
    <definedName name="_xlnm.Print_Area" localSheetId="3">'03 Maret'!$A$1:$I$79</definedName>
    <definedName name="_xlnm.Print_Area" localSheetId="5">'05 Maret '!$A$1:$I$79</definedName>
    <definedName name="_xlnm.Print_Area" localSheetId="10">'10 Maret '!$A$1:$I$77</definedName>
    <definedName name="_xlnm.Print_Area" localSheetId="11">'12 Maret'!$A$1:$I$77</definedName>
    <definedName name="_xlnm.Print_Area" localSheetId="12">'13 Maret'!$A$1:$I$77</definedName>
    <definedName name="_xlnm.Print_Area" localSheetId="13">'14 Maret  (2)'!$A$1:$I$77</definedName>
    <definedName name="_xlnm.Print_Area" localSheetId="14">'15 Maret '!$A$1:$I$77</definedName>
    <definedName name="_xlnm.Print_Area" localSheetId="15">'16 Maret '!$A$1:$I$77</definedName>
    <definedName name="_xlnm.Print_Area" localSheetId="16">'18 Maret'!$A$1:$I$77</definedName>
    <definedName name="_xlnm.Print_Area" localSheetId="17">'19 Maret '!$A$1:$I$77</definedName>
    <definedName name="_xlnm.Print_Area" localSheetId="27">'2 April'!$A$1:$I$77</definedName>
    <definedName name="_xlnm.Print_Area" localSheetId="18">'20 Maret'!$A$1:$I$77</definedName>
    <definedName name="_xlnm.Print_Area" localSheetId="19">'21 Maret'!$A$1:$I$77</definedName>
    <definedName name="_xlnm.Print_Area" localSheetId="20">'22 Maret '!$A$1:$I$77</definedName>
    <definedName name="_xlnm.Print_Area" localSheetId="21">'23 Maret '!$A$1:$I$77</definedName>
    <definedName name="_xlnm.Print_Area" localSheetId="22">'24 Maret'!$A$1:$I$77</definedName>
    <definedName name="_xlnm.Print_Area" localSheetId="23">'26 mARET '!$A$1:$I$77</definedName>
    <definedName name="_xlnm.Print_Area" localSheetId="24">'27 Maret'!$A$1:$I$77</definedName>
    <definedName name="_xlnm.Print_Area" localSheetId="0">'28 Feb'!$A$1:$I$79</definedName>
    <definedName name="_xlnm.Print_Area" localSheetId="25">'29 Maret '!$A$1:$I$77</definedName>
    <definedName name="_xlnm.Print_Area" localSheetId="26">'31 Maret'!$A$1:$I$77</definedName>
    <definedName name="_xlnm.Print_Area" localSheetId="4">'4 Maret 2018'!$A$1:$I$79</definedName>
    <definedName name="_xlnm.Print_Area" localSheetId="6">'6 Maret'!$A$1:$I$79</definedName>
    <definedName name="_xlnm.Print_Area" localSheetId="7">'7 Maret '!$A$1:$I$79</definedName>
    <definedName name="_xlnm.Print_Area" localSheetId="8">'8 Maret '!$A$1:$I$78</definedName>
    <definedName name="_xlnm.Print_Area" localSheetId="9">'9 Maret '!$A$1:$I$78</definedName>
  </definedNames>
  <calcPr calcId="144525"/>
</workbook>
</file>

<file path=xl/calcChain.xml><?xml version="1.0" encoding="utf-8"?>
<calcChain xmlns="http://schemas.openxmlformats.org/spreadsheetml/2006/main">
  <c r="I33" i="81" l="1"/>
  <c r="P121" i="81"/>
  <c r="O121" i="81"/>
  <c r="O122" i="81" s="1"/>
  <c r="N121" i="81"/>
  <c r="M121" i="81"/>
  <c r="H49" i="81" s="1"/>
  <c r="I51" i="81" s="1"/>
  <c r="L121" i="81"/>
  <c r="Q113" i="81"/>
  <c r="H87" i="81"/>
  <c r="E87" i="81"/>
  <c r="A87" i="81"/>
  <c r="H55" i="81"/>
  <c r="S49" i="81"/>
  <c r="H45" i="81"/>
  <c r="I46" i="81" s="1"/>
  <c r="I32" i="81"/>
  <c r="I40" i="81" s="1"/>
  <c r="I47" i="81" s="1"/>
  <c r="G24" i="81"/>
  <c r="G23" i="81"/>
  <c r="G22" i="81"/>
  <c r="G21" i="81"/>
  <c r="G20" i="81"/>
  <c r="G16" i="81"/>
  <c r="U15" i="81"/>
  <c r="T15" i="81"/>
  <c r="G15" i="81"/>
  <c r="G14" i="81"/>
  <c r="G13" i="81"/>
  <c r="G12" i="81"/>
  <c r="G11" i="81"/>
  <c r="G10" i="81"/>
  <c r="G9" i="81"/>
  <c r="G8" i="81"/>
  <c r="J6" i="81"/>
  <c r="J1" i="81"/>
  <c r="E8" i="80"/>
  <c r="I51" i="80"/>
  <c r="I58" i="80" s="1"/>
  <c r="I33" i="80"/>
  <c r="P121" i="80"/>
  <c r="O121" i="80"/>
  <c r="O122" i="80" s="1"/>
  <c r="N121" i="80"/>
  <c r="M121" i="80"/>
  <c r="H49" i="80" s="1"/>
  <c r="L121" i="80"/>
  <c r="L122" i="80" s="1"/>
  <c r="Q113" i="80"/>
  <c r="H87" i="80"/>
  <c r="E87" i="80"/>
  <c r="A87" i="80"/>
  <c r="H55" i="80"/>
  <c r="S49" i="80"/>
  <c r="I46" i="80"/>
  <c r="H45" i="80"/>
  <c r="I32" i="80"/>
  <c r="I40" i="80" s="1"/>
  <c r="I47" i="80" s="1"/>
  <c r="G24" i="80"/>
  <c r="G23" i="80"/>
  <c r="G22" i="80"/>
  <c r="G21" i="80"/>
  <c r="G20" i="80"/>
  <c r="H26" i="80" s="1"/>
  <c r="G16" i="80"/>
  <c r="U15" i="80"/>
  <c r="T15" i="80"/>
  <c r="G15" i="80"/>
  <c r="G14" i="80"/>
  <c r="G13" i="80"/>
  <c r="G12" i="80"/>
  <c r="G11" i="80"/>
  <c r="G10" i="80"/>
  <c r="G9" i="80"/>
  <c r="G8" i="80"/>
  <c r="J6" i="80"/>
  <c r="J1" i="80"/>
  <c r="L122" i="81" l="1"/>
  <c r="H54" i="81"/>
  <c r="I57" i="81" s="1"/>
  <c r="I58" i="81" s="1"/>
  <c r="H26" i="81"/>
  <c r="H17" i="81"/>
  <c r="I27" i="81" s="1"/>
  <c r="G28" i="81" s="1"/>
  <c r="I59" i="81"/>
  <c r="H17" i="80"/>
  <c r="I27" i="80" s="1"/>
  <c r="I59" i="80" s="1"/>
  <c r="I57" i="80"/>
  <c r="G28" i="80"/>
  <c r="H45" i="79"/>
  <c r="I61" i="81" l="1"/>
  <c r="I61" i="80"/>
  <c r="I33" i="79"/>
  <c r="P121" i="79"/>
  <c r="O121" i="79"/>
  <c r="O122" i="79" s="1"/>
  <c r="N121" i="79"/>
  <c r="M121" i="79"/>
  <c r="H49" i="79" s="1"/>
  <c r="I51" i="79" s="1"/>
  <c r="L121" i="79"/>
  <c r="L122" i="79" s="1"/>
  <c r="Q113" i="79"/>
  <c r="H87" i="79"/>
  <c r="E87" i="79"/>
  <c r="A87" i="79"/>
  <c r="H55" i="79"/>
  <c r="S49" i="79"/>
  <c r="I46" i="79"/>
  <c r="I32" i="79"/>
  <c r="I40" i="79" s="1"/>
  <c r="G24" i="79"/>
  <c r="G23" i="79"/>
  <c r="G22" i="79"/>
  <c r="G21" i="79"/>
  <c r="G20" i="79"/>
  <c r="H26" i="79" s="1"/>
  <c r="G16" i="79"/>
  <c r="U15" i="79"/>
  <c r="T15" i="79"/>
  <c r="G15" i="79"/>
  <c r="G14" i="79"/>
  <c r="G13" i="79"/>
  <c r="G12" i="79"/>
  <c r="G11" i="79"/>
  <c r="G10" i="79"/>
  <c r="G9" i="79"/>
  <c r="G8" i="79"/>
  <c r="H17" i="79" s="1"/>
  <c r="J6" i="79"/>
  <c r="J1" i="79"/>
  <c r="I47" i="79" l="1"/>
  <c r="H54" i="79"/>
  <c r="I57" i="79" s="1"/>
  <c r="I58" i="79" s="1"/>
  <c r="I27" i="79"/>
  <c r="L121" i="78"/>
  <c r="L122" i="78" s="1"/>
  <c r="I33" i="78"/>
  <c r="P121" i="78"/>
  <c r="O121" i="78"/>
  <c r="O122" i="78" s="1"/>
  <c r="N121" i="78"/>
  <c r="M121" i="78"/>
  <c r="H49" i="78" s="1"/>
  <c r="I51" i="78" s="1"/>
  <c r="Q113" i="78"/>
  <c r="H87" i="78"/>
  <c r="E87" i="78"/>
  <c r="A87" i="78"/>
  <c r="H55" i="78"/>
  <c r="S49" i="78"/>
  <c r="I46" i="78"/>
  <c r="I32" i="78"/>
  <c r="I40" i="78" s="1"/>
  <c r="I47" i="78" s="1"/>
  <c r="G24" i="78"/>
  <c r="G23" i="78"/>
  <c r="G22" i="78"/>
  <c r="G21" i="78"/>
  <c r="G20" i="78"/>
  <c r="H26" i="78" s="1"/>
  <c r="G16" i="78"/>
  <c r="U15" i="78"/>
  <c r="T15" i="78"/>
  <c r="G15" i="78"/>
  <c r="G14" i="78"/>
  <c r="G13" i="78"/>
  <c r="G12" i="78"/>
  <c r="G11" i="78"/>
  <c r="G10" i="78"/>
  <c r="G9" i="78"/>
  <c r="G8" i="78"/>
  <c r="H17" i="78" s="1"/>
  <c r="I27" i="78" s="1"/>
  <c r="J6" i="78"/>
  <c r="J1" i="78"/>
  <c r="I59" i="79" l="1"/>
  <c r="I61" i="79" s="1"/>
  <c r="G28" i="79"/>
  <c r="H54" i="78"/>
  <c r="I57" i="78"/>
  <c r="I58" i="78" s="1"/>
  <c r="I59" i="78"/>
  <c r="G28" i="78"/>
  <c r="I33" i="77"/>
  <c r="P121" i="77"/>
  <c r="O121" i="77"/>
  <c r="O122" i="77" s="1"/>
  <c r="N121" i="77"/>
  <c r="M121" i="77"/>
  <c r="H49" i="77" s="1"/>
  <c r="I51" i="77" s="1"/>
  <c r="L121" i="77"/>
  <c r="L122" i="77" s="1"/>
  <c r="Q113" i="77"/>
  <c r="H87" i="77"/>
  <c r="E87" i="77"/>
  <c r="A87" i="77"/>
  <c r="S49" i="77"/>
  <c r="I46" i="77"/>
  <c r="I32" i="77"/>
  <c r="I40" i="77" s="1"/>
  <c r="I47" i="77" s="1"/>
  <c r="G24" i="77"/>
  <c r="G23" i="77"/>
  <c r="G22" i="77"/>
  <c r="G21" i="77"/>
  <c r="G20" i="77"/>
  <c r="G16" i="77"/>
  <c r="U15" i="77"/>
  <c r="T15" i="77"/>
  <c r="G15" i="77"/>
  <c r="G14" i="77"/>
  <c r="G13" i="77"/>
  <c r="G12" i="77"/>
  <c r="G11" i="77"/>
  <c r="G10" i="77"/>
  <c r="G9" i="77"/>
  <c r="G8" i="77"/>
  <c r="J6" i="77"/>
  <c r="J1" i="77"/>
  <c r="I61" i="78" l="1"/>
  <c r="H54" i="77"/>
  <c r="H55" i="77"/>
  <c r="H17" i="77"/>
  <c r="I27" i="77" s="1"/>
  <c r="I59" i="77" s="1"/>
  <c r="H26" i="77"/>
  <c r="I57" i="77"/>
  <c r="I58" i="77" s="1"/>
  <c r="E8" i="76"/>
  <c r="G8" i="76" s="1"/>
  <c r="E9" i="76"/>
  <c r="I33" i="76"/>
  <c r="P121" i="76"/>
  <c r="O121" i="76"/>
  <c r="O122" i="76" s="1"/>
  <c r="N121" i="76"/>
  <c r="M121" i="76"/>
  <c r="H49" i="76" s="1"/>
  <c r="I51" i="76" s="1"/>
  <c r="L121" i="76"/>
  <c r="L122" i="76" s="1"/>
  <c r="Q113" i="76"/>
  <c r="H87" i="76"/>
  <c r="E87" i="76"/>
  <c r="A87" i="76"/>
  <c r="H55" i="76"/>
  <c r="S49" i="76"/>
  <c r="I46" i="76"/>
  <c r="I32" i="76"/>
  <c r="I40" i="76" s="1"/>
  <c r="I47" i="76" s="1"/>
  <c r="G24" i="76"/>
  <c r="G23" i="76"/>
  <c r="G22" i="76"/>
  <c r="G21" i="76"/>
  <c r="G20" i="76"/>
  <c r="H26" i="76" s="1"/>
  <c r="G16" i="76"/>
  <c r="U15" i="76"/>
  <c r="T15" i="76"/>
  <c r="G15" i="76"/>
  <c r="G14" i="76"/>
  <c r="G13" i="76"/>
  <c r="G12" i="76"/>
  <c r="G11" i="76"/>
  <c r="G10" i="76"/>
  <c r="G9" i="76"/>
  <c r="J6" i="76"/>
  <c r="J1" i="76"/>
  <c r="G28" i="77" l="1"/>
  <c r="I61" i="77"/>
  <c r="H17" i="76"/>
  <c r="I27" i="76" s="1"/>
  <c r="H54" i="76"/>
  <c r="I33" i="75"/>
  <c r="P121" i="75"/>
  <c r="O121" i="75"/>
  <c r="O122" i="75" s="1"/>
  <c r="N121" i="75"/>
  <c r="M121" i="75"/>
  <c r="H49" i="75" s="1"/>
  <c r="I51" i="75" s="1"/>
  <c r="L121" i="75"/>
  <c r="L122" i="75" s="1"/>
  <c r="Q113" i="75"/>
  <c r="H87" i="75"/>
  <c r="E87" i="75"/>
  <c r="A87" i="75"/>
  <c r="H55" i="75"/>
  <c r="S49" i="75"/>
  <c r="I46" i="75"/>
  <c r="I32" i="75"/>
  <c r="I40" i="75" s="1"/>
  <c r="I47" i="75" s="1"/>
  <c r="G24" i="75"/>
  <c r="G23" i="75"/>
  <c r="G22" i="75"/>
  <c r="G21" i="75"/>
  <c r="G20" i="75"/>
  <c r="H26" i="75" s="1"/>
  <c r="G16" i="75"/>
  <c r="U15" i="75"/>
  <c r="T15" i="75"/>
  <c r="G15" i="75"/>
  <c r="G14" i="75"/>
  <c r="G13" i="75"/>
  <c r="G12" i="75"/>
  <c r="G11" i="75"/>
  <c r="G10" i="75"/>
  <c r="G9" i="75"/>
  <c r="G8" i="75"/>
  <c r="J6" i="75"/>
  <c r="J1" i="75"/>
  <c r="I57" i="76" l="1"/>
  <c r="I58" i="76" s="1"/>
  <c r="J53" i="76"/>
  <c r="I59" i="76"/>
  <c r="G28" i="76"/>
  <c r="H17" i="75"/>
  <c r="H54" i="75"/>
  <c r="I57" i="75" s="1"/>
  <c r="I58" i="75" s="1"/>
  <c r="I27" i="75"/>
  <c r="I33" i="74"/>
  <c r="P121" i="74"/>
  <c r="O121" i="74"/>
  <c r="O122" i="74" s="1"/>
  <c r="N121" i="74"/>
  <c r="M121" i="74"/>
  <c r="H49" i="74" s="1"/>
  <c r="I51" i="74" s="1"/>
  <c r="L121" i="74"/>
  <c r="L122" i="74" s="1"/>
  <c r="Q113" i="74"/>
  <c r="H87" i="74"/>
  <c r="E87" i="74"/>
  <c r="A87" i="74"/>
  <c r="S49" i="74"/>
  <c r="I46" i="74"/>
  <c r="I32" i="74"/>
  <c r="I40" i="74" s="1"/>
  <c r="I47" i="74" s="1"/>
  <c r="G24" i="74"/>
  <c r="G23" i="74"/>
  <c r="G22" i="74"/>
  <c r="G21" i="74"/>
  <c r="H26" i="74" s="1"/>
  <c r="G20" i="74"/>
  <c r="G16" i="74"/>
  <c r="U15" i="74"/>
  <c r="T15" i="74"/>
  <c r="G15" i="74"/>
  <c r="G14" i="74"/>
  <c r="G13" i="74"/>
  <c r="G12" i="74"/>
  <c r="G11" i="74"/>
  <c r="G10" i="74"/>
  <c r="G9" i="74"/>
  <c r="G8" i="74"/>
  <c r="J6" i="74"/>
  <c r="J1" i="74"/>
  <c r="I61" i="76" l="1"/>
  <c r="I59" i="75"/>
  <c r="I61" i="75" s="1"/>
  <c r="G28" i="75"/>
  <c r="H55" i="74"/>
  <c r="H17" i="74"/>
  <c r="I27" i="74" s="1"/>
  <c r="G28" i="74" s="1"/>
  <c r="H54" i="74"/>
  <c r="I57" i="74" s="1"/>
  <c r="I58" i="74" s="1"/>
  <c r="I59" i="74" l="1"/>
  <c r="I61" i="74" s="1"/>
  <c r="I33" i="73" l="1"/>
  <c r="P121" i="73"/>
  <c r="O121" i="73"/>
  <c r="O122" i="73" s="1"/>
  <c r="N121" i="73"/>
  <c r="M121" i="73"/>
  <c r="H49" i="73" s="1"/>
  <c r="I51" i="73" s="1"/>
  <c r="L121" i="73"/>
  <c r="L122" i="73" s="1"/>
  <c r="Q113" i="73"/>
  <c r="H87" i="73"/>
  <c r="E87" i="73"/>
  <c r="A87" i="73"/>
  <c r="H55" i="73"/>
  <c r="S49" i="73"/>
  <c r="I46" i="73"/>
  <c r="I32" i="73"/>
  <c r="I40" i="73" s="1"/>
  <c r="I47" i="73" s="1"/>
  <c r="G24" i="73"/>
  <c r="G23" i="73"/>
  <c r="G22" i="73"/>
  <c r="G21" i="73"/>
  <c r="H26" i="73" s="1"/>
  <c r="G20" i="73"/>
  <c r="G16" i="73"/>
  <c r="U15" i="73"/>
  <c r="T15" i="73"/>
  <c r="G15" i="73"/>
  <c r="G14" i="73"/>
  <c r="G13" i="73"/>
  <c r="G12" i="73"/>
  <c r="G11" i="73"/>
  <c r="G10" i="73"/>
  <c r="G9" i="73"/>
  <c r="G8" i="73"/>
  <c r="H17" i="73" s="1"/>
  <c r="I27" i="73" s="1"/>
  <c r="J6" i="73"/>
  <c r="J1" i="73"/>
  <c r="H54" i="73" l="1"/>
  <c r="I57" i="73" s="1"/>
  <c r="I58" i="73" s="1"/>
  <c r="I59" i="73"/>
  <c r="G28" i="73"/>
  <c r="I33" i="72"/>
  <c r="P121" i="72"/>
  <c r="O121" i="72"/>
  <c r="O122" i="72" s="1"/>
  <c r="N121" i="72"/>
  <c r="M121" i="72"/>
  <c r="H49" i="72" s="1"/>
  <c r="I51" i="72" s="1"/>
  <c r="L121" i="72"/>
  <c r="L122" i="72" s="1"/>
  <c r="Q113" i="72"/>
  <c r="H87" i="72"/>
  <c r="E87" i="72"/>
  <c r="A87" i="72"/>
  <c r="S49" i="72"/>
  <c r="I46" i="72"/>
  <c r="I32" i="72"/>
  <c r="I40" i="72" s="1"/>
  <c r="I47" i="72" s="1"/>
  <c r="G24" i="72"/>
  <c r="G23" i="72"/>
  <c r="G22" i="72"/>
  <c r="G21" i="72"/>
  <c r="G20" i="72"/>
  <c r="H26" i="72" s="1"/>
  <c r="G16" i="72"/>
  <c r="U15" i="72"/>
  <c r="T15" i="72"/>
  <c r="G15" i="72"/>
  <c r="G14" i="72"/>
  <c r="G13" i="72"/>
  <c r="G12" i="72"/>
  <c r="G11" i="72"/>
  <c r="G10" i="72"/>
  <c r="G9" i="72"/>
  <c r="G8" i="72"/>
  <c r="J6" i="72"/>
  <c r="J1" i="72"/>
  <c r="J58" i="71"/>
  <c r="I61" i="73" l="1"/>
  <c r="H55" i="72"/>
  <c r="H54" i="72"/>
  <c r="I57" i="72" s="1"/>
  <c r="I58" i="72" s="1"/>
  <c r="H17" i="72"/>
  <c r="I27" i="72"/>
  <c r="I33" i="71"/>
  <c r="P121" i="71"/>
  <c r="O121" i="71"/>
  <c r="O122" i="71" s="1"/>
  <c r="N121" i="71"/>
  <c r="M121" i="71"/>
  <c r="L121" i="71"/>
  <c r="L122" i="71" s="1"/>
  <c r="Q113" i="71"/>
  <c r="H87" i="71"/>
  <c r="E87" i="71"/>
  <c r="A87" i="71"/>
  <c r="H55" i="71"/>
  <c r="S49" i="71"/>
  <c r="H49" i="71"/>
  <c r="I51" i="71" s="1"/>
  <c r="I46" i="71"/>
  <c r="I32" i="71"/>
  <c r="I40" i="71" s="1"/>
  <c r="I47" i="71" s="1"/>
  <c r="G24" i="71"/>
  <c r="G23" i="71"/>
  <c r="G22" i="71"/>
  <c r="G21" i="71"/>
  <c r="G20" i="71"/>
  <c r="H26" i="71" s="1"/>
  <c r="G16" i="71"/>
  <c r="U15" i="71"/>
  <c r="T15" i="71"/>
  <c r="G15" i="71"/>
  <c r="G14" i="71"/>
  <c r="G13" i="71"/>
  <c r="G12" i="71"/>
  <c r="G11" i="71"/>
  <c r="G10" i="71"/>
  <c r="G9" i="71"/>
  <c r="G8" i="71"/>
  <c r="H17" i="71" s="1"/>
  <c r="I27" i="71" s="1"/>
  <c r="J6" i="71"/>
  <c r="J1" i="71"/>
  <c r="I59" i="72" l="1"/>
  <c r="I61" i="72" s="1"/>
  <c r="G28" i="72"/>
  <c r="H54" i="71"/>
  <c r="I57" i="71" s="1"/>
  <c r="I58" i="71" s="1"/>
  <c r="I59" i="71"/>
  <c r="G28" i="71"/>
  <c r="E9" i="70"/>
  <c r="G9" i="70" s="1"/>
  <c r="E8" i="70"/>
  <c r="G8" i="70" s="1"/>
  <c r="I33" i="70"/>
  <c r="P121" i="70"/>
  <c r="O121" i="70"/>
  <c r="O122" i="70" s="1"/>
  <c r="N121" i="70"/>
  <c r="M121" i="70"/>
  <c r="H49" i="70" s="1"/>
  <c r="I51" i="70" s="1"/>
  <c r="L121" i="70"/>
  <c r="L122" i="70" s="1"/>
  <c r="Q113" i="70"/>
  <c r="H87" i="70"/>
  <c r="E87" i="70"/>
  <c r="A87" i="70"/>
  <c r="S49" i="70"/>
  <c r="I46" i="70"/>
  <c r="I32" i="70"/>
  <c r="I40" i="70" s="1"/>
  <c r="I47" i="70" s="1"/>
  <c r="G24" i="70"/>
  <c r="G23" i="70"/>
  <c r="G22" i="70"/>
  <c r="G21" i="70"/>
  <c r="H26" i="70" s="1"/>
  <c r="G20" i="70"/>
  <c r="G16" i="70"/>
  <c r="U15" i="70"/>
  <c r="T15" i="70"/>
  <c r="G15" i="70"/>
  <c r="G14" i="70"/>
  <c r="G13" i="70"/>
  <c r="G12" i="70"/>
  <c r="G11" i="70"/>
  <c r="G10" i="70"/>
  <c r="J6" i="70"/>
  <c r="J1" i="70"/>
  <c r="I61" i="71" l="1"/>
  <c r="H17" i="70"/>
  <c r="I27" i="70" s="1"/>
  <c r="I59" i="70" s="1"/>
  <c r="H54" i="70"/>
  <c r="H55" i="70"/>
  <c r="I33" i="69"/>
  <c r="P121" i="69"/>
  <c r="O121" i="69"/>
  <c r="O122" i="69" s="1"/>
  <c r="N121" i="69"/>
  <c r="M121" i="69"/>
  <c r="H49" i="69" s="1"/>
  <c r="I51" i="69" s="1"/>
  <c r="L121" i="69"/>
  <c r="L122" i="69" s="1"/>
  <c r="Q113" i="69"/>
  <c r="H87" i="69"/>
  <c r="E87" i="69"/>
  <c r="A87" i="69"/>
  <c r="H55" i="69"/>
  <c r="S49" i="69"/>
  <c r="I46" i="69"/>
  <c r="I40" i="69"/>
  <c r="I47" i="69" s="1"/>
  <c r="I32" i="69"/>
  <c r="G24" i="69"/>
  <c r="G23" i="69"/>
  <c r="G22" i="69"/>
  <c r="G21" i="69"/>
  <c r="G20" i="69"/>
  <c r="G16" i="69"/>
  <c r="U15" i="69"/>
  <c r="T15" i="69"/>
  <c r="G15" i="69"/>
  <c r="G14" i="69"/>
  <c r="G13" i="69"/>
  <c r="G12" i="69"/>
  <c r="G11" i="69"/>
  <c r="G10" i="69"/>
  <c r="G9" i="69"/>
  <c r="G8" i="69"/>
  <c r="H17" i="69" s="1"/>
  <c r="J6" i="69"/>
  <c r="J1" i="69"/>
  <c r="I57" i="70" l="1"/>
  <c r="I58" i="70" s="1"/>
  <c r="G28" i="70"/>
  <c r="I61" i="70"/>
  <c r="H26" i="69"/>
  <c r="I27" i="69" s="1"/>
  <c r="H54" i="69"/>
  <c r="I57" i="69" s="1"/>
  <c r="I58" i="69" s="1"/>
  <c r="E8" i="67"/>
  <c r="E9" i="67"/>
  <c r="I33" i="67"/>
  <c r="I32" i="67"/>
  <c r="P121" i="68"/>
  <c r="O121" i="68"/>
  <c r="O122" i="68" s="1"/>
  <c r="N121" i="68"/>
  <c r="M121" i="68"/>
  <c r="L121" i="68"/>
  <c r="L122" i="68" s="1"/>
  <c r="Q113" i="68"/>
  <c r="H87" i="68"/>
  <c r="E87" i="68"/>
  <c r="A87" i="68"/>
  <c r="H55" i="68"/>
  <c r="H54" i="68"/>
  <c r="I57" i="68" s="1"/>
  <c r="S49" i="68"/>
  <c r="H49" i="68"/>
  <c r="I51" i="68" s="1"/>
  <c r="I46" i="68"/>
  <c r="I33" i="68"/>
  <c r="I58" i="68" s="1"/>
  <c r="J32" i="68"/>
  <c r="J36" i="68" s="1"/>
  <c r="J38" i="68" s="1"/>
  <c r="I32" i="68"/>
  <c r="I40" i="68" s="1"/>
  <c r="I47" i="68" s="1"/>
  <c r="G24" i="68"/>
  <c r="G23" i="68"/>
  <c r="G22" i="68"/>
  <c r="G21" i="68"/>
  <c r="G20" i="68"/>
  <c r="H26" i="68" s="1"/>
  <c r="G16" i="68"/>
  <c r="U15" i="68"/>
  <c r="T15" i="68"/>
  <c r="G15" i="68"/>
  <c r="G14" i="68"/>
  <c r="G13" i="68"/>
  <c r="G12" i="68"/>
  <c r="G11" i="68"/>
  <c r="G10" i="68"/>
  <c r="G9" i="68"/>
  <c r="G8" i="68"/>
  <c r="H17" i="68" s="1"/>
  <c r="I27" i="68" s="1"/>
  <c r="J6" i="68"/>
  <c r="J1" i="68"/>
  <c r="G28" i="69" l="1"/>
  <c r="I59" i="69"/>
  <c r="I61" i="69"/>
  <c r="I59" i="68"/>
  <c r="I61" i="68" s="1"/>
  <c r="G28" i="68"/>
  <c r="P121" i="67"/>
  <c r="O121" i="67"/>
  <c r="O122" i="67" s="1"/>
  <c r="N121" i="67"/>
  <c r="M121" i="67"/>
  <c r="H49" i="67" s="1"/>
  <c r="I51" i="67" s="1"/>
  <c r="L121" i="67"/>
  <c r="L122" i="67" s="1"/>
  <c r="Q113" i="67"/>
  <c r="H87" i="67"/>
  <c r="E87" i="67"/>
  <c r="A87" i="67"/>
  <c r="S49" i="67"/>
  <c r="I46" i="67"/>
  <c r="J32" i="67"/>
  <c r="J36" i="67" s="1"/>
  <c r="J38" i="67" s="1"/>
  <c r="I40" i="67"/>
  <c r="I47" i="67" s="1"/>
  <c r="G24" i="67"/>
  <c r="G23" i="67"/>
  <c r="G22" i="67"/>
  <c r="G21" i="67"/>
  <c r="G20" i="67"/>
  <c r="H26" i="67" s="1"/>
  <c r="G16" i="67"/>
  <c r="U15" i="67"/>
  <c r="T15" i="67"/>
  <c r="G15" i="67"/>
  <c r="G14" i="67"/>
  <c r="G13" i="67"/>
  <c r="G12" i="67"/>
  <c r="G11" i="67"/>
  <c r="G10" i="67"/>
  <c r="G9" i="67"/>
  <c r="G8" i="67"/>
  <c r="J6" i="67"/>
  <c r="J1" i="67"/>
  <c r="H17" i="67" l="1"/>
  <c r="I27" i="67" s="1"/>
  <c r="I59" i="67" s="1"/>
  <c r="H55" i="67"/>
  <c r="H54" i="67"/>
  <c r="I57" i="67" s="1"/>
  <c r="I58" i="67" s="1"/>
  <c r="I33" i="66"/>
  <c r="P121" i="66"/>
  <c r="O121" i="66"/>
  <c r="O122" i="66" s="1"/>
  <c r="N121" i="66"/>
  <c r="M121" i="66"/>
  <c r="L121" i="66"/>
  <c r="L122" i="66" s="1"/>
  <c r="Q113" i="66"/>
  <c r="H87" i="66"/>
  <c r="E87" i="66"/>
  <c r="A87" i="66"/>
  <c r="H55" i="66"/>
  <c r="S49" i="66"/>
  <c r="H49" i="66"/>
  <c r="I51" i="66" s="1"/>
  <c r="I46" i="66"/>
  <c r="J32" i="66"/>
  <c r="J34" i="66" s="1"/>
  <c r="I32" i="66"/>
  <c r="I40" i="66" s="1"/>
  <c r="I47" i="66" s="1"/>
  <c r="G24" i="66"/>
  <c r="G23" i="66"/>
  <c r="G22" i="66"/>
  <c r="G21" i="66"/>
  <c r="G20" i="66"/>
  <c r="H26" i="66" s="1"/>
  <c r="G16" i="66"/>
  <c r="U15" i="66"/>
  <c r="T15" i="66"/>
  <c r="G15" i="66"/>
  <c r="G14" i="66"/>
  <c r="G13" i="66"/>
  <c r="G12" i="66"/>
  <c r="G11" i="66"/>
  <c r="G10" i="66"/>
  <c r="G9" i="66"/>
  <c r="G8" i="66"/>
  <c r="J6" i="66"/>
  <c r="J1" i="66"/>
  <c r="G28" i="67" l="1"/>
  <c r="I61" i="67"/>
  <c r="H17" i="66"/>
  <c r="I27" i="66" s="1"/>
  <c r="G28" i="66" s="1"/>
  <c r="H54" i="66"/>
  <c r="I57" i="66" s="1"/>
  <c r="I58" i="66" s="1"/>
  <c r="I33" i="65"/>
  <c r="P121" i="65"/>
  <c r="O121" i="65"/>
  <c r="O122" i="65" s="1"/>
  <c r="N121" i="65"/>
  <c r="M121" i="65"/>
  <c r="H49" i="65" s="1"/>
  <c r="I51" i="65" s="1"/>
  <c r="L121" i="65"/>
  <c r="L122" i="65" s="1"/>
  <c r="Q113" i="65"/>
  <c r="H87" i="65"/>
  <c r="E87" i="65"/>
  <c r="A87" i="65"/>
  <c r="S49" i="65"/>
  <c r="I46" i="65"/>
  <c r="J32" i="65"/>
  <c r="J34" i="65" s="1"/>
  <c r="I32" i="65"/>
  <c r="I40" i="65" s="1"/>
  <c r="I47" i="65" s="1"/>
  <c r="G24" i="65"/>
  <c r="G23" i="65"/>
  <c r="G22" i="65"/>
  <c r="G21" i="65"/>
  <c r="G20" i="65"/>
  <c r="G16" i="65"/>
  <c r="U15" i="65"/>
  <c r="T15" i="65"/>
  <c r="G15" i="65"/>
  <c r="G14" i="65"/>
  <c r="G13" i="65"/>
  <c r="G12" i="65"/>
  <c r="G11" i="65"/>
  <c r="G10" i="65"/>
  <c r="G9" i="65"/>
  <c r="G8" i="65"/>
  <c r="J6" i="65"/>
  <c r="J1" i="65"/>
  <c r="I59" i="66" l="1"/>
  <c r="I61" i="66" s="1"/>
  <c r="H55" i="65"/>
  <c r="H26" i="65"/>
  <c r="H17" i="65"/>
  <c r="I27" i="65" s="1"/>
  <c r="H54" i="65"/>
  <c r="I57" i="65" s="1"/>
  <c r="I58" i="65" s="1"/>
  <c r="I59" i="65" l="1"/>
  <c r="I61" i="65" s="1"/>
  <c r="G28" i="65"/>
  <c r="I33" i="64" l="1"/>
  <c r="H55" i="64"/>
  <c r="P121" i="64"/>
  <c r="O121" i="64"/>
  <c r="O122" i="64" s="1"/>
  <c r="N121" i="64"/>
  <c r="M121" i="64"/>
  <c r="H49" i="64" s="1"/>
  <c r="I51" i="64" s="1"/>
  <c r="L121" i="64"/>
  <c r="L122" i="64" s="1"/>
  <c r="Q113" i="64"/>
  <c r="H87" i="64"/>
  <c r="E87" i="64"/>
  <c r="A87" i="64"/>
  <c r="S49" i="64"/>
  <c r="I46" i="64"/>
  <c r="J32" i="64"/>
  <c r="I32" i="64"/>
  <c r="I40" i="64" s="1"/>
  <c r="I47" i="64" s="1"/>
  <c r="J34" i="64"/>
  <c r="G24" i="64"/>
  <c r="G23" i="64"/>
  <c r="G22" i="64"/>
  <c r="G21" i="64"/>
  <c r="G20" i="64"/>
  <c r="H26" i="64" s="1"/>
  <c r="G16" i="64"/>
  <c r="U15" i="64"/>
  <c r="T15" i="64"/>
  <c r="G15" i="64"/>
  <c r="G14" i="64"/>
  <c r="G13" i="64"/>
  <c r="G12" i="64"/>
  <c r="G11" i="64"/>
  <c r="G10" i="64"/>
  <c r="G9" i="64"/>
  <c r="G8" i="64"/>
  <c r="J6" i="64"/>
  <c r="J1" i="64"/>
  <c r="H17" i="64" l="1"/>
  <c r="I27" i="64" s="1"/>
  <c r="H54" i="64"/>
  <c r="I57" i="64" s="1"/>
  <c r="I58" i="64" s="1"/>
  <c r="I33" i="63"/>
  <c r="P122" i="63"/>
  <c r="O122" i="63"/>
  <c r="O123" i="63" s="1"/>
  <c r="N122" i="63"/>
  <c r="M122" i="63"/>
  <c r="L122" i="63"/>
  <c r="L123" i="63" s="1"/>
  <c r="Q114" i="63"/>
  <c r="H88" i="63"/>
  <c r="E88" i="63"/>
  <c r="A88" i="63"/>
  <c r="S49" i="63"/>
  <c r="H49" i="63"/>
  <c r="I51" i="63" s="1"/>
  <c r="I46" i="63"/>
  <c r="J32" i="63"/>
  <c r="I32" i="63"/>
  <c r="I40" i="63" s="1"/>
  <c r="I47" i="63" s="1"/>
  <c r="J26" i="63"/>
  <c r="G24" i="63"/>
  <c r="G23" i="63"/>
  <c r="G22" i="63"/>
  <c r="G21" i="63"/>
  <c r="G20" i="63"/>
  <c r="H26" i="63" s="1"/>
  <c r="G16" i="63"/>
  <c r="U15" i="63"/>
  <c r="T15" i="63"/>
  <c r="G15" i="63"/>
  <c r="G14" i="63"/>
  <c r="G13" i="63"/>
  <c r="G12" i="63"/>
  <c r="G11" i="63"/>
  <c r="G10" i="63"/>
  <c r="G9" i="63"/>
  <c r="G8" i="63"/>
  <c r="J6" i="63"/>
  <c r="J1" i="63"/>
  <c r="I59" i="64" l="1"/>
  <c r="I61" i="64" s="1"/>
  <c r="G28" i="64"/>
  <c r="H17" i="63"/>
  <c r="I27" i="63" s="1"/>
  <c r="J34" i="63"/>
  <c r="H54" i="63"/>
  <c r="I57" i="63" s="1"/>
  <c r="I59" i="63" s="1"/>
  <c r="J26" i="62"/>
  <c r="J34" i="62" s="1"/>
  <c r="J32" i="62"/>
  <c r="I33" i="62"/>
  <c r="P122" i="62"/>
  <c r="O122" i="62"/>
  <c r="O123" i="62" s="1"/>
  <c r="N122" i="62"/>
  <c r="M122" i="62"/>
  <c r="H49" i="62" s="1"/>
  <c r="I51" i="62" s="1"/>
  <c r="L122" i="62"/>
  <c r="L123" i="62" s="1"/>
  <c r="Q114" i="62"/>
  <c r="H88" i="62"/>
  <c r="E88" i="62"/>
  <c r="A88" i="62"/>
  <c r="S49" i="62"/>
  <c r="I46" i="62"/>
  <c r="I32" i="62"/>
  <c r="I40" i="62" s="1"/>
  <c r="I47" i="62" s="1"/>
  <c r="G24" i="62"/>
  <c r="G23" i="62"/>
  <c r="G22" i="62"/>
  <c r="G21" i="62"/>
  <c r="G20" i="62"/>
  <c r="G16" i="62"/>
  <c r="U15" i="62"/>
  <c r="T15" i="62"/>
  <c r="G15" i="62"/>
  <c r="G14" i="62"/>
  <c r="G13" i="62"/>
  <c r="G12" i="62"/>
  <c r="G11" i="62"/>
  <c r="G10" i="62"/>
  <c r="G9" i="62"/>
  <c r="G8" i="62"/>
  <c r="J6" i="62"/>
  <c r="J1" i="62"/>
  <c r="I60" i="63" l="1"/>
  <c r="I62" i="63" s="1"/>
  <c r="G28" i="63"/>
  <c r="H26" i="62"/>
  <c r="H17" i="62"/>
  <c r="I27" i="62" s="1"/>
  <c r="I60" i="62" s="1"/>
  <c r="H55" i="62"/>
  <c r="H54" i="62"/>
  <c r="I57" i="62" s="1"/>
  <c r="I59" i="62" s="1"/>
  <c r="I33" i="61"/>
  <c r="P123" i="61"/>
  <c r="O123" i="61"/>
  <c r="O124" i="61" s="1"/>
  <c r="N123" i="61"/>
  <c r="M123" i="61"/>
  <c r="H49" i="61" s="1"/>
  <c r="I51" i="61" s="1"/>
  <c r="L123" i="61"/>
  <c r="L124" i="61" s="1"/>
  <c r="Q115" i="61"/>
  <c r="H89" i="61"/>
  <c r="E89" i="61"/>
  <c r="A89" i="61"/>
  <c r="H55" i="61"/>
  <c r="S49" i="61"/>
  <c r="I46" i="61"/>
  <c r="I32" i="61"/>
  <c r="I40" i="61" s="1"/>
  <c r="I47" i="61" s="1"/>
  <c r="G24" i="61"/>
  <c r="G23" i="61"/>
  <c r="G22" i="61"/>
  <c r="G21" i="61"/>
  <c r="G20" i="61"/>
  <c r="G16" i="61"/>
  <c r="U15" i="61"/>
  <c r="T15" i="61"/>
  <c r="G15" i="61"/>
  <c r="G14" i="61"/>
  <c r="G13" i="61"/>
  <c r="G12" i="61"/>
  <c r="G11" i="61"/>
  <c r="G10" i="61"/>
  <c r="G9" i="61"/>
  <c r="G8" i="61"/>
  <c r="H17" i="61" s="1"/>
  <c r="J6" i="61"/>
  <c r="J1" i="61"/>
  <c r="I33" i="60"/>
  <c r="G28" i="62" l="1"/>
  <c r="I62" i="62"/>
  <c r="H26" i="61"/>
  <c r="H54" i="61"/>
  <c r="I59" i="61" s="1"/>
  <c r="I60" i="61" s="1"/>
  <c r="I27" i="61"/>
  <c r="P123" i="60"/>
  <c r="O123" i="60"/>
  <c r="O124" i="60" s="1"/>
  <c r="N123" i="60"/>
  <c r="M123" i="60"/>
  <c r="H49" i="60" s="1"/>
  <c r="I51" i="60" s="1"/>
  <c r="L123" i="60"/>
  <c r="L124" i="60" s="1"/>
  <c r="Q115" i="60"/>
  <c r="H89" i="60"/>
  <c r="E89" i="60"/>
  <c r="A89" i="60"/>
  <c r="S49" i="60"/>
  <c r="I46" i="60"/>
  <c r="I32" i="60"/>
  <c r="I40" i="60" s="1"/>
  <c r="I47" i="60" s="1"/>
  <c r="G24" i="60"/>
  <c r="G23" i="60"/>
  <c r="G22" i="60"/>
  <c r="G21" i="60"/>
  <c r="G20" i="60"/>
  <c r="G16" i="60"/>
  <c r="U15" i="60"/>
  <c r="T15" i="60"/>
  <c r="G15" i="60"/>
  <c r="G14" i="60"/>
  <c r="G13" i="60"/>
  <c r="G12" i="60"/>
  <c r="G11" i="60"/>
  <c r="G10" i="60"/>
  <c r="G9" i="60"/>
  <c r="G8" i="60"/>
  <c r="H17" i="60" s="1"/>
  <c r="J6" i="60"/>
  <c r="J1" i="60"/>
  <c r="I61" i="61" l="1"/>
  <c r="I63" i="61" s="1"/>
  <c r="G28" i="61"/>
  <c r="H55" i="60"/>
  <c r="H26" i="60"/>
  <c r="I27" i="60" s="1"/>
  <c r="H54" i="60"/>
  <c r="I59" i="60" s="1"/>
  <c r="I60" i="60" s="1"/>
  <c r="E8" i="59"/>
  <c r="I33" i="59"/>
  <c r="P123" i="59"/>
  <c r="O123" i="59"/>
  <c r="O124" i="59" s="1"/>
  <c r="N123" i="59"/>
  <c r="M123" i="59"/>
  <c r="H49" i="59" s="1"/>
  <c r="I51" i="59" s="1"/>
  <c r="L123" i="59"/>
  <c r="L124" i="59" s="1"/>
  <c r="Q115" i="59"/>
  <c r="H89" i="59"/>
  <c r="E89" i="59"/>
  <c r="A89" i="59"/>
  <c r="H55" i="59"/>
  <c r="S49" i="59"/>
  <c r="I46" i="59"/>
  <c r="I32" i="59"/>
  <c r="I40" i="59" s="1"/>
  <c r="I47" i="59" s="1"/>
  <c r="G24" i="59"/>
  <c r="G23" i="59"/>
  <c r="G22" i="59"/>
  <c r="G21" i="59"/>
  <c r="H26" i="59" s="1"/>
  <c r="G20" i="59"/>
  <c r="G16" i="59"/>
  <c r="U15" i="59"/>
  <c r="T15" i="59"/>
  <c r="G15" i="59"/>
  <c r="G14" i="59"/>
  <c r="G13" i="59"/>
  <c r="G12" i="59"/>
  <c r="G11" i="59"/>
  <c r="G10" i="59"/>
  <c r="G9" i="59"/>
  <c r="G8" i="59"/>
  <c r="J6" i="59"/>
  <c r="J1" i="59"/>
  <c r="G28" i="60" l="1"/>
  <c r="I61" i="60"/>
  <c r="I63" i="60"/>
  <c r="H17" i="59"/>
  <c r="I27" i="59" s="1"/>
  <c r="G28" i="59" s="1"/>
  <c r="H54" i="59"/>
  <c r="I59" i="59" s="1"/>
  <c r="I60" i="59" s="1"/>
  <c r="E11" i="58"/>
  <c r="E8" i="58"/>
  <c r="E13" i="58"/>
  <c r="E9" i="58"/>
  <c r="H55" i="58"/>
  <c r="I61" i="59" l="1"/>
  <c r="I63" i="59" s="1"/>
  <c r="I33" i="58"/>
  <c r="P123" i="58"/>
  <c r="O123" i="58"/>
  <c r="O124" i="58" s="1"/>
  <c r="N123" i="58"/>
  <c r="M123" i="58"/>
  <c r="H49" i="58" s="1"/>
  <c r="I51" i="58" s="1"/>
  <c r="L123" i="58"/>
  <c r="L124" i="58" s="1"/>
  <c r="Q115" i="58"/>
  <c r="H89" i="58"/>
  <c r="E89" i="58"/>
  <c r="A89" i="58"/>
  <c r="H54" i="58"/>
  <c r="I59" i="58" s="1"/>
  <c r="S49" i="58"/>
  <c r="I46" i="58"/>
  <c r="I32" i="58"/>
  <c r="I40" i="58" s="1"/>
  <c r="I47" i="58" s="1"/>
  <c r="G24" i="58"/>
  <c r="G23" i="58"/>
  <c r="G22" i="58"/>
  <c r="G21" i="58"/>
  <c r="G20" i="58"/>
  <c r="H26" i="58" s="1"/>
  <c r="G16" i="58"/>
  <c r="U15" i="58"/>
  <c r="T15" i="58"/>
  <c r="G15" i="58"/>
  <c r="G14" i="58"/>
  <c r="G13" i="58"/>
  <c r="G12" i="58"/>
  <c r="E12" i="58"/>
  <c r="G11" i="58"/>
  <c r="G10" i="58"/>
  <c r="G9" i="58"/>
  <c r="G8" i="58"/>
  <c r="J6" i="58"/>
  <c r="J1" i="58"/>
  <c r="I32" i="56"/>
  <c r="I32" i="57"/>
  <c r="I32" i="55"/>
  <c r="I32" i="54"/>
  <c r="I33" i="54"/>
  <c r="H17" i="58" l="1"/>
  <c r="I27" i="58" s="1"/>
  <c r="I61" i="58" s="1"/>
  <c r="I60" i="58"/>
  <c r="G28" i="58" l="1"/>
  <c r="I63" i="58"/>
  <c r="G28" i="56" l="1"/>
  <c r="E9" i="56"/>
  <c r="E8" i="56"/>
  <c r="E12" i="56"/>
  <c r="E11" i="56"/>
  <c r="I33" i="56"/>
  <c r="L124" i="57"/>
  <c r="P123" i="57"/>
  <c r="O123" i="57"/>
  <c r="O124" i="57" s="1"/>
  <c r="N123" i="57"/>
  <c r="M123" i="57"/>
  <c r="H49" i="57" s="1"/>
  <c r="I51" i="57" s="1"/>
  <c r="L123" i="57"/>
  <c r="Q115" i="57"/>
  <c r="H89" i="57"/>
  <c r="E89" i="57"/>
  <c r="A89" i="57"/>
  <c r="H54" i="57"/>
  <c r="I59" i="57" s="1"/>
  <c r="S49" i="57"/>
  <c r="I46" i="57"/>
  <c r="G24" i="57"/>
  <c r="G23" i="57"/>
  <c r="G22" i="57"/>
  <c r="G21" i="57"/>
  <c r="G20" i="57"/>
  <c r="H26" i="57" s="1"/>
  <c r="J18" i="57"/>
  <c r="J20" i="57" s="1"/>
  <c r="G16" i="57"/>
  <c r="U15" i="57"/>
  <c r="T15" i="57"/>
  <c r="G15" i="57"/>
  <c r="G14" i="57"/>
  <c r="G13" i="57"/>
  <c r="G12" i="57"/>
  <c r="G11" i="57"/>
  <c r="G10" i="57"/>
  <c r="G9" i="57"/>
  <c r="G8" i="57"/>
  <c r="H17" i="57" s="1"/>
  <c r="I27" i="57" s="1"/>
  <c r="E8" i="57"/>
  <c r="J6" i="57"/>
  <c r="J1" i="57"/>
  <c r="I61" i="57" l="1"/>
  <c r="G28" i="57"/>
  <c r="G8" i="56"/>
  <c r="P123" i="56"/>
  <c r="O123" i="56"/>
  <c r="O124" i="56" s="1"/>
  <c r="N123" i="56"/>
  <c r="M123" i="56"/>
  <c r="H49" i="56" s="1"/>
  <c r="I51" i="56" s="1"/>
  <c r="L123" i="56"/>
  <c r="L124" i="56" s="1"/>
  <c r="Q115" i="56"/>
  <c r="H89" i="56"/>
  <c r="E89" i="56"/>
  <c r="A89" i="56"/>
  <c r="S49" i="56"/>
  <c r="I46" i="56"/>
  <c r="G24" i="56"/>
  <c r="G23" i="56"/>
  <c r="H26" i="56" s="1"/>
  <c r="G22" i="56"/>
  <c r="G21" i="56"/>
  <c r="G20" i="56"/>
  <c r="G16" i="56"/>
  <c r="U15" i="56"/>
  <c r="T15" i="56"/>
  <c r="G15" i="56"/>
  <c r="G14" i="56"/>
  <c r="G13" i="56"/>
  <c r="G12" i="56"/>
  <c r="G11" i="56"/>
  <c r="G10" i="56"/>
  <c r="G9" i="56"/>
  <c r="J6" i="56"/>
  <c r="J1" i="56"/>
  <c r="H17" i="56" l="1"/>
  <c r="I27" i="56" s="1"/>
  <c r="I61" i="56" s="1"/>
  <c r="H54" i="56"/>
  <c r="I59" i="56" s="1"/>
  <c r="I60" i="56" s="1"/>
  <c r="J20" i="55"/>
  <c r="J21" i="55" s="1"/>
  <c r="P123" i="55"/>
  <c r="O123" i="55"/>
  <c r="O124" i="55" s="1"/>
  <c r="N123" i="55"/>
  <c r="M123" i="55"/>
  <c r="H49" i="55" s="1"/>
  <c r="I51" i="55" s="1"/>
  <c r="L123" i="55"/>
  <c r="L124" i="55" s="1"/>
  <c r="Q115" i="55"/>
  <c r="H89" i="55"/>
  <c r="E89" i="55"/>
  <c r="A89" i="55"/>
  <c r="S49" i="55"/>
  <c r="I46" i="55"/>
  <c r="G24" i="55"/>
  <c r="G23" i="55"/>
  <c r="G22" i="55"/>
  <c r="G21" i="55"/>
  <c r="H26" i="55" s="1"/>
  <c r="G20" i="55"/>
  <c r="G16" i="55"/>
  <c r="U15" i="55"/>
  <c r="T15" i="55"/>
  <c r="G15" i="55"/>
  <c r="G14" i="55"/>
  <c r="G13" i="55"/>
  <c r="G12" i="55"/>
  <c r="G11" i="55"/>
  <c r="G10" i="55"/>
  <c r="G9" i="55"/>
  <c r="G8" i="55"/>
  <c r="J6" i="55"/>
  <c r="J1" i="55"/>
  <c r="I63" i="56" l="1"/>
  <c r="H17" i="55"/>
  <c r="I27" i="55" s="1"/>
  <c r="H54" i="55"/>
  <c r="I59" i="55" s="1"/>
  <c r="I61" i="55"/>
  <c r="G28" i="55"/>
  <c r="P123" i="54"/>
  <c r="O123" i="54"/>
  <c r="O124" i="54" s="1"/>
  <c r="N123" i="54"/>
  <c r="M123" i="54"/>
  <c r="H49" i="54" s="1"/>
  <c r="I51" i="54" s="1"/>
  <c r="L123" i="54"/>
  <c r="L124" i="54" s="1"/>
  <c r="Q115" i="54"/>
  <c r="H89" i="54"/>
  <c r="E89" i="54"/>
  <c r="A89" i="54"/>
  <c r="H55" i="54"/>
  <c r="S49" i="54"/>
  <c r="I46" i="54"/>
  <c r="G24" i="54"/>
  <c r="G23" i="54"/>
  <c r="G22" i="54"/>
  <c r="G21" i="54"/>
  <c r="G20" i="54"/>
  <c r="G16" i="54"/>
  <c r="U15" i="54"/>
  <c r="T15" i="54"/>
  <c r="G15" i="54"/>
  <c r="G14" i="54"/>
  <c r="G13" i="54"/>
  <c r="G12" i="54"/>
  <c r="G11" i="54"/>
  <c r="G10" i="54"/>
  <c r="G9" i="54"/>
  <c r="G8" i="54"/>
  <c r="H17" i="54" s="1"/>
  <c r="J6" i="54"/>
  <c r="J1" i="54"/>
  <c r="H26" i="54" l="1"/>
  <c r="I27" i="54" s="1"/>
  <c r="G28" i="54" s="1"/>
  <c r="H54" i="54"/>
  <c r="I59" i="54" s="1"/>
  <c r="I61" i="54" l="1"/>
  <c r="I60" i="54" l="1"/>
  <c r="I33" i="55" s="1"/>
  <c r="I60" i="55" s="1"/>
  <c r="I33" i="57" l="1"/>
  <c r="I60" i="57" s="1"/>
  <c r="I63" i="57" s="1"/>
  <c r="I63" i="55"/>
  <c r="I63" i="54"/>
  <c r="I40" i="57" l="1"/>
  <c r="I47" i="57" s="1"/>
  <c r="I40" i="56"/>
  <c r="I47" i="56" s="1"/>
  <c r="I40" i="55"/>
  <c r="I47" i="55" s="1"/>
  <c r="I40" i="54"/>
  <c r="I47" i="54" s="1"/>
</calcChain>
</file>

<file path=xl/sharedStrings.xml><?xml version="1.0" encoding="utf-8"?>
<sst xmlns="http://schemas.openxmlformats.org/spreadsheetml/2006/main" count="2480" uniqueCount="132">
  <si>
    <t>CASH OPNAME</t>
  </si>
  <si>
    <t xml:space="preserve"> </t>
  </si>
  <si>
    <t>Hari             :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</si>
  <si>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</si>
  <si>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</si>
  <si>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</si>
  <si>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</si>
  <si>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</si>
  <si>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</si>
  <si>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</si>
  <si>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</si>
  <si>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</si>
  <si>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in</t>
  </si>
  <si>
    <t>out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</si>
  <si>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</si>
  <si>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</si>
  <si>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</si>
  <si>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</si>
  <si>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</si>
  <si>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</si>
  <si>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</si>
  <si>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</si>
  <si>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</si>
  <si>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</si>
  <si>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</si>
  <si>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</si>
  <si>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</si>
  <si>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</si>
  <si>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</si>
  <si>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</si>
  <si>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</si>
  <si>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</si>
  <si>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</si>
  <si>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</si>
  <si>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</si>
  <si>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</si>
  <si>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</si>
  <si>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</si>
  <si>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</si>
  <si>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</si>
  <si>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</si>
  <si>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</si>
  <si>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</si>
  <si>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</si>
  <si>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</si>
  <si>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</si>
  <si>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</si>
  <si>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</si>
  <si>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</si>
  <si>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</si>
  <si>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Rabu</t>
  </si>
  <si>
    <t>Kamis</t>
  </si>
  <si>
    <t>Senin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</si>
  <si>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</si>
  <si>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</si>
  <si>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</si>
  <si>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</si>
  <si>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</si>
  <si>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</si>
  <si>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</si>
  <si>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</si>
  <si>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</si>
  <si>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</si>
  <si>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</si>
  <si>
    <t>BPRSA 2</t>
  </si>
  <si>
    <t>`</t>
  </si>
  <si>
    <t>2. Wafa Tsamrotul Fuadah, S.Pd</t>
  </si>
  <si>
    <t>Minggu</t>
  </si>
  <si>
    <t>f</t>
  </si>
  <si>
    <t>2.............................</t>
  </si>
  <si>
    <t>Jumat</t>
  </si>
  <si>
    <t xml:space="preserve"> Wafa Tsamrotul Fuadah, S.Pd</t>
  </si>
  <si>
    <t>Ririn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</si>
  <si>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</si>
  <si>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</si>
  <si>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</si>
  <si>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</si>
  <si>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</si>
  <si>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</si>
  <si>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</si>
  <si>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</si>
  <si>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</si>
  <si>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</si>
  <si>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</si>
  <si>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</si>
  <si>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</si>
  <si>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</si>
  <si>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Pelaksana   :</t>
  </si>
  <si>
    <t>Selasa</t>
  </si>
  <si>
    <t xml:space="preserve"> v</t>
  </si>
  <si>
    <t>BTK 45274</t>
  </si>
  <si>
    <t>BTK 45275</t>
  </si>
  <si>
    <t>1. Wafa Tsamrotul Fuadah, S.Pd</t>
  </si>
  <si>
    <t>1.............................</t>
  </si>
  <si>
    <t xml:space="preserve">Gada </t>
  </si>
  <si>
    <t xml:space="preserve">Minggu </t>
  </si>
  <si>
    <t>BTK 45535</t>
  </si>
  <si>
    <t>BTK 45536</t>
  </si>
  <si>
    <t>BTK 45537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</si>
  <si>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</si>
  <si>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</si>
  <si>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</si>
  <si>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</si>
  <si>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</si>
  <si>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</si>
  <si>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</si>
  <si>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</si>
  <si>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</si>
  <si>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</si>
  <si>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</si>
  <si>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</si>
  <si>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</si>
  <si>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</si>
  <si>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</si>
  <si>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</si>
  <si>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</si>
  <si>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</si>
  <si>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</si>
  <si>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</si>
  <si>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</si>
  <si>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</si>
  <si>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</si>
  <si>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</si>
  <si>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</si>
  <si>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</si>
  <si>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</si>
  <si>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</si>
  <si>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</si>
  <si>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</si>
  <si>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</si>
  <si>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</si>
  <si>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 xml:space="preserve">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</si>
</sst>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75">
    <xf numFmtId="0" fontId="0" fillId="0" borderId="0" xfId="0"/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9" fillId="0" borderId="0" xfId="3" applyFont="1" applyAlignment="1">
      <alignment horizontal="center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3" fillId="0" borderId="1" xfId="1" applyFont="1" applyBorder="1" applyAlignment="1">
      <alignment horizontal="right" vertical="center" wrapText="1"/>
    </xf>
    <xf numFmtId="41" fontId="13" fillId="0" borderId="1" xfId="1" applyFont="1" applyBorder="1" applyAlignment="1">
      <alignment vertical="center" wrapText="1"/>
    </xf>
    <xf numFmtId="165" fontId="7" fillId="0" borderId="0" xfId="4" applyNumberFormat="1" applyFont="1" applyBorder="1"/>
    <xf numFmtId="165" fontId="7" fillId="0" borderId="0" xfId="5" applyNumberFormat="1" applyFont="1" applyFill="1" applyBorder="1" applyAlignment="1"/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3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3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3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9" fillId="0" borderId="1" xfId="1" applyFont="1" applyFill="1" applyBorder="1"/>
    <xf numFmtId="41" fontId="14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5" fillId="0" borderId="1" xfId="0" applyFont="1" applyBorder="1"/>
    <xf numFmtId="0" fontId="5" fillId="0" borderId="1" xfId="4" applyFont="1" applyBorder="1"/>
    <xf numFmtId="41" fontId="7" fillId="0" borderId="1" xfId="4" applyNumberFormat="1" applyFont="1" applyFill="1" applyBorder="1"/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2" fillId="3" borderId="4" xfId="3" applyNumberFormat="1" applyFont="1" applyFill="1" applyBorder="1" applyAlignment="1">
      <alignment horizontal="center"/>
    </xf>
    <xf numFmtId="41" fontId="14" fillId="0" borderId="4" xfId="1" quotePrefix="1" applyFont="1" applyFill="1" applyBorder="1" applyAlignment="1">
      <alignment horizontal="center" wrapText="1"/>
    </xf>
    <xf numFmtId="41" fontId="7" fillId="0" borderId="4" xfId="1" quotePrefix="1" applyFont="1" applyFill="1" applyBorder="1" applyAlignment="1">
      <alignment horizontal="center" wrapText="1"/>
    </xf>
    <xf numFmtId="41" fontId="3" fillId="0" borderId="4" xfId="1" applyFont="1" applyFill="1" applyBorder="1"/>
    <xf numFmtId="0" fontId="9" fillId="0" borderId="0" xfId="3" quotePrefix="1" applyFont="1" applyAlignment="1"/>
    <xf numFmtId="41" fontId="9" fillId="0" borderId="0" xfId="1" applyFont="1" applyAlignment="1"/>
    <xf numFmtId="0" fontId="23" fillId="0" borderId="1" xfId="6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wrapText="1"/>
    </xf>
    <xf numFmtId="41" fontId="13" fillId="0" borderId="0" xfId="1" applyFont="1" applyBorder="1" applyAlignment="1">
      <alignment horizontal="right" vertical="center" wrapText="1"/>
    </xf>
    <xf numFmtId="0" fontId="22" fillId="0" borderId="0" xfId="6" applyAlignment="1">
      <alignment wrapText="1"/>
    </xf>
    <xf numFmtId="0" fontId="22" fillId="0" borderId="1" xfId="6" applyBorder="1" applyAlignment="1">
      <alignment wrapText="1"/>
    </xf>
    <xf numFmtId="0" fontId="23" fillId="0" borderId="0" xfId="6" applyFont="1" applyAlignment="1">
      <alignment vertical="center" wrapText="1"/>
    </xf>
    <xf numFmtId="0" fontId="13" fillId="0" borderId="0" xfId="0" applyFont="1" applyAlignment="1">
      <alignment vertical="center"/>
    </xf>
    <xf numFmtId="41" fontId="7" fillId="3" borderId="4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165" fontId="5" fillId="0" borderId="1" xfId="4" applyNumberFormat="1" applyFont="1" applyBorder="1"/>
    <xf numFmtId="41" fontId="3" fillId="0" borderId="1" xfId="4" applyNumberFormat="1" applyFont="1" applyFill="1" applyBorder="1"/>
    <xf numFmtId="3" fontId="13" fillId="0" borderId="1" xfId="0" applyNumberFormat="1" applyFont="1" applyBorder="1" applyAlignment="1">
      <alignment horizontal="right" vertical="center" wrapText="1"/>
    </xf>
    <xf numFmtId="0" fontId="24" fillId="0" borderId="1" xfId="0" applyFont="1" applyBorder="1" applyAlignment="1">
      <alignment horizontal="center" vertical="center" wrapText="1"/>
    </xf>
    <xf numFmtId="41" fontId="3" fillId="0" borderId="0" xfId="1" applyFont="1" applyAlignment="1"/>
    <xf numFmtId="164" fontId="3" fillId="0" borderId="2" xfId="3" applyNumberFormat="1" applyFont="1" applyFill="1" applyBorder="1" applyAlignment="1"/>
    <xf numFmtId="41" fontId="7" fillId="3" borderId="1" xfId="0" applyNumberFormat="1" applyFont="1" applyFill="1" applyBorder="1"/>
    <xf numFmtId="41" fontId="13" fillId="4" borderId="1" xfId="1" applyFont="1" applyFill="1" applyBorder="1"/>
    <xf numFmtId="41" fontId="1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0" fontId="4" fillId="0" borderId="0" xfId="3" applyFont="1" applyAlignment="1">
      <alignment horizontal="center"/>
    </xf>
    <xf numFmtId="41" fontId="5" fillId="0" borderId="0" xfId="1" applyFont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5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3" fillId="0" borderId="1" xfId="1" applyFont="1" applyBorder="1" applyAlignment="1">
      <alignment vertical="center"/>
    </xf>
    <xf numFmtId="3" fontId="26" fillId="0" borderId="5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1" xfId="1" applyFont="1" applyBorder="1"/>
    <xf numFmtId="41" fontId="13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3" fillId="0" borderId="0" xfId="1" applyFont="1" applyAlignment="1">
      <alignment horizontal="right" vertical="center" wrapText="1"/>
    </xf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3" fillId="0" borderId="6" xfId="0" applyNumberFormat="1" applyFont="1" applyBorder="1" applyAlignment="1">
      <alignment horizontal="right" vertical="center" wrapText="1"/>
    </xf>
    <xf numFmtId="41" fontId="5" fillId="0" borderId="6" xfId="1" applyFont="1" applyBorder="1"/>
    <xf numFmtId="41" fontId="13" fillId="0" borderId="6" xfId="0" applyNumberFormat="1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164" fontId="13" fillId="0" borderId="6" xfId="0" applyNumberFormat="1" applyFont="1" applyBorder="1" applyAlignment="1">
      <alignment vertical="center" wrapText="1"/>
    </xf>
    <xf numFmtId="0" fontId="13" fillId="0" borderId="6" xfId="0" applyFont="1" applyBorder="1" applyAlignment="1">
      <alignment wrapText="1"/>
    </xf>
    <xf numFmtId="164" fontId="13" fillId="0" borderId="6" xfId="0" applyNumberFormat="1" applyFont="1" applyBorder="1" applyAlignment="1">
      <alignment wrapText="1"/>
    </xf>
    <xf numFmtId="0" fontId="23" fillId="0" borderId="1" xfId="6" applyFont="1" applyBorder="1" applyAlignment="1">
      <alignment wrapText="1"/>
    </xf>
    <xf numFmtId="0" fontId="13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CO%20Daily%20-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an"/>
      <sheetName val="30 jan "/>
      <sheetName val="31 jan"/>
      <sheetName val="1 Peb"/>
      <sheetName val="2 Peb "/>
      <sheetName val="3 Feb"/>
      <sheetName val="5 Feb"/>
      <sheetName val="6 Feb"/>
      <sheetName val="7 Feb"/>
      <sheetName val="8 feb"/>
      <sheetName val="9 Feb"/>
      <sheetName val="10 Feb"/>
      <sheetName val="11 Feb"/>
      <sheetName val="12 Feb"/>
      <sheetName val="13 Feb"/>
      <sheetName val="14 Feb"/>
      <sheetName val="15 Feb"/>
      <sheetName val="19 Feb"/>
      <sheetName val="20 Feb"/>
      <sheetName val="21 Feb"/>
      <sheetName val="22 Feb (2)"/>
      <sheetName val="22 Feb kamis"/>
      <sheetName val="24 Feb"/>
      <sheetName val="25 Feb"/>
      <sheetName val="26 Feb"/>
      <sheetName val="27 Feb"/>
      <sheetName val="28 Feb"/>
      <sheetName val="01 Maret 2018,"/>
      <sheetName val="02 Maret (2)"/>
      <sheetName val="03 Mar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0">
          <cell r="I60">
            <v>117487000</v>
          </cell>
        </row>
      </sheetData>
      <sheetData sheetId="26" refreshError="1"/>
      <sheetData sheetId="27" refreshError="1"/>
      <sheetData sheetId="28" refreshError="1"/>
      <sheetData sheetId="29">
        <row r="40">
          <cell r="I40">
            <v>486874603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897" TargetMode="External"/><Relationship Id="rId13" Type="http://schemas.openxmlformats.org/officeDocument/2006/relationships/hyperlink" Target="cetak-kwitansi.php%3fid=1800890" TargetMode="External"/><Relationship Id="rId3" Type="http://schemas.openxmlformats.org/officeDocument/2006/relationships/hyperlink" Target="cetak-kwitansi.php%3fid=1800887" TargetMode="External"/><Relationship Id="rId7" Type="http://schemas.openxmlformats.org/officeDocument/2006/relationships/hyperlink" Target="cetak-kwitansi.php%3fid=1800895" TargetMode="External"/><Relationship Id="rId12" Type="http://schemas.openxmlformats.org/officeDocument/2006/relationships/hyperlink" Target="cetak-kwitansi.php%3fid=180088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etak-kwitansi.php%3fid=1800886" TargetMode="External"/><Relationship Id="rId16" Type="http://schemas.openxmlformats.org/officeDocument/2006/relationships/hyperlink" Target="cetak-kwitansi.php%3fid=1800899" TargetMode="External"/><Relationship Id="rId1" Type="http://schemas.openxmlformats.org/officeDocument/2006/relationships/hyperlink" Target="cetak-kwitansi.php%3fid=1800885" TargetMode="External"/><Relationship Id="rId6" Type="http://schemas.openxmlformats.org/officeDocument/2006/relationships/hyperlink" Target="cetak-kwitansi.php%3fid=1800894" TargetMode="External"/><Relationship Id="rId11" Type="http://schemas.openxmlformats.org/officeDocument/2006/relationships/hyperlink" Target="cetak-kwitansi.php%3fid=1800888" TargetMode="External"/><Relationship Id="rId5" Type="http://schemas.openxmlformats.org/officeDocument/2006/relationships/hyperlink" Target="cetak-kwitansi.php%3fid=1800893" TargetMode="External"/><Relationship Id="rId15" Type="http://schemas.openxmlformats.org/officeDocument/2006/relationships/hyperlink" Target="cetak-kwitansi.php%3fid=1800896" TargetMode="External"/><Relationship Id="rId10" Type="http://schemas.openxmlformats.org/officeDocument/2006/relationships/hyperlink" Target="cetak-kwitansi.php%3fid=1800900" TargetMode="External"/><Relationship Id="rId4" Type="http://schemas.openxmlformats.org/officeDocument/2006/relationships/hyperlink" Target="cetak-kwitansi.php%3fid=1800892" TargetMode="External"/><Relationship Id="rId9" Type="http://schemas.openxmlformats.org/officeDocument/2006/relationships/hyperlink" Target="cetak-kwitansi.php%3fid=1800898" TargetMode="External"/><Relationship Id="rId14" Type="http://schemas.openxmlformats.org/officeDocument/2006/relationships/hyperlink" Target="cetak-kwitansi.php%3fid=1800891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042" TargetMode="External"/><Relationship Id="rId13" Type="http://schemas.openxmlformats.org/officeDocument/2006/relationships/hyperlink" Target="cetak-kwitansi.php%3fid=1801039" TargetMode="External"/><Relationship Id="rId3" Type="http://schemas.openxmlformats.org/officeDocument/2006/relationships/hyperlink" Target="cetak-kwitansi.php%3fid=1801034" TargetMode="External"/><Relationship Id="rId7" Type="http://schemas.openxmlformats.org/officeDocument/2006/relationships/hyperlink" Target="cetak-kwitansi.php%3fid=1801040" TargetMode="External"/><Relationship Id="rId12" Type="http://schemas.openxmlformats.org/officeDocument/2006/relationships/hyperlink" Target="cetak-kwitansi.php%3fid=1801037" TargetMode="External"/><Relationship Id="rId2" Type="http://schemas.openxmlformats.org/officeDocument/2006/relationships/hyperlink" Target="cetak-kwitansi.php%3fid=1801033" TargetMode="External"/><Relationship Id="rId1" Type="http://schemas.openxmlformats.org/officeDocument/2006/relationships/hyperlink" Target="cetak-kwitansi.php%3fid=1801032" TargetMode="External"/><Relationship Id="rId6" Type="http://schemas.openxmlformats.org/officeDocument/2006/relationships/hyperlink" Target="cetak-kwitansi.php%3fid=1801038" TargetMode="External"/><Relationship Id="rId11" Type="http://schemas.openxmlformats.org/officeDocument/2006/relationships/hyperlink" Target="cetak-kwitansi.php?id=1801045" TargetMode="External"/><Relationship Id="rId5" Type="http://schemas.openxmlformats.org/officeDocument/2006/relationships/hyperlink" Target="cetak-kwitansi.php%3fid=1801036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cetak-kwitansi.php%3fid=1801044" TargetMode="External"/><Relationship Id="rId4" Type="http://schemas.openxmlformats.org/officeDocument/2006/relationships/hyperlink" Target="cetak-kwitansi.php%3fid=1801035" TargetMode="External"/><Relationship Id="rId9" Type="http://schemas.openxmlformats.org/officeDocument/2006/relationships/hyperlink" Target="cetak-kwitansi.php%3fid=1801043" TargetMode="External"/><Relationship Id="rId14" Type="http://schemas.openxmlformats.org/officeDocument/2006/relationships/hyperlink" Target="cetak-kwitansi.php%3fid=1801041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054" TargetMode="External"/><Relationship Id="rId13" Type="http://schemas.openxmlformats.org/officeDocument/2006/relationships/hyperlink" Target="cetak-kwitansi.php%3fid=1801052" TargetMode="External"/><Relationship Id="rId18" Type="http://schemas.openxmlformats.org/officeDocument/2006/relationships/hyperlink" Target="cetak-kwitansi.php%3fid=1801061" TargetMode="External"/><Relationship Id="rId3" Type="http://schemas.openxmlformats.org/officeDocument/2006/relationships/hyperlink" Target="cetak-kwitansi.php%3fid=1801048" TargetMode="External"/><Relationship Id="rId7" Type="http://schemas.openxmlformats.org/officeDocument/2006/relationships/hyperlink" Target="cetak-kwitansi.php%3fid=1801053" TargetMode="External"/><Relationship Id="rId12" Type="http://schemas.openxmlformats.org/officeDocument/2006/relationships/hyperlink" Target="cetak-kwitansi.php%3fid=1801059" TargetMode="External"/><Relationship Id="rId17" Type="http://schemas.openxmlformats.org/officeDocument/2006/relationships/hyperlink" Target="cetak-kwitansi.php%3fid=1801060" TargetMode="External"/><Relationship Id="rId2" Type="http://schemas.openxmlformats.org/officeDocument/2006/relationships/hyperlink" Target="cetak-kwitansi.php%3fid=1801047" TargetMode="External"/><Relationship Id="rId16" Type="http://schemas.openxmlformats.org/officeDocument/2006/relationships/hyperlink" Target="cetak-kwitansi.php%3fid=1801063" TargetMode="External"/><Relationship Id="rId1" Type="http://schemas.openxmlformats.org/officeDocument/2006/relationships/hyperlink" Target="cetak-kwitansi.php%3fid=1801046" TargetMode="External"/><Relationship Id="rId6" Type="http://schemas.openxmlformats.org/officeDocument/2006/relationships/hyperlink" Target="cetak-kwitansi.php%3fid=1801051" TargetMode="External"/><Relationship Id="rId11" Type="http://schemas.openxmlformats.org/officeDocument/2006/relationships/hyperlink" Target="cetak-kwitansi.php%3fid=1801057" TargetMode="External"/><Relationship Id="rId5" Type="http://schemas.openxmlformats.org/officeDocument/2006/relationships/hyperlink" Target="cetak-kwitansi.php%3fid=1801050" TargetMode="External"/><Relationship Id="rId15" Type="http://schemas.openxmlformats.org/officeDocument/2006/relationships/hyperlink" Target="cetak-kwitansi.php%3fid=1801062" TargetMode="External"/><Relationship Id="rId10" Type="http://schemas.openxmlformats.org/officeDocument/2006/relationships/hyperlink" Target="cetak-kwitansi.php%3fid=1801056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cetak-kwitansi.php%3fid=1801049" TargetMode="External"/><Relationship Id="rId9" Type="http://schemas.openxmlformats.org/officeDocument/2006/relationships/hyperlink" Target="cetak-kwitansi.php%3fid=1801055" TargetMode="External"/><Relationship Id="rId14" Type="http://schemas.openxmlformats.org/officeDocument/2006/relationships/hyperlink" Target="cetak-kwitansi.php%3fid=1801058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095" TargetMode="External"/><Relationship Id="rId18" Type="http://schemas.openxmlformats.org/officeDocument/2006/relationships/hyperlink" Target="cetak-kwitansi.php%3fid=1801100" TargetMode="External"/><Relationship Id="rId26" Type="http://schemas.openxmlformats.org/officeDocument/2006/relationships/hyperlink" Target="cetak-kwitansi.php%3fid=1801112" TargetMode="External"/><Relationship Id="rId39" Type="http://schemas.openxmlformats.org/officeDocument/2006/relationships/hyperlink" Target="cetak-kwitansi.php%3fid=1801081" TargetMode="External"/><Relationship Id="rId3" Type="http://schemas.openxmlformats.org/officeDocument/2006/relationships/hyperlink" Target="cetak-kwitansi.php%3fid=1801085" TargetMode="External"/><Relationship Id="rId21" Type="http://schemas.openxmlformats.org/officeDocument/2006/relationships/hyperlink" Target="cetak-kwitansi.php%3fid=1801105" TargetMode="External"/><Relationship Id="rId34" Type="http://schemas.openxmlformats.org/officeDocument/2006/relationships/hyperlink" Target="cetak-kwitansi.php%3fid=1801120" TargetMode="External"/><Relationship Id="rId42" Type="http://schemas.openxmlformats.org/officeDocument/2006/relationships/hyperlink" Target="cetak-kwitansi.php%3fid=1801067" TargetMode="External"/><Relationship Id="rId47" Type="http://schemas.openxmlformats.org/officeDocument/2006/relationships/hyperlink" Target="cetak-kwitansi.php%3fid=1801073" TargetMode="External"/><Relationship Id="rId50" Type="http://schemas.openxmlformats.org/officeDocument/2006/relationships/hyperlink" Target="cetak-kwitansi.php%3fid=1801103" TargetMode="External"/><Relationship Id="rId7" Type="http://schemas.openxmlformats.org/officeDocument/2006/relationships/hyperlink" Target="cetak-kwitansi.php%3fid=1801089" TargetMode="External"/><Relationship Id="rId12" Type="http://schemas.openxmlformats.org/officeDocument/2006/relationships/hyperlink" Target="cetak-kwitansi.php%3fid=1801094" TargetMode="External"/><Relationship Id="rId17" Type="http://schemas.openxmlformats.org/officeDocument/2006/relationships/hyperlink" Target="cetak-kwitansi.php%3fid=1801099" TargetMode="External"/><Relationship Id="rId25" Type="http://schemas.openxmlformats.org/officeDocument/2006/relationships/hyperlink" Target="cetak-kwitansi.php%3fid=1801111" TargetMode="External"/><Relationship Id="rId33" Type="http://schemas.openxmlformats.org/officeDocument/2006/relationships/hyperlink" Target="cetak-kwitansi.php%3fid=1801119" TargetMode="External"/><Relationship Id="rId38" Type="http://schemas.openxmlformats.org/officeDocument/2006/relationships/hyperlink" Target="cetak-kwitansi.php%3fid=1801078" TargetMode="External"/><Relationship Id="rId46" Type="http://schemas.openxmlformats.org/officeDocument/2006/relationships/hyperlink" Target="cetak-kwitansi.php%3fid=1801072" TargetMode="External"/><Relationship Id="rId2" Type="http://schemas.openxmlformats.org/officeDocument/2006/relationships/hyperlink" Target="cetak-kwitansi.php%3fid=1801079" TargetMode="External"/><Relationship Id="rId16" Type="http://schemas.openxmlformats.org/officeDocument/2006/relationships/hyperlink" Target="cetak-kwitansi.php%3fid=1801098" TargetMode="External"/><Relationship Id="rId20" Type="http://schemas.openxmlformats.org/officeDocument/2006/relationships/hyperlink" Target="cetak-kwitansi.php%3fid=1801104" TargetMode="External"/><Relationship Id="rId29" Type="http://schemas.openxmlformats.org/officeDocument/2006/relationships/hyperlink" Target="cetak-kwitansi.php%3fid=1801115" TargetMode="External"/><Relationship Id="rId41" Type="http://schemas.openxmlformats.org/officeDocument/2006/relationships/hyperlink" Target="cetak-kwitansi.php%3fid=1801084" TargetMode="External"/><Relationship Id="rId1" Type="http://schemas.openxmlformats.org/officeDocument/2006/relationships/hyperlink" Target="cetak-kwitansi.php%3fid=1801075" TargetMode="External"/><Relationship Id="rId6" Type="http://schemas.openxmlformats.org/officeDocument/2006/relationships/hyperlink" Target="cetak-kwitansi.php%3fid=1801088" TargetMode="External"/><Relationship Id="rId11" Type="http://schemas.openxmlformats.org/officeDocument/2006/relationships/hyperlink" Target="cetak-kwitansi.php%3fid=1801093" TargetMode="External"/><Relationship Id="rId24" Type="http://schemas.openxmlformats.org/officeDocument/2006/relationships/hyperlink" Target="cetak-kwitansi.php%3fid=1801108" TargetMode="External"/><Relationship Id="rId32" Type="http://schemas.openxmlformats.org/officeDocument/2006/relationships/hyperlink" Target="cetak-kwitansi.php%3fid=1801118" TargetMode="External"/><Relationship Id="rId37" Type="http://schemas.openxmlformats.org/officeDocument/2006/relationships/hyperlink" Target="cetak-kwitansi.php%3fid=1801077" TargetMode="External"/><Relationship Id="rId40" Type="http://schemas.openxmlformats.org/officeDocument/2006/relationships/hyperlink" Target="cetak-kwitansi.php%3fid=1801082" TargetMode="External"/><Relationship Id="rId45" Type="http://schemas.openxmlformats.org/officeDocument/2006/relationships/hyperlink" Target="cetak-kwitansi.php%3fid=1801070" TargetMode="External"/><Relationship Id="rId5" Type="http://schemas.openxmlformats.org/officeDocument/2006/relationships/hyperlink" Target="cetak-kwitansi.php%3fid=1801087" TargetMode="External"/><Relationship Id="rId15" Type="http://schemas.openxmlformats.org/officeDocument/2006/relationships/hyperlink" Target="cetak-kwitansi.php%3fid=1801097" TargetMode="External"/><Relationship Id="rId23" Type="http://schemas.openxmlformats.org/officeDocument/2006/relationships/hyperlink" Target="cetak-kwitansi.php%3fid=1801107" TargetMode="External"/><Relationship Id="rId28" Type="http://schemas.openxmlformats.org/officeDocument/2006/relationships/hyperlink" Target="cetak-kwitansi.php%3fid=1801114" TargetMode="External"/><Relationship Id="rId36" Type="http://schemas.openxmlformats.org/officeDocument/2006/relationships/hyperlink" Target="cetak-kwitansi.php%3fid=1801076" TargetMode="External"/><Relationship Id="rId49" Type="http://schemas.openxmlformats.org/officeDocument/2006/relationships/hyperlink" Target="cetak-kwitansi.php%3fid=1801083" TargetMode="External"/><Relationship Id="rId10" Type="http://schemas.openxmlformats.org/officeDocument/2006/relationships/hyperlink" Target="cetak-kwitansi.php%3fid=1801092" TargetMode="External"/><Relationship Id="rId19" Type="http://schemas.openxmlformats.org/officeDocument/2006/relationships/hyperlink" Target="cetak-kwitansi.php%3fid=1801101" TargetMode="External"/><Relationship Id="rId31" Type="http://schemas.openxmlformats.org/officeDocument/2006/relationships/hyperlink" Target="cetak-kwitansi.php%3fid=1801117" TargetMode="External"/><Relationship Id="rId44" Type="http://schemas.openxmlformats.org/officeDocument/2006/relationships/hyperlink" Target="cetak-kwitansi.php%3fid=1801069" TargetMode="External"/><Relationship Id="rId52" Type="http://schemas.openxmlformats.org/officeDocument/2006/relationships/printerSettings" Target="../printerSettings/printerSettings12.bin"/><Relationship Id="rId4" Type="http://schemas.openxmlformats.org/officeDocument/2006/relationships/hyperlink" Target="cetak-kwitansi.php%3fid=1801086" TargetMode="External"/><Relationship Id="rId9" Type="http://schemas.openxmlformats.org/officeDocument/2006/relationships/hyperlink" Target="cetak-kwitansi.php%3fid=1801091" TargetMode="External"/><Relationship Id="rId14" Type="http://schemas.openxmlformats.org/officeDocument/2006/relationships/hyperlink" Target="cetak-kwitansi.php%3fid=1801096" TargetMode="External"/><Relationship Id="rId22" Type="http://schemas.openxmlformats.org/officeDocument/2006/relationships/hyperlink" Target="cetak-kwitansi.php%3fid=1801106" TargetMode="External"/><Relationship Id="rId27" Type="http://schemas.openxmlformats.org/officeDocument/2006/relationships/hyperlink" Target="cetak-kwitansi.php%3fid=1801113" TargetMode="External"/><Relationship Id="rId30" Type="http://schemas.openxmlformats.org/officeDocument/2006/relationships/hyperlink" Target="cetak-kwitansi.php%3fid=1801116" TargetMode="External"/><Relationship Id="rId35" Type="http://schemas.openxmlformats.org/officeDocument/2006/relationships/hyperlink" Target="cetak-kwitansi.php%3fid=1801074" TargetMode="External"/><Relationship Id="rId43" Type="http://schemas.openxmlformats.org/officeDocument/2006/relationships/hyperlink" Target="cetak-kwitansi.php%3fid=1801068" TargetMode="External"/><Relationship Id="rId48" Type="http://schemas.openxmlformats.org/officeDocument/2006/relationships/hyperlink" Target="cetak-kwitansi.php%3fid=1801080" TargetMode="External"/><Relationship Id="rId8" Type="http://schemas.openxmlformats.org/officeDocument/2006/relationships/hyperlink" Target="cetak-kwitansi.php%3fid=1801090" TargetMode="External"/><Relationship Id="rId51" Type="http://schemas.openxmlformats.org/officeDocument/2006/relationships/hyperlink" Target="cetak-kwitansi.php%3fid=180110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132" TargetMode="External"/><Relationship Id="rId13" Type="http://schemas.openxmlformats.org/officeDocument/2006/relationships/hyperlink" Target="cetak-kwitansi.php%3fid=1801137" TargetMode="External"/><Relationship Id="rId18" Type="http://schemas.openxmlformats.org/officeDocument/2006/relationships/hyperlink" Target="cetak-kwitansi.php%3fid=1801142" TargetMode="External"/><Relationship Id="rId3" Type="http://schemas.openxmlformats.org/officeDocument/2006/relationships/hyperlink" Target="cetak-kwitansi.php%3fid=1801127" TargetMode="External"/><Relationship Id="rId21" Type="http://schemas.openxmlformats.org/officeDocument/2006/relationships/hyperlink" Target="cetak-kwitansi.php%3fid=1801145" TargetMode="External"/><Relationship Id="rId7" Type="http://schemas.openxmlformats.org/officeDocument/2006/relationships/hyperlink" Target="cetak-kwitansi.php%3fid=1801131" TargetMode="External"/><Relationship Id="rId12" Type="http://schemas.openxmlformats.org/officeDocument/2006/relationships/hyperlink" Target="cetak-kwitansi.php%3fid=1801136" TargetMode="External"/><Relationship Id="rId17" Type="http://schemas.openxmlformats.org/officeDocument/2006/relationships/hyperlink" Target="cetak-kwitansi.php%3fid=1801141" TargetMode="External"/><Relationship Id="rId25" Type="http://schemas.openxmlformats.org/officeDocument/2006/relationships/printerSettings" Target="../printerSettings/printerSettings13.bin"/><Relationship Id="rId2" Type="http://schemas.openxmlformats.org/officeDocument/2006/relationships/hyperlink" Target="cetak-kwitansi.php%3fid=1801126" TargetMode="External"/><Relationship Id="rId16" Type="http://schemas.openxmlformats.org/officeDocument/2006/relationships/hyperlink" Target="cetak-kwitansi.php%3fid=1801140" TargetMode="External"/><Relationship Id="rId20" Type="http://schemas.openxmlformats.org/officeDocument/2006/relationships/hyperlink" Target="cetak-kwitansi.php%3fid=1801144" TargetMode="External"/><Relationship Id="rId1" Type="http://schemas.openxmlformats.org/officeDocument/2006/relationships/hyperlink" Target="cetak-kwitansi.php%3fid=1801125" TargetMode="External"/><Relationship Id="rId6" Type="http://schemas.openxmlformats.org/officeDocument/2006/relationships/hyperlink" Target="cetak-kwitansi.php%3fid=1801130" TargetMode="External"/><Relationship Id="rId11" Type="http://schemas.openxmlformats.org/officeDocument/2006/relationships/hyperlink" Target="cetak-kwitansi.php%3fid=1801135" TargetMode="External"/><Relationship Id="rId24" Type="http://schemas.openxmlformats.org/officeDocument/2006/relationships/hyperlink" Target="cetak-kwitansi.php%3fid=1801148" TargetMode="External"/><Relationship Id="rId5" Type="http://schemas.openxmlformats.org/officeDocument/2006/relationships/hyperlink" Target="cetak-kwitansi.php%3fid=1801129" TargetMode="External"/><Relationship Id="rId15" Type="http://schemas.openxmlformats.org/officeDocument/2006/relationships/hyperlink" Target="cetak-kwitansi.php%3fid=1801139" TargetMode="External"/><Relationship Id="rId23" Type="http://schemas.openxmlformats.org/officeDocument/2006/relationships/hyperlink" Target="cetak-kwitansi.php%3fid=1801147" TargetMode="External"/><Relationship Id="rId10" Type="http://schemas.openxmlformats.org/officeDocument/2006/relationships/hyperlink" Target="cetak-kwitansi.php%3fid=1801134" TargetMode="External"/><Relationship Id="rId19" Type="http://schemas.openxmlformats.org/officeDocument/2006/relationships/hyperlink" Target="cetak-kwitansi.php%3fid=1801143" TargetMode="External"/><Relationship Id="rId4" Type="http://schemas.openxmlformats.org/officeDocument/2006/relationships/hyperlink" Target="cetak-kwitansi.php%3fid=1801128" TargetMode="External"/><Relationship Id="rId9" Type="http://schemas.openxmlformats.org/officeDocument/2006/relationships/hyperlink" Target="cetak-kwitansi.php%3fid=1801133" TargetMode="External"/><Relationship Id="rId14" Type="http://schemas.openxmlformats.org/officeDocument/2006/relationships/hyperlink" Target="cetak-kwitansi.php%3fid=1801138" TargetMode="External"/><Relationship Id="rId22" Type="http://schemas.openxmlformats.org/officeDocument/2006/relationships/hyperlink" Target="cetak-kwitansi.php%3fid=1801146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157" TargetMode="External"/><Relationship Id="rId3" Type="http://schemas.openxmlformats.org/officeDocument/2006/relationships/hyperlink" Target="cetak-kwitansi.php%3fid=1801153" TargetMode="External"/><Relationship Id="rId7" Type="http://schemas.openxmlformats.org/officeDocument/2006/relationships/hyperlink" Target="cetak-kwitansi.php%3fid=1801156" TargetMode="External"/><Relationship Id="rId2" Type="http://schemas.openxmlformats.org/officeDocument/2006/relationships/hyperlink" Target="cetak-kwitansi.php%3fid=1801152" TargetMode="External"/><Relationship Id="rId1" Type="http://schemas.openxmlformats.org/officeDocument/2006/relationships/hyperlink" Target="cetak-kwitansi.php%3fid=1801150" TargetMode="External"/><Relationship Id="rId6" Type="http://schemas.openxmlformats.org/officeDocument/2006/relationships/hyperlink" Target="cetak-kwitansi.php%3fid=1801158" TargetMode="External"/><Relationship Id="rId5" Type="http://schemas.openxmlformats.org/officeDocument/2006/relationships/hyperlink" Target="cetak-kwitansi.php%3fid=1801155" TargetMode="External"/><Relationship Id="rId4" Type="http://schemas.openxmlformats.org/officeDocument/2006/relationships/hyperlink" Target="cetak-kwitansi.php%3fid=1801154" TargetMode="External"/><Relationship Id="rId9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180" TargetMode="External"/><Relationship Id="rId13" Type="http://schemas.openxmlformats.org/officeDocument/2006/relationships/hyperlink" Target="cetak-kwitansi.php%3fid=1801185" TargetMode="External"/><Relationship Id="rId18" Type="http://schemas.openxmlformats.org/officeDocument/2006/relationships/hyperlink" Target="cetak-kwitansi.php%3fid=1801190" TargetMode="External"/><Relationship Id="rId3" Type="http://schemas.openxmlformats.org/officeDocument/2006/relationships/hyperlink" Target="cetak-kwitansi.php%3fid=1801174" TargetMode="External"/><Relationship Id="rId7" Type="http://schemas.openxmlformats.org/officeDocument/2006/relationships/hyperlink" Target="cetak-kwitansi.php%3fid=1801179" TargetMode="External"/><Relationship Id="rId12" Type="http://schemas.openxmlformats.org/officeDocument/2006/relationships/hyperlink" Target="cetak-kwitansi.php%3fid=1801184" TargetMode="External"/><Relationship Id="rId17" Type="http://schemas.openxmlformats.org/officeDocument/2006/relationships/hyperlink" Target="cetak-kwitansi.php%3fid=1801189" TargetMode="External"/><Relationship Id="rId2" Type="http://schemas.openxmlformats.org/officeDocument/2006/relationships/hyperlink" Target="cetak-kwitansi.php%3fid=1801173" TargetMode="External"/><Relationship Id="rId16" Type="http://schemas.openxmlformats.org/officeDocument/2006/relationships/hyperlink" Target="cetak-kwitansi.php%3fid=1801188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cetak-kwitansi.php%3fid=1801172" TargetMode="External"/><Relationship Id="rId6" Type="http://schemas.openxmlformats.org/officeDocument/2006/relationships/hyperlink" Target="cetak-kwitansi.php%3fid=1801178" TargetMode="External"/><Relationship Id="rId11" Type="http://schemas.openxmlformats.org/officeDocument/2006/relationships/hyperlink" Target="cetak-kwitansi.php%3fid=1801183" TargetMode="External"/><Relationship Id="rId5" Type="http://schemas.openxmlformats.org/officeDocument/2006/relationships/hyperlink" Target="cetak-kwitansi.php%3fid=1801177" TargetMode="External"/><Relationship Id="rId15" Type="http://schemas.openxmlformats.org/officeDocument/2006/relationships/hyperlink" Target="cetak-kwitansi.php%3fid=1801187" TargetMode="External"/><Relationship Id="rId10" Type="http://schemas.openxmlformats.org/officeDocument/2006/relationships/hyperlink" Target="cetak-kwitansi.php%3fid=1801182" TargetMode="External"/><Relationship Id="rId19" Type="http://schemas.openxmlformats.org/officeDocument/2006/relationships/hyperlink" Target="cetak-kwitansi.php%3fid=1801175" TargetMode="External"/><Relationship Id="rId4" Type="http://schemas.openxmlformats.org/officeDocument/2006/relationships/hyperlink" Target="cetak-kwitansi.php%3fid=1801176" TargetMode="External"/><Relationship Id="rId9" Type="http://schemas.openxmlformats.org/officeDocument/2006/relationships/hyperlink" Target="cetak-kwitansi.php%3fid=1801181" TargetMode="External"/><Relationship Id="rId14" Type="http://schemas.openxmlformats.org/officeDocument/2006/relationships/hyperlink" Target="cetak-kwitansi.php%3fid=1801186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203" TargetMode="External"/><Relationship Id="rId13" Type="http://schemas.openxmlformats.org/officeDocument/2006/relationships/hyperlink" Target="cetak-kwitansi.php%3fid=1801210" TargetMode="External"/><Relationship Id="rId18" Type="http://schemas.openxmlformats.org/officeDocument/2006/relationships/hyperlink" Target="cetak-kwitansi.php%3fid=1801191" TargetMode="External"/><Relationship Id="rId3" Type="http://schemas.openxmlformats.org/officeDocument/2006/relationships/hyperlink" Target="cetak-kwitansi.php%3fid=1801193" TargetMode="External"/><Relationship Id="rId21" Type="http://schemas.openxmlformats.org/officeDocument/2006/relationships/hyperlink" Target="cetak-kwitansi.php%3fid=1801202" TargetMode="External"/><Relationship Id="rId7" Type="http://schemas.openxmlformats.org/officeDocument/2006/relationships/hyperlink" Target="cetak-kwitansi.php%3fid=1801201" TargetMode="External"/><Relationship Id="rId12" Type="http://schemas.openxmlformats.org/officeDocument/2006/relationships/hyperlink" Target="cetak-kwitansi.php%3fid=1801208" TargetMode="External"/><Relationship Id="rId17" Type="http://schemas.openxmlformats.org/officeDocument/2006/relationships/hyperlink" Target="cetak-kwitansi.php%3fid=1801198" TargetMode="External"/><Relationship Id="rId2" Type="http://schemas.openxmlformats.org/officeDocument/2006/relationships/hyperlink" Target="cetak-kwitansi.php%3fid=1801192" TargetMode="External"/><Relationship Id="rId16" Type="http://schemas.openxmlformats.org/officeDocument/2006/relationships/hyperlink" Target="cetak-kwitansi.php%3fid=1801213" TargetMode="External"/><Relationship Id="rId20" Type="http://schemas.openxmlformats.org/officeDocument/2006/relationships/hyperlink" Target="cetak-kwitansi.php%3fid=1801199" TargetMode="External"/><Relationship Id="rId1" Type="http://schemas.openxmlformats.org/officeDocument/2006/relationships/hyperlink" Target="cetak-kwitansi.php%3fid=1801207" TargetMode="External"/><Relationship Id="rId6" Type="http://schemas.openxmlformats.org/officeDocument/2006/relationships/hyperlink" Target="cetak-kwitansi.php%3fid=1801200" TargetMode="External"/><Relationship Id="rId11" Type="http://schemas.openxmlformats.org/officeDocument/2006/relationships/hyperlink" Target="cetak-kwitansi.php%3fid=1801206" TargetMode="External"/><Relationship Id="rId24" Type="http://schemas.openxmlformats.org/officeDocument/2006/relationships/printerSettings" Target="../printerSettings/printerSettings17.bin"/><Relationship Id="rId5" Type="http://schemas.openxmlformats.org/officeDocument/2006/relationships/hyperlink" Target="cetak-kwitansi.php%3fid=1801195" TargetMode="External"/><Relationship Id="rId15" Type="http://schemas.openxmlformats.org/officeDocument/2006/relationships/hyperlink" Target="cetak-kwitansi.php%3fid=1801212" TargetMode="External"/><Relationship Id="rId23" Type="http://schemas.openxmlformats.org/officeDocument/2006/relationships/hyperlink" Target="cetak-kwitansi.php%3fid=1801214" TargetMode="External"/><Relationship Id="rId10" Type="http://schemas.openxmlformats.org/officeDocument/2006/relationships/hyperlink" Target="cetak-kwitansi.php%3fid=1801205" TargetMode="External"/><Relationship Id="rId19" Type="http://schemas.openxmlformats.org/officeDocument/2006/relationships/hyperlink" Target="cetak-kwitansi.php%3fid=1801197" TargetMode="External"/><Relationship Id="rId4" Type="http://schemas.openxmlformats.org/officeDocument/2006/relationships/hyperlink" Target="cetak-kwitansi.php%3fid=1801194" TargetMode="External"/><Relationship Id="rId9" Type="http://schemas.openxmlformats.org/officeDocument/2006/relationships/hyperlink" Target="cetak-kwitansi.php%3fid=1801204" TargetMode="External"/><Relationship Id="rId14" Type="http://schemas.openxmlformats.org/officeDocument/2006/relationships/hyperlink" Target="cetak-kwitansi.php%3fid=1801211" TargetMode="External"/><Relationship Id="rId22" Type="http://schemas.openxmlformats.org/officeDocument/2006/relationships/hyperlink" Target="cetak-kwitansi.php%3fid=1801209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232" TargetMode="External"/><Relationship Id="rId18" Type="http://schemas.openxmlformats.org/officeDocument/2006/relationships/hyperlink" Target="cetak-kwitansi.php%3fid=1801237" TargetMode="External"/><Relationship Id="rId26" Type="http://schemas.openxmlformats.org/officeDocument/2006/relationships/hyperlink" Target="cetak-kwitansi.php%3fid=1801247" TargetMode="External"/><Relationship Id="rId39" Type="http://schemas.openxmlformats.org/officeDocument/2006/relationships/hyperlink" Target="cetak-kwitansi.php%3fid=1801262" TargetMode="External"/><Relationship Id="rId21" Type="http://schemas.openxmlformats.org/officeDocument/2006/relationships/hyperlink" Target="cetak-kwitansi.php%3fid=1801241" TargetMode="External"/><Relationship Id="rId34" Type="http://schemas.openxmlformats.org/officeDocument/2006/relationships/hyperlink" Target="cetak-kwitansi.php%3fid=1801256" TargetMode="External"/><Relationship Id="rId42" Type="http://schemas.openxmlformats.org/officeDocument/2006/relationships/hyperlink" Target="cetak-kwitansi.php%3fid=1801268" TargetMode="External"/><Relationship Id="rId47" Type="http://schemas.openxmlformats.org/officeDocument/2006/relationships/hyperlink" Target="cetak-kwitansi.php%3fid=1801274" TargetMode="External"/><Relationship Id="rId50" Type="http://schemas.openxmlformats.org/officeDocument/2006/relationships/hyperlink" Target="cetak-kwitansi.php%3fid=1801277" TargetMode="External"/><Relationship Id="rId55" Type="http://schemas.openxmlformats.org/officeDocument/2006/relationships/hyperlink" Target="cetak-kwitansi.php%3fid=1801282" TargetMode="External"/><Relationship Id="rId63" Type="http://schemas.openxmlformats.org/officeDocument/2006/relationships/hyperlink" Target="cetak-kwitansi.php%3fid=1801246" TargetMode="External"/><Relationship Id="rId7" Type="http://schemas.openxmlformats.org/officeDocument/2006/relationships/hyperlink" Target="cetak-kwitansi.php%3fid=1801226" TargetMode="External"/><Relationship Id="rId2" Type="http://schemas.openxmlformats.org/officeDocument/2006/relationships/hyperlink" Target="cetak-kwitansi.php%3fid=1801221" TargetMode="External"/><Relationship Id="rId16" Type="http://schemas.openxmlformats.org/officeDocument/2006/relationships/hyperlink" Target="cetak-kwitansi.php%3fid=1801235" TargetMode="External"/><Relationship Id="rId29" Type="http://schemas.openxmlformats.org/officeDocument/2006/relationships/hyperlink" Target="cetak-kwitansi.php%3fid=1801250" TargetMode="External"/><Relationship Id="rId1" Type="http://schemas.openxmlformats.org/officeDocument/2006/relationships/hyperlink" Target="cetak-kwitansi.php%3fid=1801220" TargetMode="External"/><Relationship Id="rId6" Type="http://schemas.openxmlformats.org/officeDocument/2006/relationships/hyperlink" Target="cetak-kwitansi.php%3fid=1801225" TargetMode="External"/><Relationship Id="rId11" Type="http://schemas.openxmlformats.org/officeDocument/2006/relationships/hyperlink" Target="cetak-kwitansi.php%3fid=1801230" TargetMode="External"/><Relationship Id="rId24" Type="http://schemas.openxmlformats.org/officeDocument/2006/relationships/hyperlink" Target="cetak-kwitansi.php%3fid=1801244" TargetMode="External"/><Relationship Id="rId32" Type="http://schemas.openxmlformats.org/officeDocument/2006/relationships/hyperlink" Target="cetak-kwitansi.php%3fid=1801253" TargetMode="External"/><Relationship Id="rId37" Type="http://schemas.openxmlformats.org/officeDocument/2006/relationships/hyperlink" Target="cetak-kwitansi.php%3fid=1801259" TargetMode="External"/><Relationship Id="rId40" Type="http://schemas.openxmlformats.org/officeDocument/2006/relationships/hyperlink" Target="cetak-kwitansi.php%3fid=1801266" TargetMode="External"/><Relationship Id="rId45" Type="http://schemas.openxmlformats.org/officeDocument/2006/relationships/hyperlink" Target="cetak-kwitansi.php%3fid=1801272" TargetMode="External"/><Relationship Id="rId53" Type="http://schemas.openxmlformats.org/officeDocument/2006/relationships/hyperlink" Target="cetak-kwitansi.php%3fid=1801280" TargetMode="External"/><Relationship Id="rId58" Type="http://schemas.openxmlformats.org/officeDocument/2006/relationships/hyperlink" Target="cetak-kwitansi.php%3fid=1801219" TargetMode="External"/><Relationship Id="rId66" Type="http://schemas.openxmlformats.org/officeDocument/2006/relationships/hyperlink" Target="cetak-kwitansi.php%3fid=1801285" TargetMode="External"/><Relationship Id="rId5" Type="http://schemas.openxmlformats.org/officeDocument/2006/relationships/hyperlink" Target="cetak-kwitansi.php%3fid=1801224" TargetMode="External"/><Relationship Id="rId15" Type="http://schemas.openxmlformats.org/officeDocument/2006/relationships/hyperlink" Target="cetak-kwitansi.php%3fid=1801234" TargetMode="External"/><Relationship Id="rId23" Type="http://schemas.openxmlformats.org/officeDocument/2006/relationships/hyperlink" Target="cetak-kwitansi.php%3fid=1801243" TargetMode="External"/><Relationship Id="rId28" Type="http://schemas.openxmlformats.org/officeDocument/2006/relationships/hyperlink" Target="cetak-kwitansi.php%3fid=1801249" TargetMode="External"/><Relationship Id="rId36" Type="http://schemas.openxmlformats.org/officeDocument/2006/relationships/hyperlink" Target="cetak-kwitansi.php%3fid=1801258" TargetMode="External"/><Relationship Id="rId49" Type="http://schemas.openxmlformats.org/officeDocument/2006/relationships/hyperlink" Target="cetak-kwitansi.php%3fid=1801276" TargetMode="External"/><Relationship Id="rId57" Type="http://schemas.openxmlformats.org/officeDocument/2006/relationships/hyperlink" Target="cetak-kwitansi.php%3fid=1801284" TargetMode="External"/><Relationship Id="rId61" Type="http://schemas.openxmlformats.org/officeDocument/2006/relationships/hyperlink" Target="cetak-kwitansi.php%3fid=1801286" TargetMode="External"/><Relationship Id="rId10" Type="http://schemas.openxmlformats.org/officeDocument/2006/relationships/hyperlink" Target="cetak-kwitansi.php%3fid=1801229" TargetMode="External"/><Relationship Id="rId19" Type="http://schemas.openxmlformats.org/officeDocument/2006/relationships/hyperlink" Target="cetak-kwitansi.php%3fid=1801238" TargetMode="External"/><Relationship Id="rId31" Type="http://schemas.openxmlformats.org/officeDocument/2006/relationships/hyperlink" Target="cetak-kwitansi.php%3fid=1801252" TargetMode="External"/><Relationship Id="rId44" Type="http://schemas.openxmlformats.org/officeDocument/2006/relationships/hyperlink" Target="cetak-kwitansi.php%3fid=1801271" TargetMode="External"/><Relationship Id="rId52" Type="http://schemas.openxmlformats.org/officeDocument/2006/relationships/hyperlink" Target="cetak-kwitansi.php%3fid=1801279" TargetMode="External"/><Relationship Id="rId60" Type="http://schemas.openxmlformats.org/officeDocument/2006/relationships/hyperlink" Target="cetak-kwitansi.php%3fid=1801265" TargetMode="External"/><Relationship Id="rId65" Type="http://schemas.openxmlformats.org/officeDocument/2006/relationships/hyperlink" Target="cetak-kwitansi.php%3fid=1801269" TargetMode="External"/><Relationship Id="rId4" Type="http://schemas.openxmlformats.org/officeDocument/2006/relationships/hyperlink" Target="cetak-kwitansi.php%3fid=1801223" TargetMode="External"/><Relationship Id="rId9" Type="http://schemas.openxmlformats.org/officeDocument/2006/relationships/hyperlink" Target="cetak-kwitansi.php%3fid=1801228" TargetMode="External"/><Relationship Id="rId14" Type="http://schemas.openxmlformats.org/officeDocument/2006/relationships/hyperlink" Target="cetak-kwitansi.php%3fid=1801233" TargetMode="External"/><Relationship Id="rId22" Type="http://schemas.openxmlformats.org/officeDocument/2006/relationships/hyperlink" Target="cetak-kwitansi.php%3fid=1801242" TargetMode="External"/><Relationship Id="rId27" Type="http://schemas.openxmlformats.org/officeDocument/2006/relationships/hyperlink" Target="cetak-kwitansi.php%3fid=1801248" TargetMode="External"/><Relationship Id="rId30" Type="http://schemas.openxmlformats.org/officeDocument/2006/relationships/hyperlink" Target="cetak-kwitansi.php%3fid=1801251" TargetMode="External"/><Relationship Id="rId35" Type="http://schemas.openxmlformats.org/officeDocument/2006/relationships/hyperlink" Target="cetak-kwitansi.php%3fid=1801257" TargetMode="External"/><Relationship Id="rId43" Type="http://schemas.openxmlformats.org/officeDocument/2006/relationships/hyperlink" Target="cetak-kwitansi.php%3fid=1801270" TargetMode="External"/><Relationship Id="rId48" Type="http://schemas.openxmlformats.org/officeDocument/2006/relationships/hyperlink" Target="cetak-kwitansi.php%3fid=1801275" TargetMode="External"/><Relationship Id="rId56" Type="http://schemas.openxmlformats.org/officeDocument/2006/relationships/hyperlink" Target="cetak-kwitansi.php%3fid=1801283" TargetMode="External"/><Relationship Id="rId64" Type="http://schemas.openxmlformats.org/officeDocument/2006/relationships/hyperlink" Target="cetak-kwitansi.php%3fid=1801264" TargetMode="External"/><Relationship Id="rId8" Type="http://schemas.openxmlformats.org/officeDocument/2006/relationships/hyperlink" Target="cetak-kwitansi.php%3fid=1801227" TargetMode="External"/><Relationship Id="rId51" Type="http://schemas.openxmlformats.org/officeDocument/2006/relationships/hyperlink" Target="cetak-kwitansi.php%3fid=1801278" TargetMode="External"/><Relationship Id="rId3" Type="http://schemas.openxmlformats.org/officeDocument/2006/relationships/hyperlink" Target="cetak-kwitansi.php%3fid=1801222" TargetMode="External"/><Relationship Id="rId12" Type="http://schemas.openxmlformats.org/officeDocument/2006/relationships/hyperlink" Target="cetak-kwitansi.php%3fid=1801231" TargetMode="External"/><Relationship Id="rId17" Type="http://schemas.openxmlformats.org/officeDocument/2006/relationships/hyperlink" Target="cetak-kwitansi.php%3fid=1801236" TargetMode="External"/><Relationship Id="rId25" Type="http://schemas.openxmlformats.org/officeDocument/2006/relationships/hyperlink" Target="cetak-kwitansi.php%3fid=1801245" TargetMode="External"/><Relationship Id="rId33" Type="http://schemas.openxmlformats.org/officeDocument/2006/relationships/hyperlink" Target="cetak-kwitansi.php%3fid=1801255" TargetMode="External"/><Relationship Id="rId38" Type="http://schemas.openxmlformats.org/officeDocument/2006/relationships/hyperlink" Target="cetak-kwitansi.php%3fid=1801260" TargetMode="External"/><Relationship Id="rId46" Type="http://schemas.openxmlformats.org/officeDocument/2006/relationships/hyperlink" Target="cetak-kwitansi.php%3fid=1801273" TargetMode="External"/><Relationship Id="rId59" Type="http://schemas.openxmlformats.org/officeDocument/2006/relationships/hyperlink" Target="cetak-kwitansi.php%3fid=1801261" TargetMode="External"/><Relationship Id="rId67" Type="http://schemas.openxmlformats.org/officeDocument/2006/relationships/printerSettings" Target="../printerSettings/printerSettings18.bin"/><Relationship Id="rId20" Type="http://schemas.openxmlformats.org/officeDocument/2006/relationships/hyperlink" Target="cetak-kwitansi.php%3fid=1801240" TargetMode="External"/><Relationship Id="rId41" Type="http://schemas.openxmlformats.org/officeDocument/2006/relationships/hyperlink" Target="cetak-kwitansi.php%3fid=1801267" TargetMode="External"/><Relationship Id="rId54" Type="http://schemas.openxmlformats.org/officeDocument/2006/relationships/hyperlink" Target="cetak-kwitansi.php%3fid=1801281" TargetMode="External"/><Relationship Id="rId62" Type="http://schemas.openxmlformats.org/officeDocument/2006/relationships/hyperlink" Target="cetak-kwitansi.php%3fid=1801239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294" TargetMode="External"/><Relationship Id="rId3" Type="http://schemas.openxmlformats.org/officeDocument/2006/relationships/hyperlink" Target="cetak-kwitansi.php%3fid=1801292" TargetMode="External"/><Relationship Id="rId7" Type="http://schemas.openxmlformats.org/officeDocument/2006/relationships/hyperlink" Target="cetak-kwitansi.php%3fid=1801291" TargetMode="External"/><Relationship Id="rId2" Type="http://schemas.openxmlformats.org/officeDocument/2006/relationships/hyperlink" Target="cetak-kwitansi.php%3fid=1801289" TargetMode="External"/><Relationship Id="rId1" Type="http://schemas.openxmlformats.org/officeDocument/2006/relationships/hyperlink" Target="cetak-kwitansi.php%3fid=1801288" TargetMode="External"/><Relationship Id="rId6" Type="http://schemas.openxmlformats.org/officeDocument/2006/relationships/hyperlink" Target="cetak-kwitansi.php%3fid=1801287" TargetMode="External"/><Relationship Id="rId5" Type="http://schemas.openxmlformats.org/officeDocument/2006/relationships/hyperlink" Target="cetak-kwitansi.php%3fid=1801295" TargetMode="External"/><Relationship Id="rId4" Type="http://schemas.openxmlformats.org/officeDocument/2006/relationships/hyperlink" Target="cetak-kwitansi.php%3fid=1801293" TargetMode="External"/><Relationship Id="rId9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304" TargetMode="External"/><Relationship Id="rId13" Type="http://schemas.openxmlformats.org/officeDocument/2006/relationships/hyperlink" Target="cetak-kwitansi.php%3fid=1801309" TargetMode="External"/><Relationship Id="rId3" Type="http://schemas.openxmlformats.org/officeDocument/2006/relationships/hyperlink" Target="cetak-kwitansi.php%3fid=1801299" TargetMode="External"/><Relationship Id="rId7" Type="http://schemas.openxmlformats.org/officeDocument/2006/relationships/hyperlink" Target="cetak-kwitansi.php%3fid=1801303" TargetMode="External"/><Relationship Id="rId12" Type="http://schemas.openxmlformats.org/officeDocument/2006/relationships/hyperlink" Target="cetak-kwitansi.php%3fid=1801308" TargetMode="External"/><Relationship Id="rId2" Type="http://schemas.openxmlformats.org/officeDocument/2006/relationships/hyperlink" Target="cetak-kwitansi.php%3fid=1801298" TargetMode="External"/><Relationship Id="rId1" Type="http://schemas.openxmlformats.org/officeDocument/2006/relationships/hyperlink" Target="cetak-kwitansi.php%3fid=1801297" TargetMode="External"/><Relationship Id="rId6" Type="http://schemas.openxmlformats.org/officeDocument/2006/relationships/hyperlink" Target="cetak-kwitansi.php%3fid=1801302" TargetMode="External"/><Relationship Id="rId11" Type="http://schemas.openxmlformats.org/officeDocument/2006/relationships/hyperlink" Target="cetak-kwitansi.php%3fid=1801307" TargetMode="External"/><Relationship Id="rId5" Type="http://schemas.openxmlformats.org/officeDocument/2006/relationships/hyperlink" Target="cetak-kwitansi.php%3fid=1801301" TargetMode="External"/><Relationship Id="rId10" Type="http://schemas.openxmlformats.org/officeDocument/2006/relationships/hyperlink" Target="cetak-kwitansi.php%3fid=1801306" TargetMode="External"/><Relationship Id="rId4" Type="http://schemas.openxmlformats.org/officeDocument/2006/relationships/hyperlink" Target="cetak-kwitansi.php%3fid=1801300" TargetMode="External"/><Relationship Id="rId9" Type="http://schemas.openxmlformats.org/officeDocument/2006/relationships/hyperlink" Target="cetak-kwitansi.php%3fid=1801305" TargetMode="External"/><Relationship Id="rId1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318" TargetMode="External"/><Relationship Id="rId3" Type="http://schemas.openxmlformats.org/officeDocument/2006/relationships/hyperlink" Target="cetak-kwitansi.php%3fid=1801312" TargetMode="External"/><Relationship Id="rId7" Type="http://schemas.openxmlformats.org/officeDocument/2006/relationships/hyperlink" Target="cetak-kwitansi.php%3fid=1801314" TargetMode="External"/><Relationship Id="rId2" Type="http://schemas.openxmlformats.org/officeDocument/2006/relationships/hyperlink" Target="cetak-kwitansi.php%3fid=1801311" TargetMode="External"/><Relationship Id="rId1" Type="http://schemas.openxmlformats.org/officeDocument/2006/relationships/hyperlink" Target="cetak-kwitansi.php%3fid=1801310" TargetMode="External"/><Relationship Id="rId6" Type="http://schemas.openxmlformats.org/officeDocument/2006/relationships/hyperlink" Target="cetak-kwitansi.php%3fid=1801317" TargetMode="External"/><Relationship Id="rId5" Type="http://schemas.openxmlformats.org/officeDocument/2006/relationships/hyperlink" Target="cetak-kwitansi.php%3fid=1801316" TargetMode="External"/><Relationship Id="rId4" Type="http://schemas.openxmlformats.org/officeDocument/2006/relationships/hyperlink" Target="cetak-kwitansi.php%3fid=1801313" TargetMode="External"/><Relationship Id="rId9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325" TargetMode="External"/><Relationship Id="rId3" Type="http://schemas.openxmlformats.org/officeDocument/2006/relationships/hyperlink" Target="cetak-kwitansi.php%3fid=1801326" TargetMode="External"/><Relationship Id="rId7" Type="http://schemas.openxmlformats.org/officeDocument/2006/relationships/hyperlink" Target="cetak-kwitansi.php%3fid=1801322" TargetMode="External"/><Relationship Id="rId2" Type="http://schemas.openxmlformats.org/officeDocument/2006/relationships/hyperlink" Target="cetak-kwitansi.php%3fid=1801323" TargetMode="External"/><Relationship Id="rId1" Type="http://schemas.openxmlformats.org/officeDocument/2006/relationships/hyperlink" Target="cetak-kwitansi.php%3fid=1801321" TargetMode="External"/><Relationship Id="rId6" Type="http://schemas.openxmlformats.org/officeDocument/2006/relationships/hyperlink" Target="cetak-kwitansi.php%3fid=1801320" TargetMode="External"/><Relationship Id="rId5" Type="http://schemas.openxmlformats.org/officeDocument/2006/relationships/hyperlink" Target="cetak-kwitansi.php%3fid=1801319" TargetMode="External"/><Relationship Id="rId4" Type="http://schemas.openxmlformats.org/officeDocument/2006/relationships/hyperlink" Target="cetak-kwitansi.php%3fid=1801324" TargetMode="External"/><Relationship Id="rId9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335" TargetMode="External"/><Relationship Id="rId3" Type="http://schemas.openxmlformats.org/officeDocument/2006/relationships/hyperlink" Target="cetak-kwitansi.php?id=1801334" TargetMode="External"/><Relationship Id="rId7" Type="http://schemas.openxmlformats.org/officeDocument/2006/relationships/hyperlink" Target="cetak-kwitansi.php%3fid=1801333" TargetMode="External"/><Relationship Id="rId12" Type="http://schemas.openxmlformats.org/officeDocument/2006/relationships/printerSettings" Target="../printerSettings/printerSettings23.bin"/><Relationship Id="rId2" Type="http://schemas.openxmlformats.org/officeDocument/2006/relationships/hyperlink" Target="cetak-kwitansi.php%3fid=1801331" TargetMode="External"/><Relationship Id="rId1" Type="http://schemas.openxmlformats.org/officeDocument/2006/relationships/hyperlink" Target="cetak-kwitansi.php%3fid=1801327" TargetMode="External"/><Relationship Id="rId6" Type="http://schemas.openxmlformats.org/officeDocument/2006/relationships/hyperlink" Target="cetak-kwitansi.php%3fid=1801330" TargetMode="External"/><Relationship Id="rId11" Type="http://schemas.openxmlformats.org/officeDocument/2006/relationships/hyperlink" Target="cetak-kwitansi.php%3fid=1801337" TargetMode="External"/><Relationship Id="rId5" Type="http://schemas.openxmlformats.org/officeDocument/2006/relationships/hyperlink" Target="cetak-kwitansi.php%3fid=1801329" TargetMode="External"/><Relationship Id="rId10" Type="http://schemas.openxmlformats.org/officeDocument/2006/relationships/hyperlink" Target="cetak-kwitansi.php%3fid=1801332" TargetMode="External"/><Relationship Id="rId4" Type="http://schemas.openxmlformats.org/officeDocument/2006/relationships/hyperlink" Target="cetak-kwitansi.php%3fid=1801336" TargetMode="External"/><Relationship Id="rId9" Type="http://schemas.openxmlformats.org/officeDocument/2006/relationships/hyperlink" Target="cetak-kwitansi.php%3fid=1801328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469" TargetMode="External"/><Relationship Id="rId13" Type="http://schemas.openxmlformats.org/officeDocument/2006/relationships/hyperlink" Target="cetak-kwitansi.php%3fid=1801443" TargetMode="External"/><Relationship Id="rId18" Type="http://schemas.openxmlformats.org/officeDocument/2006/relationships/hyperlink" Target="cetak-kwitansi.php%3fid=1801451" TargetMode="External"/><Relationship Id="rId26" Type="http://schemas.openxmlformats.org/officeDocument/2006/relationships/hyperlink" Target="cetak-kwitansi.php%3fid=1801462" TargetMode="External"/><Relationship Id="rId39" Type="http://schemas.openxmlformats.org/officeDocument/2006/relationships/hyperlink" Target="cetak-kwitansi.php%3fid=1801478" TargetMode="External"/><Relationship Id="rId3" Type="http://schemas.openxmlformats.org/officeDocument/2006/relationships/hyperlink" Target="cetak-kwitansi.php%3fid=1801477" TargetMode="External"/><Relationship Id="rId21" Type="http://schemas.openxmlformats.org/officeDocument/2006/relationships/hyperlink" Target="cetak-kwitansi.php%3fid=1801454" TargetMode="External"/><Relationship Id="rId34" Type="http://schemas.openxmlformats.org/officeDocument/2006/relationships/hyperlink" Target="cetak-kwitansi.php%3fid=1801445" TargetMode="External"/><Relationship Id="rId42" Type="http://schemas.openxmlformats.org/officeDocument/2006/relationships/hyperlink" Target="cetak-kwitansi.php%3fid=1801463" TargetMode="External"/><Relationship Id="rId7" Type="http://schemas.openxmlformats.org/officeDocument/2006/relationships/hyperlink" Target="cetak-kwitansi.php%3fid=1801467" TargetMode="External"/><Relationship Id="rId12" Type="http://schemas.openxmlformats.org/officeDocument/2006/relationships/hyperlink" Target="cetak-kwitansi.php%3fid=1801442" TargetMode="External"/><Relationship Id="rId17" Type="http://schemas.openxmlformats.org/officeDocument/2006/relationships/hyperlink" Target="cetak-kwitansi.php%3fid=1801450" TargetMode="External"/><Relationship Id="rId25" Type="http://schemas.openxmlformats.org/officeDocument/2006/relationships/hyperlink" Target="cetak-kwitansi.php%3fid=1801461" TargetMode="External"/><Relationship Id="rId33" Type="http://schemas.openxmlformats.org/officeDocument/2006/relationships/hyperlink" Target="cetak-kwitansi.php%3fid=1801444" TargetMode="External"/><Relationship Id="rId38" Type="http://schemas.openxmlformats.org/officeDocument/2006/relationships/hyperlink" Target="cetak-kwitansi.php%3fid=1801476" TargetMode="External"/><Relationship Id="rId2" Type="http://schemas.openxmlformats.org/officeDocument/2006/relationships/hyperlink" Target="cetak-kwitansi.php%3fid=1801473" TargetMode="External"/><Relationship Id="rId16" Type="http://schemas.openxmlformats.org/officeDocument/2006/relationships/hyperlink" Target="cetak-kwitansi.php%3fid=1801449" TargetMode="External"/><Relationship Id="rId20" Type="http://schemas.openxmlformats.org/officeDocument/2006/relationships/hyperlink" Target="cetak-kwitansi.php%3fid=1801453" TargetMode="External"/><Relationship Id="rId29" Type="http://schemas.openxmlformats.org/officeDocument/2006/relationships/hyperlink" Target="cetak-kwitansi.php%3fid=1801447" TargetMode="External"/><Relationship Id="rId41" Type="http://schemas.openxmlformats.org/officeDocument/2006/relationships/hyperlink" Target="cetak-kwitansi.php%3fid=1801480" TargetMode="External"/><Relationship Id="rId1" Type="http://schemas.openxmlformats.org/officeDocument/2006/relationships/hyperlink" Target="cetak-kwitansi.php%3fid=1801472" TargetMode="External"/><Relationship Id="rId6" Type="http://schemas.openxmlformats.org/officeDocument/2006/relationships/hyperlink" Target="cetak-kwitansi.php%3fid=1801466" TargetMode="External"/><Relationship Id="rId11" Type="http://schemas.openxmlformats.org/officeDocument/2006/relationships/hyperlink" Target="cetak-kwitansi.php%3fid=1801441" TargetMode="External"/><Relationship Id="rId24" Type="http://schemas.openxmlformats.org/officeDocument/2006/relationships/hyperlink" Target="cetak-kwitansi.php%3fid=1801460" TargetMode="External"/><Relationship Id="rId32" Type="http://schemas.openxmlformats.org/officeDocument/2006/relationships/hyperlink" Target="cetak-kwitansi.php%3fid=1801471" TargetMode="External"/><Relationship Id="rId37" Type="http://schemas.openxmlformats.org/officeDocument/2006/relationships/hyperlink" Target="cetak-kwitansi.php%3fid=1801475" TargetMode="External"/><Relationship Id="rId40" Type="http://schemas.openxmlformats.org/officeDocument/2006/relationships/hyperlink" Target="cetak-kwitansi.php%3fid=1801479" TargetMode="External"/><Relationship Id="rId5" Type="http://schemas.openxmlformats.org/officeDocument/2006/relationships/hyperlink" Target="cetak-kwitansi.php%3fid=1801465" TargetMode="External"/><Relationship Id="rId15" Type="http://schemas.openxmlformats.org/officeDocument/2006/relationships/hyperlink" Target="cetak-kwitansi.php%3fid=1801448" TargetMode="External"/><Relationship Id="rId23" Type="http://schemas.openxmlformats.org/officeDocument/2006/relationships/hyperlink" Target="cetak-kwitansi.php%3fid=1801456" TargetMode="External"/><Relationship Id="rId28" Type="http://schemas.openxmlformats.org/officeDocument/2006/relationships/hyperlink" Target="cetak-kwitansi.php%3fid=1801470" TargetMode="External"/><Relationship Id="rId36" Type="http://schemas.openxmlformats.org/officeDocument/2006/relationships/hyperlink" Target="cetak-kwitansi.php%3fid=1801474" TargetMode="External"/><Relationship Id="rId10" Type="http://schemas.openxmlformats.org/officeDocument/2006/relationships/hyperlink" Target="cetak-kwitansi.php%3fid=1801440" TargetMode="External"/><Relationship Id="rId19" Type="http://schemas.openxmlformats.org/officeDocument/2006/relationships/hyperlink" Target="cetak-kwitansi.php%3fid=1801452" TargetMode="External"/><Relationship Id="rId31" Type="http://schemas.openxmlformats.org/officeDocument/2006/relationships/hyperlink" Target="cetak-kwitansi.php%3fid=1801458" TargetMode="External"/><Relationship Id="rId44" Type="http://schemas.openxmlformats.org/officeDocument/2006/relationships/printerSettings" Target="../printerSettings/printerSettings28.bin"/><Relationship Id="rId4" Type="http://schemas.openxmlformats.org/officeDocument/2006/relationships/hyperlink" Target="cetak-kwitansi.php%3fid=1801464" TargetMode="External"/><Relationship Id="rId9" Type="http://schemas.openxmlformats.org/officeDocument/2006/relationships/hyperlink" Target="cetak-kwitansi.php%3fid=1801439" TargetMode="External"/><Relationship Id="rId14" Type="http://schemas.openxmlformats.org/officeDocument/2006/relationships/hyperlink" Target="cetak-kwitansi.php%3fid=1801446" TargetMode="External"/><Relationship Id="rId22" Type="http://schemas.openxmlformats.org/officeDocument/2006/relationships/hyperlink" Target="cetak-kwitansi.php%3fid=1801455" TargetMode="External"/><Relationship Id="rId27" Type="http://schemas.openxmlformats.org/officeDocument/2006/relationships/hyperlink" Target="cetak-kwitansi.php%3fid=1801481" TargetMode="External"/><Relationship Id="rId30" Type="http://schemas.openxmlformats.org/officeDocument/2006/relationships/hyperlink" Target="cetak-kwitansi.php%3fid=1801457" TargetMode="External"/><Relationship Id="rId35" Type="http://schemas.openxmlformats.org/officeDocument/2006/relationships/hyperlink" Target="cetak-kwitansi.php%3fid=1801459" TargetMode="External"/><Relationship Id="rId43" Type="http://schemas.openxmlformats.org/officeDocument/2006/relationships/hyperlink" Target="cetak-kwitansi.php%3fid=18014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956" TargetMode="External"/><Relationship Id="rId3" Type="http://schemas.openxmlformats.org/officeDocument/2006/relationships/hyperlink" Target="file:///C:\Users\Nijar\Downloads\cetak-kwitansi.php%3fid=1800962" TargetMode="External"/><Relationship Id="rId7" Type="http://schemas.openxmlformats.org/officeDocument/2006/relationships/hyperlink" Target="file:///C:\Users\Nijar\Downloads\cetak-kwitansi.php%3fid=1800955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file:///C:\Users\Nijar\Downloads\cetak-kwitansi.php%3fid=1800961" TargetMode="External"/><Relationship Id="rId1" Type="http://schemas.openxmlformats.org/officeDocument/2006/relationships/hyperlink" Target="file:///C:\Users\Nijar\Downloads\cetak-kwitansi.php%3fid=1800960" TargetMode="External"/><Relationship Id="rId6" Type="http://schemas.openxmlformats.org/officeDocument/2006/relationships/hyperlink" Target="file:///C:\Users\Nijar\Downloads\cetak-kwitansi.php%3fid=1800954" TargetMode="External"/><Relationship Id="rId11" Type="http://schemas.openxmlformats.org/officeDocument/2006/relationships/hyperlink" Target="file:///C:\Users\Nijar\Downloads\cetak-kwitansi.php%3fid=1800959" TargetMode="External"/><Relationship Id="rId5" Type="http://schemas.openxmlformats.org/officeDocument/2006/relationships/hyperlink" Target="file:///C:\Users\Nijar\Downloads\cetak-kwitansi.php%3fid=1800953" TargetMode="External"/><Relationship Id="rId10" Type="http://schemas.openxmlformats.org/officeDocument/2006/relationships/hyperlink" Target="file:///C:\Users\Nijar\Downloads\cetak-kwitansi.php%3fid=1800958" TargetMode="External"/><Relationship Id="rId4" Type="http://schemas.openxmlformats.org/officeDocument/2006/relationships/hyperlink" Target="file:///C:\Users\Nijar\Downloads\cetak-kwitansi.php%3fid=1800952" TargetMode="External"/><Relationship Id="rId9" Type="http://schemas.openxmlformats.org/officeDocument/2006/relationships/hyperlink" Target="file:///C:\Users\Nijar\Downloads\cetak-kwitansi.php%3fid=180095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982" TargetMode="External"/><Relationship Id="rId3" Type="http://schemas.openxmlformats.org/officeDocument/2006/relationships/hyperlink" Target="cetak-kwitansi.php%3fid=1800985" TargetMode="External"/><Relationship Id="rId7" Type="http://schemas.openxmlformats.org/officeDocument/2006/relationships/hyperlink" Target="cetak-kwitansi.php%3fid=1800990" TargetMode="External"/><Relationship Id="rId2" Type="http://schemas.openxmlformats.org/officeDocument/2006/relationships/hyperlink" Target="cetak-kwitansi.php%3fid=1800984" TargetMode="External"/><Relationship Id="rId1" Type="http://schemas.openxmlformats.org/officeDocument/2006/relationships/hyperlink" Target="cetak-kwitansi.php%3fid=1800981" TargetMode="External"/><Relationship Id="rId6" Type="http://schemas.openxmlformats.org/officeDocument/2006/relationships/hyperlink" Target="cetak-kwitansi.php%3fid=1800988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cetak-kwitansi.php%3fid=1800987" TargetMode="External"/><Relationship Id="rId10" Type="http://schemas.openxmlformats.org/officeDocument/2006/relationships/hyperlink" Target="cetak-kwitansi.php%3fid=1800989" TargetMode="External"/><Relationship Id="rId4" Type="http://schemas.openxmlformats.org/officeDocument/2006/relationships/hyperlink" Target="cetak-kwitansi.php%3fid=1800986" TargetMode="External"/><Relationship Id="rId9" Type="http://schemas.openxmlformats.org/officeDocument/2006/relationships/hyperlink" Target="cetak-kwitansi.php%3fid=180098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991" TargetMode="External"/><Relationship Id="rId13" Type="http://schemas.openxmlformats.org/officeDocument/2006/relationships/hyperlink" Target="cetak-kwitansi.php%3fid=1800999" TargetMode="External"/><Relationship Id="rId18" Type="http://schemas.openxmlformats.org/officeDocument/2006/relationships/hyperlink" Target="cetak-kwitansi.php%3fid=1801005" TargetMode="External"/><Relationship Id="rId26" Type="http://schemas.openxmlformats.org/officeDocument/2006/relationships/hyperlink" Target="cetak-kwitansi.php%3fid=1800997" TargetMode="External"/><Relationship Id="rId3" Type="http://schemas.openxmlformats.org/officeDocument/2006/relationships/hyperlink" Target="cetak-kwitansi.php%3fid=1800985" TargetMode="External"/><Relationship Id="rId21" Type="http://schemas.openxmlformats.org/officeDocument/2006/relationships/hyperlink" Target="cetak-kwitansi.php%3fid=1800996" TargetMode="External"/><Relationship Id="rId7" Type="http://schemas.openxmlformats.org/officeDocument/2006/relationships/hyperlink" Target="cetak-kwitansi.php%3fid=1800990" TargetMode="External"/><Relationship Id="rId12" Type="http://schemas.openxmlformats.org/officeDocument/2006/relationships/hyperlink" Target="cetak-kwitansi.php%3fid=1800998" TargetMode="External"/><Relationship Id="rId17" Type="http://schemas.openxmlformats.org/officeDocument/2006/relationships/hyperlink" Target="cetak-kwitansi.php%3fid=1801004" TargetMode="External"/><Relationship Id="rId25" Type="http://schemas.openxmlformats.org/officeDocument/2006/relationships/hyperlink" Target="cetak-kwitansi.php%3fid=1800994" TargetMode="External"/><Relationship Id="rId2" Type="http://schemas.openxmlformats.org/officeDocument/2006/relationships/hyperlink" Target="cetak-kwitansi.php%3fid=1800984" TargetMode="External"/><Relationship Id="rId16" Type="http://schemas.openxmlformats.org/officeDocument/2006/relationships/hyperlink" Target="cetak-kwitansi.php%3fid=1801002" TargetMode="External"/><Relationship Id="rId20" Type="http://schemas.openxmlformats.org/officeDocument/2006/relationships/hyperlink" Target="cetak-kwitansi.php%3fid=1800982" TargetMode="External"/><Relationship Id="rId1" Type="http://schemas.openxmlformats.org/officeDocument/2006/relationships/hyperlink" Target="cetak-kwitansi.php%3fid=1800981" TargetMode="External"/><Relationship Id="rId6" Type="http://schemas.openxmlformats.org/officeDocument/2006/relationships/hyperlink" Target="cetak-kwitansi.php%3fid=1800988" TargetMode="External"/><Relationship Id="rId11" Type="http://schemas.openxmlformats.org/officeDocument/2006/relationships/hyperlink" Target="cetak-kwitansi.php%3fid=1800995" TargetMode="External"/><Relationship Id="rId24" Type="http://schemas.openxmlformats.org/officeDocument/2006/relationships/hyperlink" Target="cetak-kwitansi.php%3fid=1800989" TargetMode="External"/><Relationship Id="rId5" Type="http://schemas.openxmlformats.org/officeDocument/2006/relationships/hyperlink" Target="cetak-kwitansi.php%3fid=1800987" TargetMode="External"/><Relationship Id="rId15" Type="http://schemas.openxmlformats.org/officeDocument/2006/relationships/hyperlink" Target="cetak-kwitansi.php%3fid=1801001" TargetMode="External"/><Relationship Id="rId23" Type="http://schemas.openxmlformats.org/officeDocument/2006/relationships/hyperlink" Target="cetak-kwitansi.php%3fid=1800983" TargetMode="External"/><Relationship Id="rId10" Type="http://schemas.openxmlformats.org/officeDocument/2006/relationships/hyperlink" Target="cetak-kwitansi.php%3fid=1800993" TargetMode="External"/><Relationship Id="rId19" Type="http://schemas.openxmlformats.org/officeDocument/2006/relationships/hyperlink" Target="cetak-kwitansi.php%3fid=1801006" TargetMode="External"/><Relationship Id="rId4" Type="http://schemas.openxmlformats.org/officeDocument/2006/relationships/hyperlink" Target="cetak-kwitansi.php%3fid=1800986" TargetMode="External"/><Relationship Id="rId9" Type="http://schemas.openxmlformats.org/officeDocument/2006/relationships/hyperlink" Target="cetak-kwitansi.php%3fid=1800992" TargetMode="External"/><Relationship Id="rId14" Type="http://schemas.openxmlformats.org/officeDocument/2006/relationships/hyperlink" Target="cetak-kwitansi.php%3fid=1801000" TargetMode="External"/><Relationship Id="rId22" Type="http://schemas.openxmlformats.org/officeDocument/2006/relationships/hyperlink" Target="cetak-kwitansi.php%3fid=1801003" TargetMode="External"/><Relationship Id="rId27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018" TargetMode="External"/><Relationship Id="rId13" Type="http://schemas.openxmlformats.org/officeDocument/2006/relationships/hyperlink" Target="cetak-kwitansi.php%3fid=1801029" TargetMode="External"/><Relationship Id="rId18" Type="http://schemas.openxmlformats.org/officeDocument/2006/relationships/hyperlink" Target="cetak-kwitansi.php%3fid=1801019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cetak-kwitansi.php%3fid=1801009" TargetMode="External"/><Relationship Id="rId21" Type="http://schemas.openxmlformats.org/officeDocument/2006/relationships/hyperlink" Target="cetak-kwitansi.php%3fid=1801022" TargetMode="External"/><Relationship Id="rId7" Type="http://schemas.openxmlformats.org/officeDocument/2006/relationships/hyperlink" Target="cetak-kwitansi.php%3fid=1801013" TargetMode="External"/><Relationship Id="rId12" Type="http://schemas.openxmlformats.org/officeDocument/2006/relationships/hyperlink" Target="cetak-kwitansi.php%3fid=1801028" TargetMode="External"/><Relationship Id="rId17" Type="http://schemas.openxmlformats.org/officeDocument/2006/relationships/hyperlink" Target="cetak-kwitansi.php%3fid=1801017" TargetMode="External"/><Relationship Id="rId25" Type="http://schemas.openxmlformats.org/officeDocument/2006/relationships/hyperlink" Target="cetak-kwitansi.php%3fid=1801027" TargetMode="External"/><Relationship Id="rId2" Type="http://schemas.openxmlformats.org/officeDocument/2006/relationships/hyperlink" Target="cetak-kwitansi.php%3fid=1801008" TargetMode="External"/><Relationship Id="rId16" Type="http://schemas.openxmlformats.org/officeDocument/2006/relationships/hyperlink" Target="cetak-kwitansi.php%3fid=1801016" TargetMode="External"/><Relationship Id="rId20" Type="http://schemas.openxmlformats.org/officeDocument/2006/relationships/hyperlink" Target="cetak-kwitansi.php%3fid=1801021" TargetMode="External"/><Relationship Id="rId1" Type="http://schemas.openxmlformats.org/officeDocument/2006/relationships/hyperlink" Target="cetak-kwitansi.php%3fid=1801007" TargetMode="External"/><Relationship Id="rId6" Type="http://schemas.openxmlformats.org/officeDocument/2006/relationships/hyperlink" Target="cetak-kwitansi.php%3fid=1801012" TargetMode="External"/><Relationship Id="rId11" Type="http://schemas.openxmlformats.org/officeDocument/2006/relationships/hyperlink" Target="cetak-kwitansi.php%3fid=1801025" TargetMode="External"/><Relationship Id="rId24" Type="http://schemas.openxmlformats.org/officeDocument/2006/relationships/hyperlink" Target="cetak-kwitansi.php%3fid=1801026" TargetMode="External"/><Relationship Id="rId5" Type="http://schemas.openxmlformats.org/officeDocument/2006/relationships/hyperlink" Target="cetak-kwitansi.php%3fid=1801011" TargetMode="External"/><Relationship Id="rId15" Type="http://schemas.openxmlformats.org/officeDocument/2006/relationships/hyperlink" Target="cetak-kwitansi.php%3fid=1801015" TargetMode="External"/><Relationship Id="rId23" Type="http://schemas.openxmlformats.org/officeDocument/2006/relationships/hyperlink" Target="cetak-kwitansi.php%3fid=1801024" TargetMode="External"/><Relationship Id="rId10" Type="http://schemas.openxmlformats.org/officeDocument/2006/relationships/hyperlink" Target="cetak-kwitansi.php%3fid=1801031" TargetMode="External"/><Relationship Id="rId19" Type="http://schemas.openxmlformats.org/officeDocument/2006/relationships/hyperlink" Target="cetak-kwitansi.php%3fid=1801020" TargetMode="External"/><Relationship Id="rId4" Type="http://schemas.openxmlformats.org/officeDocument/2006/relationships/hyperlink" Target="cetak-kwitansi.php%3fid=1801010" TargetMode="External"/><Relationship Id="rId9" Type="http://schemas.openxmlformats.org/officeDocument/2006/relationships/hyperlink" Target="cetak-kwitansi.php%3fid=1801030" TargetMode="External"/><Relationship Id="rId14" Type="http://schemas.openxmlformats.org/officeDocument/2006/relationships/hyperlink" Target="cetak-kwitansi.php%3fid=1801014" TargetMode="External"/><Relationship Id="rId22" Type="http://schemas.openxmlformats.org/officeDocument/2006/relationships/hyperlink" Target="cetak-kwitansi.php%3fid=1801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6" zoomScale="84" zoomScaleNormal="100" zoomScaleSheetLayoutView="84" workbookViewId="0">
      <selection activeCell="H53" sqref="H5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43159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1285</v>
      </c>
      <c r="F8" s="20"/>
      <c r="G8" s="15">
        <f>C8*E8</f>
        <v>128500000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136</v>
      </c>
      <c r="F9" s="20"/>
      <c r="G9" s="15">
        <f t="shared" ref="G9:G16" si="0">C9*E9</f>
        <v>6800000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104</v>
      </c>
      <c r="F10" s="20"/>
      <c r="G10" s="15">
        <f t="shared" si="0"/>
        <v>2080000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149</v>
      </c>
      <c r="F11" s="20"/>
      <c r="G11" s="15">
        <f t="shared" si="0"/>
        <v>1490000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31</v>
      </c>
      <c r="F12" s="20"/>
      <c r="G12" s="15">
        <f>C12*E12</f>
        <v>155000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6</v>
      </c>
      <c r="F13" s="20"/>
      <c r="G13" s="15">
        <f t="shared" si="0"/>
        <v>12000</v>
      </c>
      <c r="H13" s="7"/>
      <c r="I13" s="15"/>
      <c r="K13" s="113">
        <v>45101</v>
      </c>
      <c r="L13" s="121">
        <v>950000</v>
      </c>
      <c r="M13" s="126">
        <v>22000</v>
      </c>
      <c r="N13" s="113">
        <v>45107</v>
      </c>
      <c r="O13" s="121">
        <v>9025000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2</v>
      </c>
      <c r="F14" s="20"/>
      <c r="G14" s="15">
        <f t="shared" si="0"/>
        <v>2000</v>
      </c>
      <c r="H14" s="7"/>
      <c r="I14" s="15"/>
      <c r="K14" s="113">
        <v>45102</v>
      </c>
      <c r="L14" s="121">
        <v>950000</v>
      </c>
      <c r="M14" s="127">
        <v>10000</v>
      </c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13">
        <v>45103</v>
      </c>
      <c r="L15" s="121">
        <v>900000</v>
      </c>
      <c r="M15" s="126">
        <v>205000</v>
      </c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13">
        <v>45104</v>
      </c>
      <c r="L16" s="121">
        <v>500000</v>
      </c>
      <c r="M16" s="127">
        <v>251500</v>
      </c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139039000</v>
      </c>
      <c r="I17" s="8"/>
      <c r="K17" s="113">
        <v>45105</v>
      </c>
      <c r="L17" s="121">
        <v>13500000</v>
      </c>
      <c r="M17" s="126">
        <v>682400</v>
      </c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13">
        <v>45106</v>
      </c>
      <c r="L18" s="121">
        <v>5000000</v>
      </c>
      <c r="M18" s="126">
        <v>18100000</v>
      </c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M19" s="127">
        <v>5104500</v>
      </c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K20" s="113">
        <v>45108</v>
      </c>
      <c r="L20" s="121">
        <v>1000000</v>
      </c>
      <c r="M20" s="125">
        <v>45000</v>
      </c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451</v>
      </c>
      <c r="F21" s="6"/>
      <c r="G21" s="21">
        <f>C21*E21</f>
        <v>225500</v>
      </c>
      <c r="H21" s="7"/>
      <c r="I21" s="21"/>
      <c r="K21" s="113">
        <v>45109</v>
      </c>
      <c r="L21" s="121">
        <v>950000</v>
      </c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>
        <v>45110</v>
      </c>
      <c r="L22" s="121">
        <v>1050000</v>
      </c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>
        <v>45111</v>
      </c>
      <c r="L23" s="121">
        <v>1800000</v>
      </c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>
        <v>45112</v>
      </c>
      <c r="L24" s="121">
        <v>5000000</v>
      </c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>
        <v>45113</v>
      </c>
      <c r="L25" s="121">
        <v>950000</v>
      </c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K26" s="113">
        <v>45114</v>
      </c>
      <c r="L26" s="121">
        <v>675000</v>
      </c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139266600</v>
      </c>
      <c r="K27" s="113">
        <v>45115</v>
      </c>
      <c r="L27" s="121">
        <v>3000000</v>
      </c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24266600</v>
      </c>
      <c r="H28" s="7"/>
      <c r="I28" s="7"/>
      <c r="K28" s="113">
        <v>45116</v>
      </c>
      <c r="L28" s="121">
        <v>950000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+'[1]03 Maret'!$I$40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+'[1]27 Feb'!$I$60</f>
        <v>117487000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9409618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56296496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155938828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642813431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24420400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24420400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37175000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9025000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46200000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139266600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139266600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37175000</v>
      </c>
      <c r="M123" s="90">
        <f t="shared" ref="M123:P123" si="1">SUM(M13:M122)</f>
        <v>24420400</v>
      </c>
      <c r="N123" s="90">
        <f>SUM(N13:N122)</f>
        <v>45107</v>
      </c>
      <c r="O123" s="90">
        <f>SUM(O13:O122)</f>
        <v>9025000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74350000</v>
      </c>
      <c r="O124" s="90">
        <f>SUM(O13:O123)</f>
        <v>18050000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3" r:id="rId1" display="cetak-kwitansi.php%3fid=1800885"/>
    <hyperlink ref="K14" r:id="rId2" display="cetak-kwitansi.php%3fid=1800886"/>
    <hyperlink ref="K15" r:id="rId3" display="cetak-kwitansi.php%3fid=1800887"/>
    <hyperlink ref="K20" r:id="rId4" display="cetak-kwitansi.php%3fid=1800892"/>
    <hyperlink ref="K21" r:id="rId5" display="cetak-kwitansi.php%3fid=1800893"/>
    <hyperlink ref="K22" r:id="rId6" display="cetak-kwitansi.php%3fid=1800894"/>
    <hyperlink ref="K23" r:id="rId7" display="cetak-kwitansi.php%3fid=1800895"/>
    <hyperlink ref="K25" r:id="rId8" display="cetak-kwitansi.php%3fid=1800897"/>
    <hyperlink ref="K26" r:id="rId9" display="cetak-kwitansi.php%3fid=1800898"/>
    <hyperlink ref="K28" r:id="rId10" display="cetak-kwitansi.php%3fid=1800900"/>
    <hyperlink ref="K16" r:id="rId11" display="cetak-kwitansi.php%3fid=1800888"/>
    <hyperlink ref="K17" r:id="rId12" display="cetak-kwitansi.php%3fid=1800889"/>
    <hyperlink ref="K18" r:id="rId13" display="cetak-kwitansi.php%3fid=1800890"/>
    <hyperlink ref="N13" r:id="rId14" display="cetak-kwitansi.php%3fid=1800891"/>
    <hyperlink ref="K24" r:id="rId15" display="cetak-kwitansi.php%3fid=1800896"/>
    <hyperlink ref="K27" r:id="rId16" display="cetak-kwitansi.php%3fid=1800899"/>
  </hyperlinks>
  <pageMargins left="0.7" right="0.7" top="0.75" bottom="0.75" header="0.3" footer="0.3"/>
  <pageSetup scale="59" orientation="portrait" horizontalDpi="0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43" zoomScale="84" zoomScaleNormal="100" zoomScaleSheetLayoutView="84" workbookViewId="0">
      <selection activeCell="I4" sqref="I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43168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212</v>
      </c>
      <c r="F8" s="20"/>
      <c r="G8" s="15">
        <f>C8*E8</f>
        <v>21200000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221</v>
      </c>
      <c r="F9" s="20"/>
      <c r="G9" s="15">
        <f t="shared" ref="G9:G16" si="0">C9*E9</f>
        <v>11050000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</v>
      </c>
      <c r="F12" s="20"/>
      <c r="G12" s="15">
        <f>C12*E12</f>
        <v>25000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39</v>
      </c>
      <c r="F13" s="20"/>
      <c r="G13" s="15">
        <f t="shared" si="0"/>
        <v>78000</v>
      </c>
      <c r="H13" s="7"/>
      <c r="I13" s="15"/>
      <c r="J13" s="133">
        <v>2004000</v>
      </c>
      <c r="K13" s="109">
        <v>45241</v>
      </c>
      <c r="L13" s="121">
        <v>800000</v>
      </c>
      <c r="M13" s="126">
        <v>14941000</v>
      </c>
      <c r="N13" s="136"/>
      <c r="O13" s="27">
        <v>3265000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>
        <v>8176500</v>
      </c>
      <c r="K14" s="109">
        <v>45242</v>
      </c>
      <c r="L14" s="121">
        <v>1600000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>
        <v>64785500</v>
      </c>
      <c r="K15" s="109">
        <v>45243</v>
      </c>
      <c r="L15" s="121">
        <v>1600000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>
        <v>300000</v>
      </c>
      <c r="K16" s="109">
        <v>45244</v>
      </c>
      <c r="L16" s="121">
        <v>800000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32403000</v>
      </c>
      <c r="I17" s="8"/>
      <c r="J17" s="133">
        <v>30000</v>
      </c>
      <c r="K17" s="109">
        <v>45245</v>
      </c>
      <c r="L17" s="121">
        <v>5100000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v>75000</v>
      </c>
      <c r="K18" s="109">
        <v>45246</v>
      </c>
      <c r="L18" s="121">
        <v>550000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180000</v>
      </c>
      <c r="K19" s="109">
        <v>45247</v>
      </c>
      <c r="L19" s="121">
        <v>1000000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>
        <v>30000</v>
      </c>
      <c r="K20" s="109">
        <v>45248</v>
      </c>
      <c r="L20" s="121">
        <v>1000000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>
        <v>615000</v>
      </c>
      <c r="K21" s="109">
        <v>45249</v>
      </c>
      <c r="L21" s="121">
        <v>800000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5">
        <v>850000</v>
      </c>
      <c r="K22" s="109">
        <v>45250</v>
      </c>
      <c r="L22" s="121">
        <v>500000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5">
        <v>20000</v>
      </c>
      <c r="K23" s="109">
        <v>45251</v>
      </c>
      <c r="L23" s="121">
        <v>4750000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5">
        <v>12000</v>
      </c>
      <c r="K24" s="109">
        <v>45252</v>
      </c>
      <c r="L24" s="121">
        <v>1050000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5">
        <v>5000000</v>
      </c>
      <c r="K25" s="109">
        <v>45253</v>
      </c>
      <c r="L25" s="121">
        <v>950000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J26" s="86">
        <f>SUM(J13:J25)</f>
        <v>82078000</v>
      </c>
      <c r="K26" s="109">
        <v>45254</v>
      </c>
      <c r="L26" s="121">
        <v>545000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32631100</v>
      </c>
      <c r="J27" s="5">
        <v>50000</v>
      </c>
      <c r="K27" s="110"/>
      <c r="L27" s="110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32631100</v>
      </c>
      <c r="H28" s="7"/>
      <c r="I28" s="7"/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14941000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+'8 Maret '!I59</f>
        <v>26527100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67137000</v>
      </c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10"/>
      <c r="L38" s="139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14941000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14941000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+L122</f>
        <v>21045000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21045000</v>
      </c>
      <c r="J57" s="11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6"/>
      <c r="D58" s="6"/>
      <c r="E58" s="6"/>
      <c r="F58" s="6"/>
      <c r="G58" s="6"/>
      <c r="H58" s="15"/>
      <c r="I58" s="37"/>
      <c r="J58" s="111"/>
      <c r="M58" s="57"/>
      <c r="N58" s="109"/>
      <c r="O58" s="27"/>
      <c r="P58" s="57"/>
      <c r="Q58" s="38"/>
      <c r="R58" s="59"/>
      <c r="S58" s="43"/>
      <c r="T58" s="59"/>
      <c r="U58" s="43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+I33-I51+I57</f>
        <v>32631100</v>
      </c>
      <c r="J59" s="60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2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32631100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4">
        <v>0</v>
      </c>
      <c r="J61" s="60"/>
      <c r="M61" s="63"/>
      <c r="N61" s="109"/>
      <c r="O61" s="27"/>
      <c r="P61" s="63"/>
      <c r="Q61" s="38"/>
      <c r="R61" s="59"/>
      <c r="S61" s="43"/>
      <c r="T61" s="59"/>
      <c r="U61" s="64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69"/>
      <c r="M62" s="57"/>
      <c r="N62" s="109"/>
      <c r="O62" s="27"/>
      <c r="P62" s="57"/>
      <c r="Q62" s="38"/>
      <c r="R62" s="59"/>
      <c r="S62" s="43"/>
      <c r="T62" s="59"/>
      <c r="U62" s="59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69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1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69"/>
      <c r="M66" s="63"/>
      <c r="N66" s="109"/>
      <c r="O66" s="27"/>
      <c r="P66" s="63"/>
      <c r="Q66" s="38"/>
      <c r="S66" s="33"/>
    </row>
    <row r="67" spans="1:21" x14ac:dyDescent="0.25">
      <c r="A67" s="65"/>
      <c r="B67" s="66"/>
      <c r="C67" s="66"/>
      <c r="D67" s="67"/>
      <c r="E67" s="67"/>
      <c r="F67" s="67"/>
      <c r="G67" s="67"/>
      <c r="H67" s="67"/>
      <c r="J67" s="69"/>
      <c r="N67" s="109"/>
      <c r="O67" s="27"/>
      <c r="Q67" s="38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69"/>
      <c r="N68" s="109"/>
      <c r="O68" s="27"/>
      <c r="Q68" s="38"/>
      <c r="S68" s="58"/>
    </row>
    <row r="69" spans="1:21" x14ac:dyDescent="0.25">
      <c r="A69" s="68" t="s">
        <v>44</v>
      </c>
      <c r="B69" s="66"/>
      <c r="C69" s="66"/>
      <c r="D69" s="67"/>
      <c r="E69" s="67"/>
      <c r="F69" s="67"/>
      <c r="G69" s="8" t="s">
        <v>45</v>
      </c>
      <c r="J69" s="69"/>
      <c r="O69" s="27"/>
      <c r="Q69" s="38"/>
      <c r="S69" s="58"/>
    </row>
    <row r="71" spans="1:21" x14ac:dyDescent="0.25">
      <c r="A71" s="68" t="s">
        <v>66</v>
      </c>
      <c r="B71" s="66"/>
      <c r="C71" s="66"/>
      <c r="D71" s="67"/>
      <c r="E71" s="67"/>
      <c r="F71" s="67"/>
      <c r="G71" s="8"/>
      <c r="H71" s="5" t="s">
        <v>69</v>
      </c>
      <c r="J71" s="69"/>
      <c r="O71" s="27"/>
      <c r="Q71" s="38"/>
      <c r="S71" s="58"/>
    </row>
    <row r="72" spans="1:21" x14ac:dyDescent="0.25">
      <c r="A72" s="1"/>
      <c r="B72" s="1"/>
      <c r="C72" s="1"/>
      <c r="D72" s="1"/>
      <c r="E72" s="1"/>
      <c r="F72" s="1"/>
      <c r="H72" s="8"/>
      <c r="I72" s="1"/>
      <c r="J72" s="69"/>
      <c r="O72" s="27"/>
      <c r="Q72" s="38"/>
    </row>
    <row r="73" spans="1:21" x14ac:dyDescent="0.25">
      <c r="A73" s="1"/>
      <c r="B73" s="1"/>
      <c r="C73" s="1"/>
      <c r="D73" s="1"/>
      <c r="E73" s="1"/>
      <c r="F73" s="1"/>
      <c r="G73" s="67" t="s">
        <v>46</v>
      </c>
      <c r="H73" s="1"/>
      <c r="I73" s="1"/>
      <c r="J73" s="69"/>
      <c r="M73" s="63"/>
      <c r="N73" s="63"/>
      <c r="O73" s="27"/>
      <c r="P73" s="63"/>
      <c r="Q73" s="38"/>
    </row>
    <row r="74" spans="1:21" x14ac:dyDescent="0.25">
      <c r="A74" s="1"/>
      <c r="B74" s="1"/>
      <c r="C74" s="1"/>
      <c r="D74" s="1"/>
      <c r="E74" s="1"/>
      <c r="F74" s="1"/>
      <c r="G74" s="67"/>
      <c r="H74" s="1"/>
      <c r="I74" s="1"/>
      <c r="J74" s="69"/>
      <c r="O74" s="27"/>
      <c r="Q74" s="38"/>
    </row>
    <row r="75" spans="1:21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70"/>
      <c r="J76" s="69"/>
      <c r="O76" s="27"/>
      <c r="Q76" s="38"/>
    </row>
    <row r="77" spans="1:21" x14ac:dyDescent="0.25">
      <c r="A77" s="67"/>
      <c r="B77" s="67"/>
      <c r="C77" s="67"/>
      <c r="D77" s="67"/>
      <c r="E77" s="67"/>
      <c r="F77" s="67"/>
      <c r="G77" s="71"/>
      <c r="H77" s="72"/>
      <c r="I77" s="67"/>
      <c r="J77" s="69"/>
      <c r="O77" s="27"/>
      <c r="Q77" s="73"/>
    </row>
    <row r="78" spans="1:21" x14ac:dyDescent="0.25">
      <c r="A78" s="67"/>
      <c r="B78" s="67"/>
      <c r="C78" s="67"/>
      <c r="D78" s="67"/>
      <c r="E78" s="67"/>
      <c r="F78" s="67"/>
      <c r="G78" s="71" t="s">
        <v>48</v>
      </c>
      <c r="H78" s="74"/>
      <c r="I78" s="67"/>
      <c r="J78" s="69"/>
      <c r="O78" s="27"/>
      <c r="Q78" s="73"/>
    </row>
    <row r="79" spans="1:21" x14ac:dyDescent="0.25">
      <c r="A79" s="78"/>
      <c r="B79" s="76"/>
      <c r="C79" s="76"/>
      <c r="D79" s="76"/>
      <c r="E79" s="77"/>
      <c r="F79" s="1"/>
      <c r="G79" s="1"/>
      <c r="H79" s="43"/>
      <c r="I79" s="1"/>
      <c r="J79" s="69"/>
      <c r="O79" s="27"/>
      <c r="Q79" s="73"/>
    </row>
    <row r="80" spans="1:21" x14ac:dyDescent="0.25">
      <c r="A80" s="78"/>
      <c r="B80" s="76"/>
      <c r="C80" s="79"/>
      <c r="D80" s="76"/>
      <c r="E80" s="80"/>
      <c r="F80" s="1"/>
      <c r="G80" s="1"/>
      <c r="H80" s="43"/>
      <c r="I80" s="1"/>
      <c r="J80" s="69"/>
      <c r="O80" s="27"/>
      <c r="Q80" s="73"/>
    </row>
    <row r="81" spans="1:17" x14ac:dyDescent="0.25">
      <c r="A81" s="77"/>
      <c r="B81" s="76"/>
      <c r="C81" s="79"/>
      <c r="D81" s="79"/>
      <c r="E81" s="81"/>
      <c r="F81" s="58"/>
      <c r="H81" s="59"/>
      <c r="J81" s="69"/>
      <c r="O81" s="27"/>
      <c r="Q81" s="73"/>
    </row>
    <row r="82" spans="1:17" x14ac:dyDescent="0.25">
      <c r="A82" s="82"/>
      <c r="B82" s="76"/>
      <c r="C82" s="83"/>
      <c r="D82" s="83"/>
      <c r="E82" s="81"/>
      <c r="H82" s="59"/>
      <c r="J82" s="69"/>
      <c r="O82" s="27"/>
      <c r="Q82" s="73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75"/>
      <c r="B85" s="76"/>
      <c r="C85" s="76"/>
      <c r="D85" s="76"/>
      <c r="E85" s="77"/>
      <c r="F85" s="1"/>
      <c r="G85" s="1"/>
      <c r="H85" s="43"/>
      <c r="I85" s="1"/>
      <c r="J85" s="69"/>
      <c r="K85" s="110"/>
      <c r="L85" s="27"/>
      <c r="O85" s="27"/>
      <c r="Q85" s="85"/>
    </row>
    <row r="86" spans="1:17" x14ac:dyDescent="0.25">
      <c r="A86" s="78" t="s">
        <v>49</v>
      </c>
      <c r="B86" s="76"/>
      <c r="C86" s="76"/>
      <c r="D86" s="76"/>
      <c r="E86" s="77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78"/>
      <c r="B87" s="76"/>
      <c r="C87" s="79"/>
      <c r="D87" s="76"/>
      <c r="E87" s="80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86">
        <f>SUM(A69:A87)</f>
        <v>0</v>
      </c>
      <c r="E88" s="59">
        <f>SUM(E69:E87)</f>
        <v>0</v>
      </c>
      <c r="H88" s="59">
        <f>SUM(H69:H87)</f>
        <v>0</v>
      </c>
      <c r="J88" s="69"/>
      <c r="K88" s="26"/>
      <c r="L88" s="27"/>
      <c r="O88" s="27"/>
      <c r="Q88" s="85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73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63">
        <f>SUM(Q13:Q113)</f>
        <v>0</v>
      </c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0">
        <f>SUM(L13:L121)</f>
        <v>21045000</v>
      </c>
      <c r="M122" s="90">
        <f t="shared" ref="M122:P122" si="1">SUM(M13:M121)</f>
        <v>14941000</v>
      </c>
      <c r="N122" s="90">
        <f>SUM(N13:N121)</f>
        <v>0</v>
      </c>
      <c r="O122" s="90">
        <f>SUM(O13:O121)</f>
        <v>3265000</v>
      </c>
      <c r="P122" s="90">
        <f t="shared" si="1"/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0">
        <f>SUM(L13:L122)</f>
        <v>42090000</v>
      </c>
      <c r="O123" s="90">
        <f>SUM(O13:O122)</f>
        <v>6530000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1032"/>
    <hyperlink ref="K14" r:id="rId2" display="cetak-kwitansi.php%3fid=1801033"/>
    <hyperlink ref="K15" r:id="rId3" display="cetak-kwitansi.php%3fid=1801034"/>
    <hyperlink ref="K16" r:id="rId4" display="cetak-kwitansi.php%3fid=1801035"/>
    <hyperlink ref="K17" r:id="rId5" display="cetak-kwitansi.php%3fid=1801036"/>
    <hyperlink ref="K19" r:id="rId6" display="cetak-kwitansi.php%3fid=1801038"/>
    <hyperlink ref="K21" r:id="rId7" display="cetak-kwitansi.php%3fid=1801040"/>
    <hyperlink ref="K23" r:id="rId8" display="cetak-kwitansi.php%3fid=1801042"/>
    <hyperlink ref="K24" r:id="rId9" display="cetak-kwitansi.php%3fid=1801043"/>
    <hyperlink ref="K25" r:id="rId10" display="cetak-kwitansi.php%3fid=1801044"/>
    <hyperlink ref="K26" r:id="rId11" display="cetak-kwitansi.php?id=1801045"/>
    <hyperlink ref="K18" r:id="rId12" display="cetak-kwitansi.php%3fid=1801037"/>
    <hyperlink ref="K20" r:id="rId13" display="cetak-kwitansi.php%3fid=1801039"/>
    <hyperlink ref="K22" r:id="rId14" display="cetak-kwitansi.php%3fid=1801041"/>
  </hyperlinks>
  <pageMargins left="0.7" right="0.7" top="0.75" bottom="0.75" header="0.3" footer="0.3"/>
  <pageSetup scale="60" orientation="portrait" horizontalDpi="0" verticalDpi="0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4" zoomScaleNormal="100" zoomScaleSheetLayoutView="84" workbookViewId="0">
      <selection activeCell="I57" sqref="I5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43169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381</v>
      </c>
      <c r="F8" s="20"/>
      <c r="G8" s="15">
        <f>C8*E8</f>
        <v>38100000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279</v>
      </c>
      <c r="F9" s="20"/>
      <c r="G9" s="15">
        <f t="shared" ref="G9:G16" si="0">C9*E9</f>
        <v>13950000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</v>
      </c>
      <c r="F11" s="20"/>
      <c r="G11" s="15">
        <f t="shared" si="0"/>
        <v>40000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</v>
      </c>
      <c r="F12" s="20"/>
      <c r="G12" s="15">
        <f>C12*E12</f>
        <v>25000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39</v>
      </c>
      <c r="F13" s="20"/>
      <c r="G13" s="15">
        <f t="shared" si="0"/>
        <v>78000</v>
      </c>
      <c r="H13" s="7"/>
      <c r="I13" s="15"/>
      <c r="J13" s="133"/>
      <c r="K13" s="109">
        <v>45255</v>
      </c>
      <c r="L13" s="27">
        <v>1000000</v>
      </c>
      <c r="M13" s="126">
        <v>1000000</v>
      </c>
      <c r="N13" s="136"/>
      <c r="O13" s="27">
        <v>4200000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45256</v>
      </c>
      <c r="L14" s="27">
        <v>950000</v>
      </c>
      <c r="M14" s="127">
        <v>25000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45257</v>
      </c>
      <c r="L15" s="27">
        <v>350000</v>
      </c>
      <c r="M15" s="126">
        <v>175000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45258</v>
      </c>
      <c r="L16" s="27">
        <v>900000</v>
      </c>
      <c r="M16" s="127">
        <v>1600000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52233000</v>
      </c>
      <c r="I17" s="8"/>
      <c r="J17" s="133"/>
      <c r="K17" s="109">
        <v>45259</v>
      </c>
      <c r="L17" s="27">
        <v>550000</v>
      </c>
      <c r="M17" s="126">
        <v>200000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45260</v>
      </c>
      <c r="L18" s="27">
        <v>950000</v>
      </c>
      <c r="M18" s="126">
        <v>190000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45261</v>
      </c>
      <c r="L19" s="27">
        <v>900000</v>
      </c>
      <c r="M19" s="127">
        <v>50000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45262</v>
      </c>
      <c r="L20" s="27">
        <v>950000</v>
      </c>
      <c r="M20" s="125">
        <v>200000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/>
      <c r="K21" s="109">
        <v>45263</v>
      </c>
      <c r="L21" s="27">
        <v>1150000</v>
      </c>
      <c r="M21" s="117">
        <v>200000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45264</v>
      </c>
      <c r="L22" s="27">
        <v>900000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45265</v>
      </c>
      <c r="L23" s="27">
        <v>2000000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45266</v>
      </c>
      <c r="L24" s="27">
        <v>1150000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45267</v>
      </c>
      <c r="L25" s="27">
        <v>550000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J26" s="86"/>
      <c r="K26" s="109">
        <v>45268</v>
      </c>
      <c r="L26" s="27">
        <v>1020000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52461100</v>
      </c>
      <c r="K27" s="109">
        <v>45269</v>
      </c>
      <c r="L27" s="27">
        <v>2500000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52461100</v>
      </c>
      <c r="H28" s="7"/>
      <c r="I28" s="7"/>
      <c r="K28" s="109">
        <v>45270</v>
      </c>
      <c r="L28" s="27">
        <v>2500000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>
        <v>45271</v>
      </c>
      <c r="L29" s="27">
        <v>1000000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45272</v>
      </c>
      <c r="L30" s="27">
        <v>1750000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L31" s="27">
        <v>-4200000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1000000</v>
      </c>
      <c r="K32" s="109"/>
      <c r="L32" s="27">
        <v>2400000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+'9 Maret '!I59</f>
        <v>32631100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-1000000</v>
      </c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10"/>
      <c r="L38" s="139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3640000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3640000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19270000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+O13</f>
        <v>4200000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23470000</v>
      </c>
      <c r="J57" s="11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52461100</v>
      </c>
      <c r="J58" s="60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52461100</v>
      </c>
      <c r="J59" s="60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19270000</v>
      </c>
      <c r="M121" s="90">
        <f t="shared" ref="M121:P121" si="1">SUM(M13:M120)</f>
        <v>3640000</v>
      </c>
      <c r="N121" s="90">
        <f>SUM(N13:N120)</f>
        <v>0</v>
      </c>
      <c r="O121" s="90">
        <f>SUM(O13:O120)</f>
        <v>4200000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38540000</v>
      </c>
      <c r="O122" s="90">
        <f>SUM(O13:O121)</f>
        <v>8400000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046"/>
    <hyperlink ref="K14" r:id="rId2" display="cetak-kwitansi.php%3fid=1801047"/>
    <hyperlink ref="K15" r:id="rId3" display="cetak-kwitansi.php%3fid=1801048"/>
    <hyperlink ref="K16" r:id="rId4" display="cetak-kwitansi.php%3fid=1801049"/>
    <hyperlink ref="K17" r:id="rId5" display="cetak-kwitansi.php%3fid=1801050"/>
    <hyperlink ref="K18" r:id="rId6" display="cetak-kwitansi.php%3fid=1801051"/>
    <hyperlink ref="K20" r:id="rId7" display="cetak-kwitansi.php%3fid=1801053"/>
    <hyperlink ref="K21" r:id="rId8" display="cetak-kwitansi.php%3fid=1801054"/>
    <hyperlink ref="K22" r:id="rId9" display="cetak-kwitansi.php%3fid=1801055"/>
    <hyperlink ref="K23" r:id="rId10" display="cetak-kwitansi.php%3fid=1801056"/>
    <hyperlink ref="K24" r:id="rId11" display="cetak-kwitansi.php%3fid=1801057"/>
    <hyperlink ref="K26" r:id="rId12" display="cetak-kwitansi.php%3fid=1801059"/>
    <hyperlink ref="K19" r:id="rId13" display="cetak-kwitansi.php%3fid=1801052"/>
    <hyperlink ref="K25" r:id="rId14" display="cetak-kwitansi.php%3fid=1801058"/>
    <hyperlink ref="K29" r:id="rId15" display="cetak-kwitansi.php%3fid=1801062"/>
    <hyperlink ref="K30" r:id="rId16" display="cetak-kwitansi.php%3fid=1801063"/>
    <hyperlink ref="K27" r:id="rId17" display="cetak-kwitansi.php%3fid=1801060"/>
    <hyperlink ref="K28" r:id="rId18" display="cetak-kwitansi.php%3fid=1801061"/>
  </hyperlinks>
  <pageMargins left="0.7" right="0.7" top="0.75" bottom="0.75" header="0.3" footer="0.3"/>
  <pageSetup scale="61" orientation="portrait" horizontalDpi="0" verticalDpi="0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2" zoomScale="84" zoomScaleNormal="100" zoomScaleSheetLayoutView="84" workbookViewId="0">
      <selection activeCell="I58" sqref="I5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43171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917</v>
      </c>
      <c r="F8" s="20"/>
      <c r="G8" s="15">
        <f t="shared" ref="G8:G16" si="0">C8*E8</f>
        <v>91700000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547</v>
      </c>
      <c r="F9" s="20"/>
      <c r="G9" s="15">
        <f t="shared" si="0"/>
        <v>27350000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13</v>
      </c>
      <c r="F10" s="20"/>
      <c r="G10" s="15">
        <f t="shared" si="0"/>
        <v>260000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19</v>
      </c>
      <c r="F11" s="20"/>
      <c r="G11" s="15">
        <f t="shared" si="0"/>
        <v>190000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15</v>
      </c>
      <c r="F12" s="20"/>
      <c r="G12" s="15">
        <f t="shared" si="0"/>
        <v>75000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54</v>
      </c>
      <c r="F13" s="20"/>
      <c r="G13" s="15">
        <f t="shared" si="0"/>
        <v>108000</v>
      </c>
      <c r="H13" s="7"/>
      <c r="I13" s="15"/>
      <c r="J13" s="133"/>
      <c r="K13" s="109">
        <v>45276</v>
      </c>
      <c r="L13" s="27">
        <v>1600000</v>
      </c>
      <c r="M13" s="126">
        <v>5650000</v>
      </c>
      <c r="N13" s="136" t="s">
        <v>90</v>
      </c>
      <c r="O13" s="27">
        <v>564000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2</v>
      </c>
      <c r="F14" s="20"/>
      <c r="G14" s="15">
        <f t="shared" si="0"/>
        <v>2000</v>
      </c>
      <c r="H14" s="7"/>
      <c r="I14" s="15"/>
      <c r="J14" s="133"/>
      <c r="K14" s="109">
        <v>45277</v>
      </c>
      <c r="L14" s="27">
        <v>1100000</v>
      </c>
      <c r="M14" s="127">
        <v>300000</v>
      </c>
      <c r="N14" s="136" t="s">
        <v>91</v>
      </c>
      <c r="O14" s="27">
        <v>1000000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45278</v>
      </c>
      <c r="L15" s="27">
        <v>800000</v>
      </c>
      <c r="M15" s="126">
        <v>115000</v>
      </c>
      <c r="N15" s="136"/>
      <c r="O15" s="27">
        <v>24218000</v>
      </c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45279</v>
      </c>
      <c r="L16" s="27">
        <v>800000</v>
      </c>
      <c r="M16" s="127">
        <v>10000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119685000</v>
      </c>
      <c r="I17" s="8"/>
      <c r="J17" s="133"/>
      <c r="K17" s="109">
        <v>45280</v>
      </c>
      <c r="L17" s="27">
        <v>400000</v>
      </c>
      <c r="M17" s="126">
        <v>100000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45281</v>
      </c>
      <c r="L18" s="27">
        <v>800000</v>
      </c>
      <c r="M18" s="126">
        <v>40000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45282</v>
      </c>
      <c r="L19" s="27">
        <v>650000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45283</v>
      </c>
      <c r="L20" s="27">
        <v>2000000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86"/>
      <c r="K21" s="109">
        <v>45284</v>
      </c>
      <c r="L21" s="27">
        <v>1200000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45285</v>
      </c>
      <c r="L22" s="27">
        <v>900000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45286</v>
      </c>
      <c r="L23" s="27">
        <v>850000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45287</v>
      </c>
      <c r="L24" s="27">
        <v>675000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45288</v>
      </c>
      <c r="L25" s="27">
        <v>750000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86"/>
      <c r="K26" s="109">
        <v>45289</v>
      </c>
      <c r="L26" s="27">
        <v>2550000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119913600</v>
      </c>
      <c r="K27" s="109">
        <v>45290</v>
      </c>
      <c r="L27" s="27">
        <v>2118000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9913600</v>
      </c>
      <c r="H28" s="7"/>
      <c r="I28" s="7"/>
      <c r="K28" s="109">
        <v>45291</v>
      </c>
      <c r="L28" s="27">
        <v>2500000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110000000</v>
      </c>
      <c r="H29" s="7"/>
      <c r="I29" s="7"/>
      <c r="K29" s="109">
        <v>45292</v>
      </c>
      <c r="L29" s="27">
        <v>1500000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45293</v>
      </c>
      <c r="L30" s="27">
        <v>950000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45294</v>
      </c>
      <c r="L31" s="27">
        <v>850000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5650000</v>
      </c>
      <c r="K32" s="109">
        <v>45295</v>
      </c>
      <c r="L32" s="27">
        <v>1040000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+'10 Maret '!I58</f>
        <v>52461100</v>
      </c>
      <c r="K33" s="109">
        <v>45296</v>
      </c>
      <c r="L33" s="27">
        <v>1000000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-5650000</v>
      </c>
      <c r="K34" s="109">
        <v>45297</v>
      </c>
      <c r="L34" s="27">
        <v>950000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45298</v>
      </c>
      <c r="L35" s="27">
        <v>1635000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45299</v>
      </c>
      <c r="L36" s="27">
        <v>700000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45300</v>
      </c>
      <c r="L37" s="27">
        <v>800000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>
        <v>45301</v>
      </c>
      <c r="L38" s="27">
        <v>950000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>
        <v>45302</v>
      </c>
      <c r="L39" s="27">
        <v>1000000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>
        <v>45303</v>
      </c>
      <c r="L40" s="27">
        <v>1000000</v>
      </c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>
        <v>45304</v>
      </c>
      <c r="L41" s="27">
        <v>950000</v>
      </c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>
        <v>45305</v>
      </c>
      <c r="L42" s="27">
        <v>1020000</v>
      </c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>
        <v>45306</v>
      </c>
      <c r="L43" s="27">
        <v>1000000</v>
      </c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>
        <v>45307</v>
      </c>
      <c r="L44" s="27">
        <v>800000</v>
      </c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>
        <v>45308</v>
      </c>
      <c r="L45" s="27">
        <v>3100000</v>
      </c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>
        <v>45309</v>
      </c>
      <c r="L46" s="27">
        <v>800000</v>
      </c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>
        <v>45311</v>
      </c>
      <c r="L47" s="27">
        <v>5000000</v>
      </c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>
        <v>45312</v>
      </c>
      <c r="L48" s="27">
        <v>500000</v>
      </c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6215000</v>
      </c>
      <c r="I49" s="7"/>
      <c r="J49" s="25"/>
      <c r="K49" s="109">
        <v>45313</v>
      </c>
      <c r="L49" s="27">
        <v>3100000</v>
      </c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>
        <v>45314</v>
      </c>
      <c r="L50" s="27">
        <v>2400000</v>
      </c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6215000</v>
      </c>
      <c r="J51" s="56"/>
      <c r="K51" s="109">
        <v>45315</v>
      </c>
      <c r="L51" s="27">
        <v>1000000</v>
      </c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>
        <v>45316</v>
      </c>
      <c r="L52" s="27">
        <v>950000</v>
      </c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>
        <v>45317</v>
      </c>
      <c r="L53" s="27">
        <v>5000000</v>
      </c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46640000</v>
      </c>
      <c r="I54" s="7"/>
      <c r="J54" s="60"/>
      <c r="K54" s="109">
        <v>45318</v>
      </c>
      <c r="L54" s="27">
        <v>1000000</v>
      </c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25782000</v>
      </c>
      <c r="I55" s="7"/>
      <c r="J55" s="60"/>
      <c r="K55" s="109">
        <v>45319</v>
      </c>
      <c r="L55" s="27">
        <v>1900000</v>
      </c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1245500</v>
      </c>
      <c r="I56" s="7"/>
      <c r="J56" s="60"/>
      <c r="K56" s="109">
        <v>45320</v>
      </c>
      <c r="L56" s="27">
        <v>1800000</v>
      </c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73667500</v>
      </c>
      <c r="J57" s="111"/>
      <c r="K57" s="109">
        <v>45321</v>
      </c>
      <c r="L57" s="27">
        <v>1000000</v>
      </c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119913600</v>
      </c>
      <c r="J58" s="60"/>
      <c r="K58" s="109">
        <v>45322</v>
      </c>
      <c r="L58" s="27">
        <v>1600000</v>
      </c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119913600</v>
      </c>
      <c r="J59" s="60"/>
      <c r="K59" s="109">
        <v>45323</v>
      </c>
      <c r="L59" s="27">
        <v>2750000</v>
      </c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>
        <v>45324</v>
      </c>
      <c r="L60" s="27">
        <v>100000</v>
      </c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>
        <v>45325</v>
      </c>
      <c r="L61" s="27">
        <v>620000</v>
      </c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>
        <v>45326</v>
      </c>
      <c r="L62" s="27">
        <v>1100000</v>
      </c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>
        <v>45327</v>
      </c>
      <c r="L63" s="27">
        <v>800000</v>
      </c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>
        <v>45328</v>
      </c>
      <c r="L64" s="88">
        <v>1800000</v>
      </c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5">
        <v>45329</v>
      </c>
      <c r="L65" s="88">
        <v>3700000</v>
      </c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L66" s="91">
        <v>-24218000</v>
      </c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L67" s="91">
        <v>-5000000</v>
      </c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46640000</v>
      </c>
      <c r="M121" s="90">
        <f t="shared" ref="M121:P121" si="1">SUM(M13:M120)</f>
        <v>6215000</v>
      </c>
      <c r="N121" s="90">
        <f>SUM(N13:N120)</f>
        <v>0</v>
      </c>
      <c r="O121" s="90">
        <f>SUM(O13:O120)</f>
        <v>25782000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93280000</v>
      </c>
      <c r="O122" s="90">
        <f>SUM(O13:O121)</f>
        <v>51564000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20" r:id="rId1" display="cetak-kwitansi.php%3fid=1801075"/>
    <hyperlink ref="K24" r:id="rId2" display="cetak-kwitansi.php%3fid=1801079"/>
    <hyperlink ref="K30" r:id="rId3" display="cetak-kwitansi.php%3fid=1801085"/>
    <hyperlink ref="K31" r:id="rId4" display="cetak-kwitansi.php%3fid=1801086"/>
    <hyperlink ref="K32" r:id="rId5" display="cetak-kwitansi.php%3fid=1801087"/>
    <hyperlink ref="K33" r:id="rId6" display="cetak-kwitansi.php%3fid=1801088"/>
    <hyperlink ref="K34" r:id="rId7" display="cetak-kwitansi.php%3fid=1801089"/>
    <hyperlink ref="K35" r:id="rId8" display="cetak-kwitansi.php%3fid=1801090"/>
    <hyperlink ref="K36" r:id="rId9" display="cetak-kwitansi.php%3fid=1801091"/>
    <hyperlink ref="K37" r:id="rId10" display="cetak-kwitansi.php%3fid=1801092"/>
    <hyperlink ref="K38" r:id="rId11" display="cetak-kwitansi.php%3fid=1801093"/>
    <hyperlink ref="K39" r:id="rId12" display="cetak-kwitansi.php%3fid=1801094"/>
    <hyperlink ref="K40" r:id="rId13" display="cetak-kwitansi.php%3fid=1801095"/>
    <hyperlink ref="K41" r:id="rId14" display="cetak-kwitansi.php%3fid=1801096"/>
    <hyperlink ref="K42" r:id="rId15" display="cetak-kwitansi.php%3fid=1801097"/>
    <hyperlink ref="K43" r:id="rId16" display="cetak-kwitansi.php%3fid=1801098"/>
    <hyperlink ref="K44" r:id="rId17" display="cetak-kwitansi.php%3fid=1801099"/>
    <hyperlink ref="K45" r:id="rId18" display="cetak-kwitansi.php%3fid=1801100"/>
    <hyperlink ref="K46" r:id="rId19" display="cetak-kwitansi.php%3fid=1801101"/>
    <hyperlink ref="K48" r:id="rId20" display="cetak-kwitansi.php%3fid=1801104"/>
    <hyperlink ref="K49" r:id="rId21" display="cetak-kwitansi.php%3fid=1801105"/>
    <hyperlink ref="K50" r:id="rId22" display="cetak-kwitansi.php%3fid=1801106"/>
    <hyperlink ref="K51" r:id="rId23" display="cetak-kwitansi.php%3fid=1801107"/>
    <hyperlink ref="K52" r:id="rId24" display="cetak-kwitansi.php%3fid=1801108"/>
    <hyperlink ref="K54" r:id="rId25" display="cetak-kwitansi.php%3fid=1801111"/>
    <hyperlink ref="K55" r:id="rId26" display="cetak-kwitansi.php%3fid=1801112"/>
    <hyperlink ref="K56" r:id="rId27" display="cetak-kwitansi.php%3fid=1801113"/>
    <hyperlink ref="K57" r:id="rId28" display="cetak-kwitansi.php%3fid=1801114"/>
    <hyperlink ref="K58" r:id="rId29" display="cetak-kwitansi.php%3fid=1801115"/>
    <hyperlink ref="K59" r:id="rId30" display="cetak-kwitansi.php%3fid=1801116"/>
    <hyperlink ref="K60" r:id="rId31" display="cetak-kwitansi.php%3fid=1801117"/>
    <hyperlink ref="K61" r:id="rId32" display="cetak-kwitansi.php%3fid=1801118"/>
    <hyperlink ref="K62" r:id="rId33" display="cetak-kwitansi.php%3fid=1801119"/>
    <hyperlink ref="K63" r:id="rId34" display="cetak-kwitansi.php%3fid=1801120"/>
    <hyperlink ref="K19" r:id="rId35" display="cetak-kwitansi.php%3fid=1801074"/>
    <hyperlink ref="K21" r:id="rId36" display="cetak-kwitansi.php%3fid=1801076"/>
    <hyperlink ref="K22" r:id="rId37" display="cetak-kwitansi.php%3fid=1801077"/>
    <hyperlink ref="K23" r:id="rId38" display="cetak-kwitansi.php%3fid=1801078"/>
    <hyperlink ref="K26" r:id="rId39" display="cetak-kwitansi.php%3fid=1801081"/>
    <hyperlink ref="K27" r:id="rId40" display="cetak-kwitansi.php%3fid=1801082"/>
    <hyperlink ref="K29" r:id="rId41" display="cetak-kwitansi.php%3fid=1801084"/>
    <hyperlink ref="K13" r:id="rId42" display="cetak-kwitansi.php%3fid=1801067"/>
    <hyperlink ref="K14" r:id="rId43" display="cetak-kwitansi.php%3fid=1801068"/>
    <hyperlink ref="K15" r:id="rId44" display="cetak-kwitansi.php%3fid=1801069"/>
    <hyperlink ref="K16" r:id="rId45" display="cetak-kwitansi.php%3fid=1801070"/>
    <hyperlink ref="K17" r:id="rId46" display="cetak-kwitansi.php%3fid=1801072"/>
    <hyperlink ref="K18" r:id="rId47" display="cetak-kwitansi.php%3fid=1801073"/>
    <hyperlink ref="K25" r:id="rId48" display="cetak-kwitansi.php%3fid=1801080"/>
    <hyperlink ref="K28" r:id="rId49" display="cetak-kwitansi.php%3fid=1801083"/>
    <hyperlink ref="K47" r:id="rId50" display="cetak-kwitansi.php%3fid=1801103"/>
    <hyperlink ref="K53" r:id="rId51" display="cetak-kwitansi.php%3fid=1801109"/>
  </hyperlinks>
  <pageMargins left="0.7" right="0.7" top="0.75" bottom="0.75" header="0.3" footer="0.3"/>
  <pageSetup scale="61" orientation="portrait" horizontalDpi="0" verticalDpi="0" r:id="rId5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3" zoomScale="84" zoomScaleNormal="100" zoomScaleSheetLayoutView="84" workbookViewId="0">
      <selection activeCell="I58" sqref="I5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88</v>
      </c>
      <c r="C3" s="8"/>
      <c r="D3" s="6"/>
      <c r="E3" s="6"/>
      <c r="F3" s="6"/>
      <c r="G3" s="6"/>
      <c r="H3" s="6" t="s">
        <v>3</v>
      </c>
      <c r="I3" s="10">
        <v>43172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929</v>
      </c>
      <c r="F8" s="20"/>
      <c r="G8" s="15">
        <f t="shared" ref="G8:G16" si="0">C8*E8</f>
        <v>92900000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669</v>
      </c>
      <c r="F9" s="20"/>
      <c r="G9" s="15">
        <f t="shared" si="0"/>
        <v>33450000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</v>
      </c>
      <c r="F10" s="20"/>
      <c r="G10" s="15">
        <f t="shared" si="0"/>
        <v>140000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</v>
      </c>
      <c r="F11" s="20"/>
      <c r="G11" s="15">
        <f t="shared" si="0"/>
        <v>140000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10</v>
      </c>
      <c r="F12" s="20"/>
      <c r="G12" s="15">
        <f t="shared" si="0"/>
        <v>50000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55</v>
      </c>
      <c r="F13" s="20"/>
      <c r="G13" s="15">
        <f t="shared" si="0"/>
        <v>110000</v>
      </c>
      <c r="H13" s="7"/>
      <c r="I13" s="15"/>
      <c r="J13" s="133"/>
      <c r="K13" s="109">
        <v>45330</v>
      </c>
      <c r="L13" s="27">
        <v>700000</v>
      </c>
      <c r="M13" s="126">
        <v>21274000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33"/>
      <c r="K14" s="109">
        <v>45331</v>
      </c>
      <c r="L14" s="27">
        <v>710000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45310</v>
      </c>
      <c r="L15" s="27">
        <v>585000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45332</v>
      </c>
      <c r="L16" s="27">
        <v>650000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126791000</v>
      </c>
      <c r="I17" s="8"/>
      <c r="J17" s="133"/>
      <c r="K17" s="109">
        <v>45333</v>
      </c>
      <c r="L17" s="27">
        <v>950000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45334</v>
      </c>
      <c r="L18" s="27">
        <v>3900000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45335</v>
      </c>
      <c r="L19" s="27">
        <v>1000000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45336</v>
      </c>
      <c r="L20" s="27">
        <v>655000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86"/>
      <c r="K21" s="109">
        <v>45337</v>
      </c>
      <c r="L21" s="27">
        <v>950000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45338</v>
      </c>
      <c r="L22" s="27">
        <v>950000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45339</v>
      </c>
      <c r="L23" s="27">
        <v>1500000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45340</v>
      </c>
      <c r="L24" s="27">
        <v>950000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45341</v>
      </c>
      <c r="L25" s="27">
        <v>900000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86"/>
      <c r="K26" s="109">
        <v>45342</v>
      </c>
      <c r="L26" s="27">
        <v>850000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127019600</v>
      </c>
      <c r="K27" s="109">
        <v>45343</v>
      </c>
      <c r="L27" s="27">
        <v>800000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17019600</v>
      </c>
      <c r="H28" s="7"/>
      <c r="I28" s="7"/>
      <c r="K28" s="109">
        <v>45344</v>
      </c>
      <c r="L28" s="27">
        <v>800000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110000000</v>
      </c>
      <c r="H29" s="7"/>
      <c r="I29" s="7"/>
      <c r="K29" s="109">
        <v>45345</v>
      </c>
      <c r="L29" s="27">
        <v>1600000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45346</v>
      </c>
      <c r="L30" s="27">
        <v>580000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45347</v>
      </c>
      <c r="L31" s="27">
        <v>1600000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21274000</v>
      </c>
      <c r="K32" s="109">
        <v>45348</v>
      </c>
      <c r="L32" s="27">
        <v>550000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+'12 Maret'!I58</f>
        <v>119913600</v>
      </c>
      <c r="K33" s="109">
        <v>45349</v>
      </c>
      <c r="L33" s="27">
        <v>1000000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-21274000</v>
      </c>
      <c r="K34" s="109">
        <v>45350</v>
      </c>
      <c r="L34" s="27">
        <v>2000000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45351</v>
      </c>
      <c r="L35" s="27">
        <v>1900000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45352</v>
      </c>
      <c r="L36" s="27">
        <v>1000000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45353</v>
      </c>
      <c r="L37" s="27">
        <v>800000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>
        <v>45354</v>
      </c>
      <c r="L38" s="27">
        <v>500000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21274000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21274000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28380000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28380000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127019600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127019600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28380000</v>
      </c>
      <c r="M121" s="90">
        <f t="shared" ref="M121:P121" si="1">SUM(M13:M120)</f>
        <v>21274000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56760000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6" r:id="rId1" display="cetak-kwitansi.php%3fid=1801125"/>
    <hyperlink ref="K17" r:id="rId2" display="cetak-kwitansi.php%3fid=1801126"/>
    <hyperlink ref="K18" r:id="rId3" display="cetak-kwitansi.php%3fid=1801127"/>
    <hyperlink ref="K19" r:id="rId4" display="cetak-kwitansi.php%3fid=1801128"/>
    <hyperlink ref="K20" r:id="rId5" display="cetak-kwitansi.php%3fid=1801129"/>
    <hyperlink ref="K21" r:id="rId6" display="cetak-kwitansi.php%3fid=1801130"/>
    <hyperlink ref="K22" r:id="rId7" display="cetak-kwitansi.php%3fid=1801131"/>
    <hyperlink ref="K23" r:id="rId8" display="cetak-kwitansi.php%3fid=1801132"/>
    <hyperlink ref="K24" r:id="rId9" display="cetak-kwitansi.php%3fid=1801133"/>
    <hyperlink ref="K25" r:id="rId10" display="cetak-kwitansi.php%3fid=1801134"/>
    <hyperlink ref="K26" r:id="rId11" display="cetak-kwitansi.php%3fid=1801135"/>
    <hyperlink ref="K27" r:id="rId12" display="cetak-kwitansi.php%3fid=1801136"/>
    <hyperlink ref="K28" r:id="rId13" display="cetak-kwitansi.php%3fid=1801137"/>
    <hyperlink ref="K29" r:id="rId14" display="cetak-kwitansi.php%3fid=1801138"/>
    <hyperlink ref="K30" r:id="rId15" display="cetak-kwitansi.php%3fid=1801139"/>
    <hyperlink ref="K31" r:id="rId16" display="cetak-kwitansi.php%3fid=1801140"/>
    <hyperlink ref="K32" r:id="rId17" display="cetak-kwitansi.php%3fid=1801141"/>
    <hyperlink ref="K15" r:id="rId18" display="cetak-kwitansi.php%3fid=1801142"/>
    <hyperlink ref="K33" r:id="rId19" display="cetak-kwitansi.php%3fid=1801143"/>
    <hyperlink ref="K34" r:id="rId20" display="cetak-kwitansi.php%3fid=1801144"/>
    <hyperlink ref="K35" r:id="rId21" display="cetak-kwitansi.php%3fid=1801145"/>
    <hyperlink ref="K36" r:id="rId22" display="cetak-kwitansi.php%3fid=1801146"/>
    <hyperlink ref="K37" r:id="rId23" display="cetak-kwitansi.php%3fid=1801147"/>
    <hyperlink ref="K38" r:id="rId24" display="cetak-kwitansi.php%3fid=1801148"/>
  </hyperlinks>
  <pageMargins left="0.7" right="0.7" top="0.75" bottom="0.75" header="0.3" footer="0.3"/>
  <pageSetup scale="61" orientation="portrait" horizontalDpi="0" verticalDpi="0" r:id="rId2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4" zoomScaleNormal="100" zoomScaleSheetLayoutView="84" workbookViewId="0">
      <selection activeCell="I58" sqref="I5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43173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1010</v>
      </c>
      <c r="F8" s="20"/>
      <c r="G8" s="15">
        <f t="shared" ref="G8:G16" si="0">C8*E8</f>
        <v>101000000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617</v>
      </c>
      <c r="F9" s="20"/>
      <c r="G9" s="15">
        <f t="shared" si="0"/>
        <v>30850000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</v>
      </c>
      <c r="F10" s="20"/>
      <c r="G10" s="15">
        <f t="shared" si="0"/>
        <v>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</v>
      </c>
      <c r="F11" s="20"/>
      <c r="G11" s="15">
        <f t="shared" si="0"/>
        <v>80000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 t="shared" si="0"/>
        <v>20000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41</v>
      </c>
      <c r="F13" s="20"/>
      <c r="G13" s="15">
        <f t="shared" si="0"/>
        <v>82000</v>
      </c>
      <c r="H13" s="7"/>
      <c r="I13" s="15"/>
      <c r="J13" s="133"/>
      <c r="K13" s="109">
        <v>45355</v>
      </c>
      <c r="L13" s="121">
        <v>2850000</v>
      </c>
      <c r="M13" s="126">
        <v>8279000</v>
      </c>
      <c r="N13" s="136"/>
      <c r="O13" s="27">
        <v>5000000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45356</v>
      </c>
      <c r="L14" s="121">
        <v>1000000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45357</v>
      </c>
      <c r="L15" s="121">
        <v>1000000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45358</v>
      </c>
      <c r="L16" s="121">
        <v>1000000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132112000</v>
      </c>
      <c r="I17" s="8"/>
      <c r="J17" s="133"/>
      <c r="K17" s="109">
        <v>45359</v>
      </c>
      <c r="L17" s="121">
        <v>750000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45360</v>
      </c>
      <c r="L18" s="121">
        <v>5000000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45361</v>
      </c>
      <c r="L19" s="121">
        <v>1500000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45362</v>
      </c>
      <c r="L20" s="121">
        <v>500000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10"/>
      <c r="L21" s="27">
        <v>-5000000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>
        <v>115000</v>
      </c>
      <c r="K22" s="109"/>
      <c r="L22" s="27"/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>
        <v>800000</v>
      </c>
      <c r="K23" s="109"/>
      <c r="L23" s="27"/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1">
        <v>265000</v>
      </c>
      <c r="K24" s="109"/>
      <c r="L24" s="27"/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1">
        <v>250000</v>
      </c>
      <c r="K25" s="109"/>
      <c r="L25" s="27"/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131">
        <v>812000</v>
      </c>
      <c r="K26" s="109"/>
      <c r="L26" s="27"/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132340600</v>
      </c>
      <c r="J27" s="131">
        <v>5000</v>
      </c>
      <c r="K27" s="109"/>
      <c r="L27" s="27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22340600</v>
      </c>
      <c r="H28" s="7"/>
      <c r="I28" s="7"/>
      <c r="J28" s="131">
        <v>75000</v>
      </c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110000000</v>
      </c>
      <c r="H29" s="7"/>
      <c r="I29" s="7"/>
      <c r="J29" s="131">
        <v>1520000</v>
      </c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>
        <v>4200000</v>
      </c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5">
        <v>203000</v>
      </c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8279000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+'13 Maret'!I58</f>
        <v>127019600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>
        <f>+SUM(J22:J35)</f>
        <v>16524000</v>
      </c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>
        <v>8279000</v>
      </c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>
        <f>+J36-J37</f>
        <v>8245000</v>
      </c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8279000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8279000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8600000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5000000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13600000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132340600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132340600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8600000</v>
      </c>
      <c r="M121" s="90">
        <f t="shared" ref="M121:P121" si="1">SUM(M13:M120)</f>
        <v>8279000</v>
      </c>
      <c r="N121" s="90">
        <f>SUM(N13:N120)</f>
        <v>0</v>
      </c>
      <c r="O121" s="90">
        <f>SUM(O13:O120)</f>
        <v>5000000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17200000</v>
      </c>
      <c r="O122" s="90">
        <f>SUM(O13:O121)</f>
        <v>10000000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150"/>
    <hyperlink ref="K14" r:id="rId2" display="cetak-kwitansi.php%3fid=1801152"/>
    <hyperlink ref="K15" r:id="rId3" display="cetak-kwitansi.php%3fid=1801153"/>
    <hyperlink ref="K16" r:id="rId4" display="cetak-kwitansi.php%3fid=1801154"/>
    <hyperlink ref="K17" r:id="rId5" display="cetak-kwitansi.php%3fid=1801155"/>
    <hyperlink ref="K20" r:id="rId6" display="cetak-kwitansi.php%3fid=1801158"/>
    <hyperlink ref="K18" r:id="rId7" display="cetak-kwitansi.php%3fid=1801156"/>
    <hyperlink ref="K19" r:id="rId8" display="cetak-kwitansi.php%3fid=1801157"/>
  </hyperlinks>
  <pageMargins left="0.7" right="0.7" top="0.75" bottom="0.75" header="0.3" footer="0.3"/>
  <pageSetup scale="61" orientation="portrait" horizontalDpi="0" verticalDpi="0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68" zoomScaleNormal="100" zoomScaleSheetLayoutView="68" workbookViewId="0">
      <selection activeCell="I57" sqref="I5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43174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900+171+19+2</f>
        <v>1092</v>
      </c>
      <c r="F8" s="20"/>
      <c r="G8" s="15">
        <f t="shared" ref="G8:G16" si="0">C8*E8</f>
        <v>109200000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600+93+57-14</f>
        <v>736</v>
      </c>
      <c r="F9" s="20"/>
      <c r="G9" s="15">
        <f t="shared" si="0"/>
        <v>36800000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</v>
      </c>
      <c r="F10" s="20"/>
      <c r="G10" s="15">
        <f t="shared" si="0"/>
        <v>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</v>
      </c>
      <c r="F11" s="20"/>
      <c r="G11" s="15">
        <f t="shared" si="0"/>
        <v>140000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 t="shared" si="0"/>
        <v>20000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41</v>
      </c>
      <c r="F13" s="20"/>
      <c r="G13" s="15">
        <f t="shared" si="0"/>
        <v>82000</v>
      </c>
      <c r="H13" s="7"/>
      <c r="I13" s="15"/>
      <c r="J13" s="133"/>
      <c r="K13" s="109">
        <v>45363</v>
      </c>
      <c r="L13" s="121">
        <v>1350000</v>
      </c>
      <c r="M13" s="126">
        <v>150000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45364</v>
      </c>
      <c r="L14" s="121">
        <v>2500000</v>
      </c>
      <c r="M14" s="127">
        <v>960000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45365</v>
      </c>
      <c r="L15" s="121">
        <v>900000</v>
      </c>
      <c r="M15" s="126">
        <v>4727000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45366</v>
      </c>
      <c r="L16" s="121">
        <v>500000</v>
      </c>
      <c r="M16" s="127">
        <v>60000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146322000</v>
      </c>
      <c r="I17" s="8"/>
      <c r="J17" s="133"/>
      <c r="K17" s="109">
        <v>45367</v>
      </c>
      <c r="L17" s="121">
        <v>2500000</v>
      </c>
      <c r="M17" s="126">
        <v>50000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45368</v>
      </c>
      <c r="L18" s="121">
        <v>3200000</v>
      </c>
      <c r="M18" s="126">
        <v>70000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45369</v>
      </c>
      <c r="L19" s="121">
        <v>2800000</v>
      </c>
      <c r="M19" s="127">
        <v>475000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45370</v>
      </c>
      <c r="L20" s="121">
        <v>3000000</v>
      </c>
      <c r="M20" s="125">
        <v>700000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09">
        <v>45371</v>
      </c>
      <c r="L21" s="27">
        <v>800000</v>
      </c>
      <c r="M21" s="117">
        <v>200000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>
        <v>115000</v>
      </c>
      <c r="K22" s="109">
        <v>45372</v>
      </c>
      <c r="L22" s="27">
        <v>450000</v>
      </c>
      <c r="M22" s="117">
        <v>60000</v>
      </c>
      <c r="N22" s="136" t="s">
        <v>94</v>
      </c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>
        <v>800000</v>
      </c>
      <c r="K23" s="109">
        <v>45373</v>
      </c>
      <c r="L23" s="27">
        <v>900000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1">
        <v>265000</v>
      </c>
      <c r="K24" s="109">
        <v>45374</v>
      </c>
      <c r="L24" s="27">
        <v>2300000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1">
        <v>250000</v>
      </c>
      <c r="K25" s="109"/>
      <c r="L25" s="27"/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131">
        <v>812000</v>
      </c>
      <c r="K26" s="109"/>
      <c r="L26" s="27"/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146550600</v>
      </c>
      <c r="J27" s="131">
        <v>5000</v>
      </c>
      <c r="K27" s="109"/>
      <c r="L27" s="27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26550600</v>
      </c>
      <c r="H28" s="7"/>
      <c r="I28" s="7"/>
      <c r="J28" s="131">
        <v>75000</v>
      </c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120000000</v>
      </c>
      <c r="H29" s="7"/>
      <c r="I29" s="7"/>
      <c r="J29" s="131">
        <v>1520000</v>
      </c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>
        <v>4200000</v>
      </c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5">
        <v>203000</v>
      </c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>
        <f>+M13</f>
        <v>150000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'14 Maret  (2)'!I27</f>
        <v>132340600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>
        <f>+SUM(J22:J35)</f>
        <v>8395000</v>
      </c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>
        <v>8279000</v>
      </c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>
        <f>+J36-J37</f>
        <v>116000</v>
      </c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7452000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7452000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21200000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462000</v>
      </c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21662000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146550600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146550600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/>
      <c r="B68" s="66"/>
      <c r="C68" s="66"/>
      <c r="D68" s="67"/>
      <c r="E68" s="67"/>
      <c r="F68" s="67"/>
      <c r="G68" s="8"/>
      <c r="J68" s="69"/>
      <c r="O68" s="27"/>
      <c r="Q68" s="38"/>
      <c r="S68" s="58"/>
    </row>
    <row r="70" spans="1:19" x14ac:dyDescent="0.25">
      <c r="A70" s="68" t="s">
        <v>92</v>
      </c>
      <c r="B70" s="66"/>
      <c r="C70" s="66"/>
      <c r="D70" s="67"/>
      <c r="E70" s="67"/>
      <c r="F70" s="67"/>
      <c r="G70" s="5" t="s">
        <v>93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21200000</v>
      </c>
      <c r="M121" s="90">
        <f t="shared" ref="M121:P121" si="1">SUM(M13:M120)</f>
        <v>7452000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42400000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68" zoomScaleNormal="100" zoomScaleSheetLayoutView="68" workbookViewId="0">
      <selection activeCell="H81" sqref="H8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49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43175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1063</v>
      </c>
      <c r="F8" s="20"/>
      <c r="G8" s="15">
        <f t="shared" ref="G8:G16" si="0">C8*E8</f>
        <v>106300000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744</v>
      </c>
      <c r="F9" s="20"/>
      <c r="G9" s="15">
        <f t="shared" si="0"/>
        <v>37200000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5</v>
      </c>
      <c r="F11" s="20"/>
      <c r="G11" s="15">
        <f t="shared" si="0"/>
        <v>50000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 t="shared" si="0"/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42</v>
      </c>
      <c r="F13" s="20"/>
      <c r="G13" s="15">
        <f t="shared" si="0"/>
        <v>84000</v>
      </c>
      <c r="H13" s="7"/>
      <c r="I13" s="15"/>
      <c r="J13" s="133"/>
      <c r="K13" s="109">
        <v>45375</v>
      </c>
      <c r="L13" s="121">
        <v>445000</v>
      </c>
      <c r="M13" s="126">
        <v>31609000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45376</v>
      </c>
      <c r="L14" s="121">
        <v>900000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45377</v>
      </c>
      <c r="L15" s="121">
        <v>2550000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45378</v>
      </c>
      <c r="L16" s="121">
        <v>5000000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143679000</v>
      </c>
      <c r="I17" s="8"/>
      <c r="J17" s="133"/>
      <c r="K17" s="109">
        <v>45379</v>
      </c>
      <c r="L17" s="121">
        <v>2850000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45380</v>
      </c>
      <c r="L18" s="121">
        <v>500000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45381</v>
      </c>
      <c r="L19" s="121">
        <v>2000000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45382</v>
      </c>
      <c r="L20" s="121">
        <v>1900000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09">
        <v>45383</v>
      </c>
      <c r="L21" s="121">
        <v>4800000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>
        <v>45384</v>
      </c>
      <c r="L22" s="121">
        <v>1000000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>
        <v>45385</v>
      </c>
      <c r="L23" s="121">
        <v>1550000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21">
        <v>3000000</v>
      </c>
      <c r="K24" s="109">
        <v>45386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21">
        <v>750000</v>
      </c>
      <c r="K25" s="109">
        <v>45387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09">
        <v>45388</v>
      </c>
      <c r="L26" s="121">
        <v>900000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143906600</v>
      </c>
      <c r="J27" s="131"/>
      <c r="K27" s="109">
        <v>45389</v>
      </c>
      <c r="L27" s="121">
        <v>710000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23906600</v>
      </c>
      <c r="H28" s="7"/>
      <c r="I28" s="7"/>
      <c r="J28" s="131"/>
      <c r="K28" s="109">
        <v>45390</v>
      </c>
      <c r="L28" s="121">
        <v>860000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120000000</v>
      </c>
      <c r="H29" s="7"/>
      <c r="I29" s="7"/>
      <c r="J29" s="131"/>
      <c r="K29" s="109">
        <v>45391</v>
      </c>
      <c r="L29" s="121">
        <v>1000000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09">
        <v>45392</v>
      </c>
      <c r="L30" s="121">
        <v>950000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45393</v>
      </c>
      <c r="L31" s="121">
        <v>1050000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10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+'15 Maret '!I58</f>
        <v>146550600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/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31609000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31609000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28965000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28965000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143906600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143906600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28965000</v>
      </c>
      <c r="M121" s="90">
        <f t="shared" ref="M121:P121" si="1">SUM(M13:M120)</f>
        <v>31609000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57930000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172"/>
    <hyperlink ref="K14" r:id="rId2" display="cetak-kwitansi.php%3fid=1801173"/>
    <hyperlink ref="K15" r:id="rId3" display="cetak-kwitansi.php%3fid=1801174"/>
    <hyperlink ref="K17" r:id="rId4" display="cetak-kwitansi.php%3fid=1801176"/>
    <hyperlink ref="K18" r:id="rId5" display="cetak-kwitansi.php%3fid=1801177"/>
    <hyperlink ref="K19" r:id="rId6" display="cetak-kwitansi.php%3fid=1801178"/>
    <hyperlink ref="K20" r:id="rId7" display="cetak-kwitansi.php%3fid=1801179"/>
    <hyperlink ref="K21" r:id="rId8" display="cetak-kwitansi.php%3fid=1801180"/>
    <hyperlink ref="K22" r:id="rId9" display="cetak-kwitansi.php%3fid=1801181"/>
    <hyperlink ref="K23" r:id="rId10" display="cetak-kwitansi.php%3fid=1801182"/>
    <hyperlink ref="K24" r:id="rId11" display="cetak-kwitansi.php%3fid=1801183"/>
    <hyperlink ref="K25" r:id="rId12" display="cetak-kwitansi.php%3fid=1801184"/>
    <hyperlink ref="K26" r:id="rId13" display="cetak-kwitansi.php%3fid=1801185"/>
    <hyperlink ref="K27" r:id="rId14" display="cetak-kwitansi.php%3fid=1801186"/>
    <hyperlink ref="K28" r:id="rId15" display="cetak-kwitansi.php%3fid=1801187"/>
    <hyperlink ref="K29" r:id="rId16" display="cetak-kwitansi.php%3fid=1801188"/>
    <hyperlink ref="K30" r:id="rId17" display="cetak-kwitansi.php%3fid=1801189"/>
    <hyperlink ref="K31" r:id="rId18" display="cetak-kwitansi.php%3fid=1801190"/>
    <hyperlink ref="K16" r:id="rId19" display="cetak-kwitansi.php%3fid=1801175"/>
  </hyperlinks>
  <pageMargins left="0.7" right="0.7" top="0.75" bottom="0.75" header="0.3" footer="0.3"/>
  <pageSetup scale="61" orientation="portrait" horizontalDpi="0" verticalDpi="0" r:id="rId2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68" zoomScaleNormal="100" zoomScaleSheetLayoutView="68" workbookViewId="0">
      <selection activeCell="B7" sqref="B7:I6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95</v>
      </c>
      <c r="C3" s="8"/>
      <c r="D3" s="6"/>
      <c r="E3" s="6"/>
      <c r="F3" s="6"/>
      <c r="G3" s="6"/>
      <c r="H3" s="6" t="s">
        <v>3</v>
      </c>
      <c r="I3" s="10">
        <v>43177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1337+11</f>
        <v>1348</v>
      </c>
      <c r="F8" s="20"/>
      <c r="G8" s="15">
        <f t="shared" ref="G8:G16" si="0">C8*E8</f>
        <v>134800000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1011+20</f>
        <v>1031</v>
      </c>
      <c r="F9" s="20"/>
      <c r="G9" s="15">
        <f t="shared" si="0"/>
        <v>51550000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5</v>
      </c>
      <c r="F11" s="20"/>
      <c r="G11" s="15">
        <f t="shared" si="0"/>
        <v>50000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 t="shared" si="0"/>
        <v>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44</v>
      </c>
      <c r="F13" s="20"/>
      <c r="G13" s="15">
        <f t="shared" si="0"/>
        <v>88000</v>
      </c>
      <c r="H13" s="7"/>
      <c r="I13" s="15"/>
      <c r="J13" s="133"/>
      <c r="K13" s="109"/>
      <c r="L13" s="121">
        <v>5885000</v>
      </c>
      <c r="M13" s="126">
        <v>120000</v>
      </c>
      <c r="N13" s="115">
        <v>45394</v>
      </c>
      <c r="O13" s="151">
        <v>2000000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/>
      <c r="L14" s="121"/>
      <c r="M14" s="127"/>
      <c r="N14" s="115">
        <v>45395</v>
      </c>
      <c r="O14" s="151">
        <v>700000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/>
      <c r="L15" s="121"/>
      <c r="M15" s="126"/>
      <c r="N15" s="115">
        <v>45396</v>
      </c>
      <c r="O15" s="151">
        <v>1320000</v>
      </c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/>
      <c r="L16" s="121"/>
      <c r="M16" s="127"/>
      <c r="N16" s="115">
        <v>45397</v>
      </c>
      <c r="O16" s="151">
        <v>700000</v>
      </c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186528000</v>
      </c>
      <c r="I17" s="8"/>
      <c r="J17" s="133"/>
      <c r="K17" s="109"/>
      <c r="L17" s="121"/>
      <c r="M17" s="126"/>
      <c r="N17" s="115">
        <v>45398</v>
      </c>
      <c r="O17" s="151">
        <v>1350000</v>
      </c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/>
      <c r="L18" s="121"/>
      <c r="M18" s="126"/>
      <c r="N18" s="115">
        <v>45399</v>
      </c>
      <c r="O18" s="151">
        <v>400000</v>
      </c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/>
      <c r="L19" s="121"/>
      <c r="M19" s="127"/>
      <c r="N19" s="115">
        <v>45400</v>
      </c>
      <c r="O19" s="151">
        <v>400000</v>
      </c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/>
      <c r="L20" s="121"/>
      <c r="M20" s="125"/>
      <c r="N20" s="115">
        <v>45401</v>
      </c>
      <c r="O20" s="151">
        <v>1000000</v>
      </c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31"/>
      <c r="K21" s="109"/>
      <c r="L21" s="121"/>
      <c r="M21" s="117"/>
      <c r="N21" s="115">
        <v>45402</v>
      </c>
      <c r="O21" s="151">
        <v>750000</v>
      </c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/>
      <c r="L22" s="121"/>
      <c r="M22" s="117"/>
      <c r="N22" s="115">
        <v>45403</v>
      </c>
      <c r="O22" s="151">
        <v>800000</v>
      </c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/>
      <c r="L23" s="121"/>
      <c r="M23" s="106"/>
      <c r="N23" s="115">
        <v>45404</v>
      </c>
      <c r="O23" s="151">
        <v>2000000</v>
      </c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21"/>
      <c r="K24" s="109"/>
      <c r="L24" s="152"/>
      <c r="M24" s="117"/>
      <c r="N24" s="115">
        <v>45405</v>
      </c>
      <c r="O24" s="151">
        <v>900000</v>
      </c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21"/>
      <c r="K25" s="109"/>
      <c r="L25" s="152"/>
      <c r="M25" s="117"/>
      <c r="N25" s="115">
        <v>45406</v>
      </c>
      <c r="O25" s="151">
        <v>200000</v>
      </c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J26" s="131"/>
      <c r="K26" s="109"/>
      <c r="L26" s="121"/>
      <c r="M26" s="105"/>
      <c r="N26" s="115">
        <v>45407</v>
      </c>
      <c r="O26" s="151">
        <v>700000</v>
      </c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186754100</v>
      </c>
      <c r="J27" s="131"/>
      <c r="K27" s="109"/>
      <c r="L27" s="121"/>
      <c r="M27" s="104"/>
      <c r="N27" s="115">
        <v>45408</v>
      </c>
      <c r="O27" s="151">
        <v>1700000</v>
      </c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6754100</v>
      </c>
      <c r="H28" s="7"/>
      <c r="I28" s="7"/>
      <c r="J28" s="131"/>
      <c r="K28" s="109"/>
      <c r="L28" s="121"/>
      <c r="M28" s="39"/>
      <c r="N28" s="115">
        <v>45409</v>
      </c>
      <c r="O28" s="151">
        <v>1500000</v>
      </c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180000000</v>
      </c>
      <c r="H29" s="7"/>
      <c r="I29" s="7"/>
      <c r="J29" s="131"/>
      <c r="K29" s="109"/>
      <c r="L29" s="121"/>
      <c r="M29" s="39"/>
      <c r="N29" s="115">
        <v>45410</v>
      </c>
      <c r="O29" s="151">
        <v>1450000</v>
      </c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09"/>
      <c r="L30" s="121"/>
      <c r="M30" s="42"/>
      <c r="N30" s="115">
        <v>45411</v>
      </c>
      <c r="O30" s="151">
        <v>3000000</v>
      </c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/>
      <c r="L31" s="121"/>
      <c r="M31" s="42"/>
      <c r="N31" s="115">
        <v>45412</v>
      </c>
      <c r="O31" s="151">
        <v>500000</v>
      </c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10"/>
      <c r="L32" s="27"/>
      <c r="M32" s="42"/>
      <c r="N32" s="115">
        <v>45413</v>
      </c>
      <c r="O32" s="151">
        <v>750000</v>
      </c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+'16 Maret '!I58</f>
        <v>143906600</v>
      </c>
      <c r="K33" s="109"/>
      <c r="L33" s="27"/>
      <c r="M33" s="42"/>
      <c r="N33" s="115">
        <v>45414</v>
      </c>
      <c r="O33" s="151">
        <v>1600000</v>
      </c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>
        <v>45415</v>
      </c>
      <c r="O34" s="151">
        <v>2000000</v>
      </c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>
        <v>45416</v>
      </c>
      <c r="O35" s="151">
        <v>9262500</v>
      </c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09"/>
      <c r="L36" s="27"/>
      <c r="N36" s="116">
        <v>45417</v>
      </c>
      <c r="O36" s="121">
        <v>1100000</v>
      </c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/>
      <c r="K37" s="109"/>
      <c r="L37" s="27"/>
      <c r="N37" s="115">
        <v>45418</v>
      </c>
      <c r="O37" s="121">
        <v>500000</v>
      </c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/>
      <c r="K38" s="109"/>
      <c r="L38" s="27"/>
      <c r="N38" s="115">
        <v>45419</v>
      </c>
      <c r="O38" s="121">
        <v>500000</v>
      </c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120000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120000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5885000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37082500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42967500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186754100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186754100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5885000</v>
      </c>
      <c r="M121" s="90">
        <f t="shared" ref="M121:P121" si="1">SUM(M13:M120)</f>
        <v>120000</v>
      </c>
      <c r="N121" s="90">
        <f>SUM(N13:N120)</f>
        <v>1180569</v>
      </c>
      <c r="O121" s="90">
        <f>SUM(O13:O120)</f>
        <v>37082500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11770000</v>
      </c>
      <c r="O122" s="90">
        <f>SUM(O13:O121)</f>
        <v>74165000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N28" r:id="rId1" display="cetak-kwitansi.php%3fid=1801207"/>
    <hyperlink ref="N14" r:id="rId2" display="cetak-kwitansi.php%3fid=1801192"/>
    <hyperlink ref="N15" r:id="rId3" display="cetak-kwitansi.php%3fid=1801193"/>
    <hyperlink ref="N16" r:id="rId4" display="cetak-kwitansi.php%3fid=1801194"/>
    <hyperlink ref="N17" r:id="rId5" display="cetak-kwitansi.php%3fid=1801195"/>
    <hyperlink ref="N21" r:id="rId6" display="cetak-kwitansi.php%3fid=1801200"/>
    <hyperlink ref="N22" r:id="rId7" display="cetak-kwitansi.php%3fid=1801201"/>
    <hyperlink ref="N24" r:id="rId8" display="cetak-kwitansi.php%3fid=1801203"/>
    <hyperlink ref="N25" r:id="rId9" display="cetak-kwitansi.php%3fid=1801204"/>
    <hyperlink ref="N26" r:id="rId10" display="cetak-kwitansi.php%3fid=1801205"/>
    <hyperlink ref="N27" r:id="rId11" display="cetak-kwitansi.php%3fid=1801206"/>
    <hyperlink ref="N29" r:id="rId12" display="cetak-kwitansi.php%3fid=1801208"/>
    <hyperlink ref="N31" r:id="rId13" display="cetak-kwitansi.php%3fid=1801210"/>
    <hyperlink ref="N32" r:id="rId14" display="cetak-kwitansi.php%3fid=1801211"/>
    <hyperlink ref="N33" r:id="rId15" display="cetak-kwitansi.php%3fid=1801212"/>
    <hyperlink ref="N34" r:id="rId16" display="cetak-kwitansi.php%3fid=1801213"/>
    <hyperlink ref="N19" r:id="rId17" display="cetak-kwitansi.php%3fid=1801198"/>
    <hyperlink ref="N13" r:id="rId18" display="cetak-kwitansi.php%3fid=1801191"/>
    <hyperlink ref="N18" r:id="rId19" display="cetak-kwitansi.php%3fid=1801197"/>
    <hyperlink ref="N20" r:id="rId20" display="cetak-kwitansi.php%3fid=1801199"/>
    <hyperlink ref="N23" r:id="rId21" display="cetak-kwitansi.php%3fid=1801202"/>
    <hyperlink ref="N30" r:id="rId22" display="cetak-kwitansi.php%3fid=1801209"/>
    <hyperlink ref="N35" r:id="rId23" display="cetak-kwitansi.php%3fid=1801214"/>
  </hyperlinks>
  <pageMargins left="0.7" right="0.7" top="0.75" bottom="0.75" header="0.3" footer="0.3"/>
  <pageSetup scale="61" orientation="portrait" horizontalDpi="0" verticalDpi="0" r:id="rId2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5" zoomScale="90" zoomScaleNormal="100" zoomScaleSheetLayoutView="90" workbookViewId="0">
      <selection activeCell="J59" sqref="J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43178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1974</v>
      </c>
      <c r="F8" s="20"/>
      <c r="G8" s="15">
        <f t="shared" ref="G8:G16" si="0">C8*E8</f>
        <v>197400000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1469</v>
      </c>
      <c r="F9" s="20"/>
      <c r="G9" s="15">
        <f t="shared" si="0"/>
        <v>73450000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</v>
      </c>
      <c r="F11" s="20"/>
      <c r="G11" s="15">
        <f t="shared" si="0"/>
        <v>20000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 t="shared" si="0"/>
        <v>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44</v>
      </c>
      <c r="F13" s="20"/>
      <c r="G13" s="15">
        <f t="shared" si="0"/>
        <v>88000</v>
      </c>
      <c r="H13" s="7"/>
      <c r="I13" s="15"/>
      <c r="J13" s="133"/>
      <c r="K13" s="162">
        <v>45420</v>
      </c>
      <c r="L13" s="121">
        <v>500000</v>
      </c>
      <c r="M13" s="126">
        <v>7250000</v>
      </c>
      <c r="N13" s="115"/>
      <c r="O13" s="15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62">
        <v>45421</v>
      </c>
      <c r="L14" s="121">
        <v>500000</v>
      </c>
      <c r="M14" s="127">
        <v>30000</v>
      </c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62">
        <v>45422</v>
      </c>
      <c r="L15" s="121">
        <v>900000</v>
      </c>
      <c r="M15" s="126">
        <v>50000</v>
      </c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62">
        <v>45423</v>
      </c>
      <c r="L16" s="121">
        <v>500000</v>
      </c>
      <c r="M16" s="127"/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270958000</v>
      </c>
      <c r="I17" s="8"/>
      <c r="J17" s="133"/>
      <c r="K17" s="162">
        <v>45424</v>
      </c>
      <c r="L17" s="121">
        <v>950000</v>
      </c>
      <c r="M17" s="126"/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62">
        <v>45425</v>
      </c>
      <c r="L18" s="121">
        <v>950000</v>
      </c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62">
        <v>45426</v>
      </c>
      <c r="L19" s="121">
        <v>300000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62">
        <v>45427</v>
      </c>
      <c r="L20" s="121">
        <v>100000</v>
      </c>
      <c r="M20" s="125"/>
      <c r="N20" s="115"/>
      <c r="O20" s="15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31"/>
      <c r="K21" s="162">
        <v>45428</v>
      </c>
      <c r="L21" s="121">
        <v>750000</v>
      </c>
      <c r="M21" s="117"/>
      <c r="N21" s="115"/>
      <c r="O21" s="15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62">
        <v>45429</v>
      </c>
      <c r="L22" s="121">
        <v>860000</v>
      </c>
      <c r="M22" s="117"/>
      <c r="N22" s="115"/>
      <c r="O22" s="15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62">
        <v>45430</v>
      </c>
      <c r="L23" s="121">
        <v>1000000</v>
      </c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55"/>
      <c r="K24" s="162">
        <v>45431</v>
      </c>
      <c r="L24" s="121">
        <v>1000000</v>
      </c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55"/>
      <c r="K25" s="162">
        <v>45432</v>
      </c>
      <c r="L25" s="121">
        <v>950000</v>
      </c>
      <c r="M25" s="117"/>
      <c r="N25" s="115"/>
      <c r="O25" s="15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J26" s="131"/>
      <c r="K26" s="162">
        <v>45433</v>
      </c>
      <c r="L26" s="121">
        <v>750000</v>
      </c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271184100</v>
      </c>
      <c r="J27" s="131"/>
      <c r="K27" s="162">
        <v>45434</v>
      </c>
      <c r="L27" s="121">
        <v>950000</v>
      </c>
      <c r="M27" s="104"/>
      <c r="N27" s="115"/>
      <c r="O27" s="15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1184100</v>
      </c>
      <c r="H28" s="7"/>
      <c r="I28" s="7"/>
      <c r="J28" s="131"/>
      <c r="K28" s="162">
        <v>45435</v>
      </c>
      <c r="L28" s="121">
        <v>950000</v>
      </c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270000000</v>
      </c>
      <c r="H29" s="7"/>
      <c r="I29" s="7"/>
      <c r="J29" s="131"/>
      <c r="K29" s="162">
        <v>45436</v>
      </c>
      <c r="L29" s="121">
        <v>600000</v>
      </c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62">
        <v>45437</v>
      </c>
      <c r="L30" s="121">
        <v>1600000</v>
      </c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2">
        <v>45438</v>
      </c>
      <c r="L31" s="121">
        <v>950000</v>
      </c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62">
        <v>45439</v>
      </c>
      <c r="L32" s="121">
        <v>2500000</v>
      </c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+'18 Maret'!I58</f>
        <v>186754100</v>
      </c>
      <c r="K33" s="162">
        <v>45440</v>
      </c>
      <c r="L33" s="121">
        <v>13050000</v>
      </c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62">
        <v>45441</v>
      </c>
      <c r="L34" s="121">
        <v>480000</v>
      </c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62">
        <v>45442</v>
      </c>
      <c r="L35" s="121">
        <v>1000000</v>
      </c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62">
        <v>45443</v>
      </c>
      <c r="L36" s="121">
        <v>650000</v>
      </c>
      <c r="N36" s="116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56"/>
      <c r="K37" s="162">
        <v>45444</v>
      </c>
      <c r="L37" s="121">
        <v>900000</v>
      </c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57"/>
      <c r="K38" s="162">
        <v>45445</v>
      </c>
      <c r="L38" s="121">
        <v>1500000</v>
      </c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58"/>
      <c r="K39" s="162">
        <v>45446</v>
      </c>
      <c r="L39" s="121">
        <v>500000</v>
      </c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58"/>
      <c r="K40" s="162">
        <v>45447</v>
      </c>
      <c r="L40" s="121">
        <v>3000000</v>
      </c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158"/>
      <c r="K41" s="162">
        <v>45448</v>
      </c>
      <c r="L41" s="121">
        <v>1250000</v>
      </c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58"/>
      <c r="K42" s="162">
        <v>45449</v>
      </c>
      <c r="L42" s="121">
        <v>1000000</v>
      </c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58"/>
      <c r="K43" s="162">
        <v>45450</v>
      </c>
      <c r="L43" s="121">
        <v>500000</v>
      </c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58"/>
      <c r="K44" s="162">
        <v>45451</v>
      </c>
      <c r="L44" s="121">
        <v>800000</v>
      </c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58"/>
      <c r="K45" s="162">
        <v>45452</v>
      </c>
      <c r="L45" s="121">
        <v>2000000</v>
      </c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58"/>
      <c r="K46" s="162">
        <v>45453</v>
      </c>
      <c r="L46" s="121">
        <v>1020000</v>
      </c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58"/>
      <c r="K47" s="162">
        <v>45454</v>
      </c>
      <c r="L47" s="121">
        <v>950000</v>
      </c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>
        <v>45455</v>
      </c>
      <c r="L48" s="121">
        <v>900000</v>
      </c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7330000</v>
      </c>
      <c r="I49" s="7"/>
      <c r="J49" s="158"/>
      <c r="K49" s="162">
        <v>45456</v>
      </c>
      <c r="L49" s="121">
        <v>950000</v>
      </c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>
        <v>45457</v>
      </c>
      <c r="L50" s="121">
        <v>5000000</v>
      </c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7330000</v>
      </c>
      <c r="J51" s="159"/>
      <c r="K51" s="162">
        <v>45458</v>
      </c>
      <c r="L51" s="121">
        <v>2000000</v>
      </c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>
        <v>45459</v>
      </c>
      <c r="L52" s="121">
        <v>200000</v>
      </c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0"/>
      <c r="K53" s="162">
        <v>45460</v>
      </c>
      <c r="L53" s="121">
        <v>2700000</v>
      </c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91760000</v>
      </c>
      <c r="I54" s="7"/>
      <c r="J54" s="160"/>
      <c r="K54" s="162">
        <v>45461</v>
      </c>
      <c r="L54" s="121">
        <v>2550000</v>
      </c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160"/>
      <c r="K55" s="162">
        <v>45462</v>
      </c>
      <c r="L55" s="121">
        <v>500000</v>
      </c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>
        <v>45463</v>
      </c>
      <c r="L56" s="121">
        <v>950000</v>
      </c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91760000</v>
      </c>
      <c r="J57" s="161"/>
      <c r="K57" s="162">
        <v>45464</v>
      </c>
      <c r="L57" s="121">
        <v>2500000</v>
      </c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271184100</v>
      </c>
      <c r="J58" s="161">
        <f>+I58-117000000-25000000</f>
        <v>129184100</v>
      </c>
      <c r="K58" s="162">
        <v>45465</v>
      </c>
      <c r="L58" s="121">
        <v>1200000</v>
      </c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271184100</v>
      </c>
      <c r="J59" s="160"/>
      <c r="K59" s="162">
        <v>45466</v>
      </c>
      <c r="L59" s="121">
        <v>1600000</v>
      </c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>
        <v>45467</v>
      </c>
      <c r="L60" s="121">
        <v>2000000</v>
      </c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>
        <v>45468</v>
      </c>
      <c r="L61" s="121">
        <v>5000000</v>
      </c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>
        <v>45469</v>
      </c>
      <c r="L62" s="121">
        <v>950000</v>
      </c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>
        <v>45470</v>
      </c>
      <c r="L63" s="121">
        <v>850000</v>
      </c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>
        <v>45471</v>
      </c>
      <c r="L64" s="121">
        <v>950000</v>
      </c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>
        <v>45472</v>
      </c>
      <c r="L65" s="121">
        <v>950000</v>
      </c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>
        <v>45473</v>
      </c>
      <c r="L66" s="121">
        <v>350000</v>
      </c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>
        <v>45474</v>
      </c>
      <c r="L67" s="121">
        <v>700000</v>
      </c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>
        <v>45475</v>
      </c>
      <c r="L68" s="121">
        <v>1400000</v>
      </c>
      <c r="O68" s="27"/>
      <c r="Q68" s="38"/>
      <c r="S68" s="58"/>
    </row>
    <row r="69" spans="1:19" x14ac:dyDescent="0.25">
      <c r="K69" s="162">
        <v>45476</v>
      </c>
      <c r="L69" s="121">
        <v>750000</v>
      </c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>
        <v>45477</v>
      </c>
      <c r="L70" s="121">
        <v>1000000</v>
      </c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>
        <v>45478</v>
      </c>
      <c r="L71" s="121">
        <v>900000</v>
      </c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>
        <v>45479</v>
      </c>
      <c r="L72" s="121">
        <v>500000</v>
      </c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>
        <v>45480</v>
      </c>
      <c r="L73" s="121">
        <v>450000</v>
      </c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>
        <v>45481</v>
      </c>
      <c r="L74" s="121">
        <v>2550000</v>
      </c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>
        <v>45482</v>
      </c>
      <c r="L75" s="121">
        <v>1800000</v>
      </c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>
        <v>45483</v>
      </c>
      <c r="L76" s="121">
        <v>950000</v>
      </c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>
        <v>45484</v>
      </c>
      <c r="L77" s="121">
        <v>1500000</v>
      </c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>
        <v>45485</v>
      </c>
      <c r="L78" s="121">
        <v>1000000</v>
      </c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91760000</v>
      </c>
      <c r="M121" s="90">
        <f t="shared" ref="M121:P121" si="1">SUM(M13:M120)</f>
        <v>7330000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183520000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4" r:id="rId1" display="cetak-kwitansi.php%3fid=1801220"/>
    <hyperlink ref="K15" r:id="rId2" display="cetak-kwitansi.php%3fid=1801221"/>
    <hyperlink ref="K16" r:id="rId3" display="cetak-kwitansi.php%3fid=1801222"/>
    <hyperlink ref="K17" r:id="rId4" display="cetak-kwitansi.php%3fid=1801223"/>
    <hyperlink ref="K18" r:id="rId5" display="cetak-kwitansi.php%3fid=1801224"/>
    <hyperlink ref="K19" r:id="rId6" display="cetak-kwitansi.php%3fid=1801225"/>
    <hyperlink ref="K20" r:id="rId7" display="cetak-kwitansi.php%3fid=1801226"/>
    <hyperlink ref="K21" r:id="rId8" display="cetak-kwitansi.php%3fid=1801227"/>
    <hyperlink ref="K22" r:id="rId9" display="cetak-kwitansi.php%3fid=1801228"/>
    <hyperlink ref="K23" r:id="rId10" display="cetak-kwitansi.php%3fid=1801229"/>
    <hyperlink ref="K24" r:id="rId11" display="cetak-kwitansi.php%3fid=1801230"/>
    <hyperlink ref="K25" r:id="rId12" display="cetak-kwitansi.php%3fid=1801231"/>
    <hyperlink ref="K26" r:id="rId13" display="cetak-kwitansi.php%3fid=1801232"/>
    <hyperlink ref="K27" r:id="rId14" display="cetak-kwitansi.php%3fid=1801233"/>
    <hyperlink ref="K28" r:id="rId15" display="cetak-kwitansi.php%3fid=1801234"/>
    <hyperlink ref="K29" r:id="rId16" display="cetak-kwitansi.php%3fid=1801235"/>
    <hyperlink ref="K30" r:id="rId17" display="cetak-kwitansi.php%3fid=1801236"/>
    <hyperlink ref="K31" r:id="rId18" display="cetak-kwitansi.php%3fid=1801237"/>
    <hyperlink ref="K32" r:id="rId19" display="cetak-kwitansi.php%3fid=1801238"/>
    <hyperlink ref="K34" r:id="rId20" display="cetak-kwitansi.php%3fid=1801240"/>
    <hyperlink ref="K35" r:id="rId21" display="cetak-kwitansi.php%3fid=1801241"/>
    <hyperlink ref="K36" r:id="rId22" display="cetak-kwitansi.php%3fid=1801242"/>
    <hyperlink ref="K37" r:id="rId23" display="cetak-kwitansi.php%3fid=1801243"/>
    <hyperlink ref="K38" r:id="rId24" display="cetak-kwitansi.php%3fid=1801244"/>
    <hyperlink ref="K39" r:id="rId25" display="cetak-kwitansi.php%3fid=1801245"/>
    <hyperlink ref="K41" r:id="rId26" display="cetak-kwitansi.php%3fid=1801247"/>
    <hyperlink ref="K42" r:id="rId27" display="cetak-kwitansi.php%3fid=1801248"/>
    <hyperlink ref="K43" r:id="rId28" display="cetak-kwitansi.php%3fid=1801249"/>
    <hyperlink ref="K44" r:id="rId29" display="cetak-kwitansi.php%3fid=1801250"/>
    <hyperlink ref="K45" r:id="rId30" display="cetak-kwitansi.php%3fid=1801251"/>
    <hyperlink ref="K46" r:id="rId31" display="cetak-kwitansi.php%3fid=1801252"/>
    <hyperlink ref="K47" r:id="rId32" display="cetak-kwitansi.php%3fid=1801253"/>
    <hyperlink ref="K48" r:id="rId33" display="cetak-kwitansi.php%3fid=1801255"/>
    <hyperlink ref="K49" r:id="rId34" display="cetak-kwitansi.php%3fid=1801256"/>
    <hyperlink ref="K50" r:id="rId35" display="cetak-kwitansi.php%3fid=1801257"/>
    <hyperlink ref="K51" r:id="rId36" display="cetak-kwitansi.php%3fid=1801258"/>
    <hyperlink ref="K52" r:id="rId37" display="cetak-kwitansi.php%3fid=1801259"/>
    <hyperlink ref="K53" r:id="rId38" display="cetak-kwitansi.php%3fid=1801260"/>
    <hyperlink ref="K55" r:id="rId39" display="cetak-kwitansi.php%3fid=1801262"/>
    <hyperlink ref="K59" r:id="rId40" display="cetak-kwitansi.php%3fid=1801266"/>
    <hyperlink ref="K60" r:id="rId41" display="cetak-kwitansi.php%3fid=1801267"/>
    <hyperlink ref="K56" r:id="rId42" display="cetak-kwitansi.php%3fid=1801268"/>
    <hyperlink ref="K62" r:id="rId43" display="cetak-kwitansi.php%3fid=1801270"/>
    <hyperlink ref="K63" r:id="rId44" display="cetak-kwitansi.php%3fid=1801271"/>
    <hyperlink ref="K64" r:id="rId45" display="cetak-kwitansi.php%3fid=1801272"/>
    <hyperlink ref="K65" r:id="rId46" display="cetak-kwitansi.php%3fid=1801273"/>
    <hyperlink ref="K66" r:id="rId47" display="cetak-kwitansi.php%3fid=1801274"/>
    <hyperlink ref="K67" r:id="rId48" display="cetak-kwitansi.php%3fid=1801275"/>
    <hyperlink ref="K68" r:id="rId49" display="cetak-kwitansi.php%3fid=1801276"/>
    <hyperlink ref="K69" r:id="rId50" display="cetak-kwitansi.php%3fid=1801277"/>
    <hyperlink ref="K70" r:id="rId51" display="cetak-kwitansi.php%3fid=1801278"/>
    <hyperlink ref="K71" r:id="rId52" display="cetak-kwitansi.php%3fid=1801279"/>
    <hyperlink ref="K72" r:id="rId53" display="cetak-kwitansi.php%3fid=1801280"/>
    <hyperlink ref="K73" r:id="rId54" display="cetak-kwitansi.php%3fid=1801281"/>
    <hyperlink ref="K74" r:id="rId55" display="cetak-kwitansi.php%3fid=1801282"/>
    <hyperlink ref="K75" r:id="rId56" display="cetak-kwitansi.php%3fid=1801283"/>
    <hyperlink ref="K76" r:id="rId57" display="cetak-kwitansi.php%3fid=1801284"/>
    <hyperlink ref="K13" r:id="rId58" display="cetak-kwitansi.php%3fid=1801219"/>
    <hyperlink ref="K54" r:id="rId59" display="cetak-kwitansi.php%3fid=1801261"/>
    <hyperlink ref="K58" r:id="rId60" display="cetak-kwitansi.php%3fid=1801265"/>
    <hyperlink ref="K78" r:id="rId61" display="cetak-kwitansi.php%3fid=1801286"/>
    <hyperlink ref="K33" r:id="rId62" display="cetak-kwitansi.php%3fid=1801239"/>
    <hyperlink ref="K40" r:id="rId63" display="cetak-kwitansi.php%3fid=1801246"/>
    <hyperlink ref="K57" r:id="rId64" display="cetak-kwitansi.php%3fid=1801264"/>
    <hyperlink ref="K61" r:id="rId65" display="cetak-kwitansi.php%3fid=1801269"/>
    <hyperlink ref="K77" r:id="rId66" display="cetak-kwitansi.php%3fid=1801285"/>
  </hyperlinks>
  <pageMargins left="0.7" right="0.7" top="0.75" bottom="0.75" header="0.3" footer="0.3"/>
  <pageSetup scale="61" orientation="portrait" horizontalDpi="0" verticalDpi="0" r:id="rId6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9" zoomScale="90" zoomScaleNormal="100" zoomScaleSheetLayoutView="90" workbookViewId="0">
      <selection activeCell="K22" sqref="K2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5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43179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2030</v>
      </c>
      <c r="F8" s="20"/>
      <c r="G8" s="15">
        <f t="shared" ref="G8:G16" si="0">C8*E8</f>
        <v>203000000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1499</v>
      </c>
      <c r="F9" s="20"/>
      <c r="G9" s="15">
        <f t="shared" si="0"/>
        <v>74950000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</v>
      </c>
      <c r="F11" s="20"/>
      <c r="G11" s="15">
        <f t="shared" si="0"/>
        <v>20000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 t="shared" si="0"/>
        <v>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19</v>
      </c>
      <c r="F13" s="20"/>
      <c r="G13" s="15">
        <f t="shared" si="0"/>
        <v>38000</v>
      </c>
      <c r="H13" s="7"/>
      <c r="I13" s="15"/>
      <c r="J13" s="133"/>
      <c r="K13" s="109">
        <v>45486</v>
      </c>
      <c r="L13" s="121">
        <v>704000</v>
      </c>
      <c r="M13" s="126">
        <v>4310000</v>
      </c>
      <c r="N13" s="115"/>
      <c r="O13" s="151">
        <v>3704000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45487</v>
      </c>
      <c r="L14" s="121">
        <v>950000</v>
      </c>
      <c r="M14" s="127">
        <v>202500</v>
      </c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45488</v>
      </c>
      <c r="L15" s="121">
        <v>800000</v>
      </c>
      <c r="M15" s="126">
        <v>400000</v>
      </c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45489</v>
      </c>
      <c r="L16" s="121">
        <v>5000000</v>
      </c>
      <c r="M16" s="127">
        <v>1635000</v>
      </c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278008000</v>
      </c>
      <c r="I17" s="8"/>
      <c r="J17" s="133"/>
      <c r="K17" s="109">
        <v>45490</v>
      </c>
      <c r="L17" s="121">
        <v>400000</v>
      </c>
      <c r="M17" s="126">
        <v>30000</v>
      </c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45491</v>
      </c>
      <c r="L18" s="121">
        <v>1650000</v>
      </c>
      <c r="M18" s="126">
        <v>525000</v>
      </c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45492</v>
      </c>
      <c r="L19" s="121">
        <v>2000000</v>
      </c>
      <c r="M19" s="127">
        <v>20000</v>
      </c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45493</v>
      </c>
      <c r="L20" s="121">
        <v>900000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10">
        <v>45494</v>
      </c>
      <c r="L21" s="121">
        <v>1000000</v>
      </c>
      <c r="M21" s="117"/>
      <c r="N21" s="115"/>
      <c r="O21" s="15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62"/>
      <c r="L22" s="121">
        <v>770000</v>
      </c>
      <c r="M22" s="117"/>
      <c r="N22" s="115"/>
      <c r="O22" s="15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62"/>
      <c r="L23" s="121">
        <v>-3704000</v>
      </c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55"/>
      <c r="K24" s="162"/>
      <c r="L24" s="121"/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55"/>
      <c r="K25" s="162"/>
      <c r="L25" s="121"/>
      <c r="M25" s="117"/>
      <c r="N25" s="115"/>
      <c r="O25" s="15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62"/>
      <c r="L26" s="121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278235600</v>
      </c>
      <c r="J27" s="131"/>
      <c r="K27" s="162"/>
      <c r="L27" s="121"/>
      <c r="M27" s="104"/>
      <c r="N27" s="115"/>
      <c r="O27" s="15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8235600</v>
      </c>
      <c r="H28" s="7"/>
      <c r="I28" s="7"/>
      <c r="J28" s="131"/>
      <c r="K28" s="162"/>
      <c r="L28" s="121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270000000</v>
      </c>
      <c r="H29" s="7"/>
      <c r="I29" s="7"/>
      <c r="J29" s="131"/>
      <c r="K29" s="162"/>
      <c r="L29" s="121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62"/>
      <c r="L30" s="121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2"/>
      <c r="L31" s="121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62"/>
      <c r="L32" s="121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+'19 Maret '!I58</f>
        <v>271184100</v>
      </c>
      <c r="K33" s="162"/>
      <c r="L33" s="121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62"/>
      <c r="L34" s="121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62"/>
      <c r="L35" s="121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62"/>
      <c r="L36" s="121"/>
      <c r="N36" s="116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56"/>
      <c r="K37" s="162"/>
      <c r="L37" s="121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57"/>
      <c r="K38" s="162"/>
      <c r="L38" s="121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58"/>
      <c r="K39" s="162"/>
      <c r="L39" s="121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58"/>
      <c r="K40" s="162"/>
      <c r="L40" s="121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158"/>
      <c r="K41" s="162"/>
      <c r="L41" s="121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58"/>
      <c r="K42" s="162"/>
      <c r="L42" s="121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58"/>
      <c r="K43" s="162"/>
      <c r="L43" s="121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58"/>
      <c r="K44" s="162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58"/>
      <c r="K45" s="162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58"/>
      <c r="K46" s="162"/>
      <c r="L46" s="121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58"/>
      <c r="K47" s="162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7122500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7122500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0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10470000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3704000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14174000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278235600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278235600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10470000</v>
      </c>
      <c r="M121" s="90">
        <f t="shared" ref="M121:P121" si="1">SUM(M13:M120)</f>
        <v>7122500</v>
      </c>
      <c r="N121" s="90">
        <f>SUM(N13:N120)</f>
        <v>0</v>
      </c>
      <c r="O121" s="90">
        <f>SUM(O13:O120)</f>
        <v>3704000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20940000</v>
      </c>
      <c r="O122" s="90">
        <f>SUM(O13:O121)</f>
        <v>7408000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4" r:id="rId1" display="cetak-kwitansi.php%3fid=1801288"/>
    <hyperlink ref="K15" r:id="rId2" display="cetak-kwitansi.php%3fid=1801289"/>
    <hyperlink ref="K17" r:id="rId3" display="cetak-kwitansi.php%3fid=1801292"/>
    <hyperlink ref="K18" r:id="rId4" display="cetak-kwitansi.php%3fid=1801293"/>
    <hyperlink ref="K20" r:id="rId5" display="cetak-kwitansi.php%3fid=1801295"/>
    <hyperlink ref="K13" r:id="rId6" display="cetak-kwitansi.php%3fid=1801287"/>
    <hyperlink ref="K16" r:id="rId7" display="cetak-kwitansi.php%3fid=1801291"/>
    <hyperlink ref="K19" r:id="rId8" display="cetak-kwitansi.php%3fid=1801294"/>
  </hyperlinks>
  <pageMargins left="0.7" right="0.7" top="0.75" bottom="0.75" header="0.3" footer="0.3"/>
  <pageSetup scale="61" orientation="portrait" horizontalDpi="0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3" zoomScale="84" zoomScaleNormal="100" zoomScaleSheetLayoutView="84" workbookViewId="0">
      <selection activeCell="I51" sqref="I5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29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43160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1300</v>
      </c>
      <c r="F8" s="20"/>
      <c r="G8" s="15">
        <f>C8*E8</f>
        <v>130000000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86</v>
      </c>
      <c r="F9" s="20"/>
      <c r="G9" s="15">
        <f t="shared" ref="G9:G16" si="0">C9*E9</f>
        <v>4300000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41</v>
      </c>
      <c r="F10" s="20"/>
      <c r="G10" s="15">
        <f t="shared" si="0"/>
        <v>820000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123</v>
      </c>
      <c r="F11" s="20"/>
      <c r="G11" s="15">
        <f t="shared" si="0"/>
        <v>1230000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1">
        <v>265000</v>
      </c>
      <c r="K13" s="113">
        <v>45117</v>
      </c>
      <c r="L13" s="27">
        <v>800000</v>
      </c>
      <c r="M13" s="126">
        <v>25140500</v>
      </c>
      <c r="N13" s="113"/>
      <c r="O13" s="121">
        <v>9025000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1">
        <v>115000</v>
      </c>
      <c r="K14" s="113">
        <v>45118</v>
      </c>
      <c r="L14" s="27">
        <v>3000000</v>
      </c>
      <c r="M14" s="127"/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1">
        <v>7500000</v>
      </c>
      <c r="K15" s="113">
        <v>45119</v>
      </c>
      <c r="L15" s="27">
        <v>900000</v>
      </c>
      <c r="M15" s="126"/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1">
        <v>13815000</v>
      </c>
      <c r="K16" s="113">
        <v>45120</v>
      </c>
      <c r="L16" s="27">
        <v>1000000</v>
      </c>
      <c r="M16" s="127"/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136355000</v>
      </c>
      <c r="I17" s="8"/>
      <c r="J17" s="131">
        <v>850000</v>
      </c>
      <c r="K17" s="113">
        <v>45121</v>
      </c>
      <c r="L17" s="27">
        <v>1500000</v>
      </c>
      <c r="M17" s="126"/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v>2440000</v>
      </c>
      <c r="K18" s="113">
        <v>45122</v>
      </c>
      <c r="L18" s="27">
        <v>400000</v>
      </c>
      <c r="M18" s="126"/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25000</v>
      </c>
      <c r="K19" s="113">
        <v>45123</v>
      </c>
      <c r="L19" s="27">
        <v>3000000</v>
      </c>
      <c r="M19" s="127"/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>
        <f>+SUM(J13:J19)</f>
        <v>25010000</v>
      </c>
      <c r="K20" s="113">
        <v>45124</v>
      </c>
      <c r="L20" s="27">
        <v>1600000</v>
      </c>
      <c r="M20" s="125"/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>
        <f>+J20-M13</f>
        <v>-130500</v>
      </c>
      <c r="K21" s="113">
        <v>45125</v>
      </c>
      <c r="L21" s="27">
        <v>850000</v>
      </c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>
        <v>45126</v>
      </c>
      <c r="L22" s="27">
        <v>4300000</v>
      </c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/>
      <c r="L23" s="121"/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/>
      <c r="L24" s="121"/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/>
      <c r="L25" s="121"/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3"/>
      <c r="L26" s="121"/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136581100</v>
      </c>
      <c r="K27" s="113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21581100</v>
      </c>
      <c r="H28" s="7"/>
      <c r="I28" s="7"/>
      <c r="K28" s="113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+'28 Feb'!I40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+'28 Feb'!I60</f>
        <v>139266600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25140500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25140500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17350000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5105000</v>
      </c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22455000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136581100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136581100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17350000</v>
      </c>
      <c r="M123" s="90">
        <f t="shared" ref="M123:P123" si="1">SUM(M13:M122)</f>
        <v>25140500</v>
      </c>
      <c r="N123" s="90">
        <f>SUM(N13:N122)</f>
        <v>0</v>
      </c>
      <c r="O123" s="90">
        <f>SUM(O13:O122)</f>
        <v>9025000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34700000</v>
      </c>
      <c r="O124" s="90">
        <f>SUM(O13:O123)</f>
        <v>18050000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90" zoomScaleNormal="100" zoomScaleSheetLayoutView="90" workbookViewId="0">
      <selection activeCell="E46" sqref="E4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43180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2030</v>
      </c>
      <c r="F8" s="20"/>
      <c r="G8" s="15">
        <f t="shared" ref="G8:G16" si="0">C8*E8</f>
        <v>203000000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1404</v>
      </c>
      <c r="F9" s="20"/>
      <c r="G9" s="15">
        <f t="shared" si="0"/>
        <v>70200000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</v>
      </c>
      <c r="F10" s="20"/>
      <c r="G10" s="15">
        <f t="shared" si="0"/>
        <v>20000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</v>
      </c>
      <c r="F11" s="20"/>
      <c r="G11" s="15">
        <f t="shared" si="0"/>
        <v>20000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</v>
      </c>
      <c r="F12" s="20"/>
      <c r="G12" s="15">
        <f t="shared" si="0"/>
        <v>30000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19</v>
      </c>
      <c r="F13" s="20"/>
      <c r="G13" s="15">
        <f t="shared" si="0"/>
        <v>38000</v>
      </c>
      <c r="H13" s="7"/>
      <c r="I13" s="15"/>
      <c r="J13" s="133"/>
      <c r="K13" s="109">
        <v>45495</v>
      </c>
      <c r="L13" s="27">
        <v>1000000</v>
      </c>
      <c r="M13" s="126">
        <v>25000000</v>
      </c>
      <c r="N13" s="115"/>
      <c r="O13" s="15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45496</v>
      </c>
      <c r="L14" s="27">
        <v>900000</v>
      </c>
      <c r="M14" s="127">
        <v>1400000</v>
      </c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45497</v>
      </c>
      <c r="L15" s="27">
        <v>650000</v>
      </c>
      <c r="M15" s="126">
        <v>100000</v>
      </c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45498</v>
      </c>
      <c r="L16" s="27">
        <v>200000</v>
      </c>
      <c r="M16" s="127">
        <v>100000</v>
      </c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273308000</v>
      </c>
      <c r="I17" s="8"/>
      <c r="J17" s="133"/>
      <c r="K17" s="109">
        <v>45499</v>
      </c>
      <c r="L17" s="27">
        <v>400000</v>
      </c>
      <c r="M17" s="126">
        <v>300000</v>
      </c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45500</v>
      </c>
      <c r="L18" s="27">
        <v>1900000</v>
      </c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45501</v>
      </c>
      <c r="L19" s="27">
        <v>4200000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45502</v>
      </c>
      <c r="L20" s="27">
        <v>1000000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09">
        <v>45503</v>
      </c>
      <c r="L21" s="27">
        <v>1900000</v>
      </c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>
        <v>45504</v>
      </c>
      <c r="L22" s="27">
        <v>800000</v>
      </c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>
        <v>45505</v>
      </c>
      <c r="L23" s="27">
        <v>950000</v>
      </c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55"/>
      <c r="K24" s="109">
        <v>45506</v>
      </c>
      <c r="L24" s="27">
        <v>1800000</v>
      </c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55"/>
      <c r="K25" s="109">
        <v>45507</v>
      </c>
      <c r="L25" s="27">
        <v>4500000</v>
      </c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10"/>
      <c r="L26" s="139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273535600</v>
      </c>
      <c r="J27" s="131"/>
      <c r="K27" s="162"/>
      <c r="L27" s="139"/>
      <c r="M27" s="104"/>
      <c r="N27" s="115"/>
      <c r="O27" s="15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3535600</v>
      </c>
      <c r="H28" s="7"/>
      <c r="I28" s="7"/>
      <c r="J28" s="131"/>
      <c r="K28" s="162"/>
      <c r="L28" s="121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270000000</v>
      </c>
      <c r="H29" s="7"/>
      <c r="I29" s="7"/>
      <c r="J29" s="131"/>
      <c r="K29" s="162"/>
      <c r="L29" s="121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62"/>
      <c r="L30" s="121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2"/>
      <c r="L31" s="121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62"/>
      <c r="L32" s="121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+'20 Maret'!I58</f>
        <v>278235600</v>
      </c>
      <c r="K33" s="162"/>
      <c r="L33" s="121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62"/>
      <c r="L34" s="121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62"/>
      <c r="L35" s="121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62"/>
      <c r="L36" s="121"/>
      <c r="N36" s="116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56"/>
      <c r="K37" s="162"/>
      <c r="L37" s="121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57"/>
      <c r="K38" s="162"/>
      <c r="L38" s="121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58"/>
      <c r="K39" s="162"/>
      <c r="L39" s="121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58"/>
      <c r="K40" s="162"/>
      <c r="L40" s="121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158"/>
      <c r="K41" s="162"/>
      <c r="L41" s="121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58"/>
      <c r="K42" s="162"/>
      <c r="L42" s="121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58"/>
      <c r="K43" s="162"/>
      <c r="L43" s="121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58"/>
      <c r="K44" s="162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58"/>
      <c r="K45" s="162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58"/>
      <c r="K46" s="162"/>
      <c r="L46" s="121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58"/>
      <c r="K47" s="162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26900000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26900000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0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20200000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2000000</v>
      </c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22200000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273535600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273535600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20200000</v>
      </c>
      <c r="M121" s="90">
        <f t="shared" ref="M121:P121" si="1">SUM(M13:M120)</f>
        <v>26900000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40400000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297"/>
    <hyperlink ref="K14" r:id="rId2" display="cetak-kwitansi.php%3fid=1801298"/>
    <hyperlink ref="K15" r:id="rId3" display="cetak-kwitansi.php%3fid=1801299"/>
    <hyperlink ref="K16" r:id="rId4" display="cetak-kwitansi.php%3fid=1801300"/>
    <hyperlink ref="K17" r:id="rId5" display="cetak-kwitansi.php%3fid=1801301"/>
    <hyperlink ref="K18" r:id="rId6" display="cetak-kwitansi.php%3fid=1801302"/>
    <hyperlink ref="K19" r:id="rId7" display="cetak-kwitansi.php%3fid=1801303"/>
    <hyperlink ref="K20" r:id="rId8" display="cetak-kwitansi.php%3fid=1801304"/>
    <hyperlink ref="K21" r:id="rId9" display="cetak-kwitansi.php%3fid=1801305"/>
    <hyperlink ref="K22" r:id="rId10" display="cetak-kwitansi.php%3fid=1801306"/>
    <hyperlink ref="K23" r:id="rId11" display="cetak-kwitansi.php%3fid=1801307"/>
    <hyperlink ref="K24" r:id="rId12" display="cetak-kwitansi.php%3fid=1801308"/>
    <hyperlink ref="K25" r:id="rId13" display="cetak-kwitansi.php%3fid=1801309"/>
  </hyperlinks>
  <pageMargins left="0.7" right="0.7" top="0.75" bottom="0.75" header="0.3" footer="0.3"/>
  <pageSetup scale="61" orientation="portrait" horizontalDpi="0" verticalDpi="0" r:id="rId1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90" zoomScaleNormal="100" zoomScaleSheetLayoutView="90" workbookViewId="0">
      <selection activeCell="E20" sqref="E20:E2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43181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2110</v>
      </c>
      <c r="F8" s="20"/>
      <c r="G8" s="15">
        <f t="shared" ref="G8:G16" si="0">C8*E8</f>
        <v>211000000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1439</v>
      </c>
      <c r="F9" s="20"/>
      <c r="G9" s="15">
        <f t="shared" si="0"/>
        <v>71950000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</v>
      </c>
      <c r="F12" s="20"/>
      <c r="G12" s="15">
        <f t="shared" si="0"/>
        <v>30000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19</v>
      </c>
      <c r="F13" s="20"/>
      <c r="G13" s="15">
        <f t="shared" si="0"/>
        <v>38000</v>
      </c>
      <c r="H13" s="7"/>
      <c r="I13" s="15"/>
      <c r="J13" s="133"/>
      <c r="K13" s="109">
        <v>45508</v>
      </c>
      <c r="L13" s="27">
        <v>300000</v>
      </c>
      <c r="M13" s="126">
        <v>630000</v>
      </c>
      <c r="N13" s="115"/>
      <c r="O13" s="151">
        <v>3000000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45509</v>
      </c>
      <c r="L14" s="27">
        <v>800000</v>
      </c>
      <c r="M14" s="127"/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45510</v>
      </c>
      <c r="L15" s="27">
        <v>1000000</v>
      </c>
      <c r="M15" s="126"/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45511</v>
      </c>
      <c r="L16" s="27">
        <v>1500000</v>
      </c>
      <c r="M16" s="127"/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283028000</v>
      </c>
      <c r="I17" s="8"/>
      <c r="J17" s="133"/>
      <c r="K17" s="109">
        <v>45512</v>
      </c>
      <c r="L17" s="27">
        <v>1500000</v>
      </c>
      <c r="M17" s="126"/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45513</v>
      </c>
      <c r="L18" s="27">
        <v>950000</v>
      </c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45514</v>
      </c>
      <c r="L19" s="27">
        <v>2300000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45515</v>
      </c>
      <c r="L20" s="27">
        <v>2000000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10"/>
      <c r="L21" s="27">
        <v>-3000000</v>
      </c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/>
      <c r="L22" s="27"/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/>
      <c r="L23" s="27"/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55"/>
      <c r="K24" s="109"/>
      <c r="L24" s="27"/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55"/>
      <c r="K25" s="109"/>
      <c r="L25" s="27"/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10"/>
      <c r="L26" s="139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283255600</v>
      </c>
      <c r="J27" s="131"/>
      <c r="K27" s="162"/>
      <c r="L27" s="139"/>
      <c r="M27" s="104"/>
      <c r="N27" s="115"/>
      <c r="O27" s="15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3255600</v>
      </c>
      <c r="H28" s="7"/>
      <c r="I28" s="7"/>
      <c r="J28" s="131"/>
      <c r="K28" s="162"/>
      <c r="L28" s="121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280000000</v>
      </c>
      <c r="H29" s="7"/>
      <c r="I29" s="7"/>
      <c r="J29" s="131"/>
      <c r="K29" s="162"/>
      <c r="L29" s="121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62"/>
      <c r="L30" s="121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2"/>
      <c r="L31" s="121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62"/>
      <c r="L32" s="121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+'21 Maret'!I58</f>
        <v>273535600</v>
      </c>
      <c r="K33" s="162"/>
      <c r="L33" s="121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62"/>
      <c r="L34" s="121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62"/>
      <c r="L35" s="121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62"/>
      <c r="L36" s="121"/>
      <c r="N36" s="116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56"/>
      <c r="K37" s="162"/>
      <c r="L37" s="121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57"/>
      <c r="K38" s="162"/>
      <c r="L38" s="121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58"/>
      <c r="K39" s="162"/>
      <c r="L39" s="121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58"/>
      <c r="K40" s="162"/>
      <c r="L40" s="121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158"/>
      <c r="K41" s="162"/>
      <c r="L41" s="121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58"/>
      <c r="K42" s="162"/>
      <c r="L42" s="121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58"/>
      <c r="K43" s="162"/>
      <c r="L43" s="121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58"/>
      <c r="K44" s="162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58"/>
      <c r="K45" s="162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58"/>
      <c r="K46" s="162"/>
      <c r="L46" s="121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58"/>
      <c r="K47" s="162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630000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630000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0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7350000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3000000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10350000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283255600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283255600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7350000</v>
      </c>
      <c r="M121" s="90">
        <f t="shared" ref="M121:P121" si="1">SUM(M13:M120)</f>
        <v>630000</v>
      </c>
      <c r="N121" s="90">
        <f>SUM(N13:N120)</f>
        <v>0</v>
      </c>
      <c r="O121" s="90">
        <f>SUM(O13:O120)</f>
        <v>3000000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14700000</v>
      </c>
      <c r="O122" s="90">
        <f>SUM(O13:O121)</f>
        <v>6000000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310"/>
    <hyperlink ref="K14" r:id="rId2" display="cetak-kwitansi.php%3fid=1801311"/>
    <hyperlink ref="K15" r:id="rId3" display="cetak-kwitansi.php%3fid=1801312"/>
    <hyperlink ref="K16" r:id="rId4" display="cetak-kwitansi.php%3fid=1801313"/>
    <hyperlink ref="K18" r:id="rId5" display="cetak-kwitansi.php%3fid=1801316"/>
    <hyperlink ref="K19" r:id="rId6" display="cetak-kwitansi.php%3fid=1801317"/>
    <hyperlink ref="K17" r:id="rId7" display="cetak-kwitansi.php%3fid=1801314"/>
    <hyperlink ref="K20" r:id="rId8" display="cetak-kwitansi.php%3fid=1801318"/>
  </hyperlinks>
  <pageMargins left="0.7" right="0.7" top="0.75" bottom="0.75" header="0.3" footer="0.3"/>
  <pageSetup scale="61" orientation="portrait" horizontalDpi="0" verticalDpi="0"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90" zoomScaleNormal="100" zoomScaleSheetLayoutView="90" workbookViewId="0">
      <selection sqref="A1:I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43182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2165</v>
      </c>
      <c r="F8" s="20"/>
      <c r="G8" s="15">
        <f t="shared" ref="G8:G16" si="0">C8*E8</f>
        <v>216500000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1602</v>
      </c>
      <c r="F9" s="20"/>
      <c r="G9" s="15">
        <f t="shared" si="0"/>
        <v>80100000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2</v>
      </c>
      <c r="F12" s="20"/>
      <c r="G12" s="15">
        <f t="shared" si="0"/>
        <v>10000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3"/>
      <c r="K13" s="109">
        <v>45516</v>
      </c>
      <c r="L13" s="27">
        <v>3000000</v>
      </c>
      <c r="M13" s="126">
        <v>5658000</v>
      </c>
      <c r="N13" s="115"/>
      <c r="O13" s="15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45517</v>
      </c>
      <c r="L14" s="27">
        <v>5000000</v>
      </c>
      <c r="M14" s="127"/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45518</v>
      </c>
      <c r="L15" s="27">
        <v>200000</v>
      </c>
      <c r="M15" s="126"/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45519</v>
      </c>
      <c r="L16" s="27">
        <v>2500000</v>
      </c>
      <c r="M16" s="127"/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296620000</v>
      </c>
      <c r="I17" s="8"/>
      <c r="J17" s="133"/>
      <c r="K17" s="109">
        <v>45520</v>
      </c>
      <c r="L17" s="27">
        <v>500000</v>
      </c>
      <c r="M17" s="126"/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45521</v>
      </c>
      <c r="L18" s="27">
        <v>200000</v>
      </c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45522</v>
      </c>
      <c r="L19" s="27">
        <v>5000000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45523</v>
      </c>
      <c r="L20" s="27">
        <v>2850000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10"/>
      <c r="L21" s="27"/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/>
      <c r="L22" s="27"/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/>
      <c r="L23" s="27"/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55"/>
      <c r="K24" s="109"/>
      <c r="L24" s="27"/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55"/>
      <c r="K25" s="109"/>
      <c r="L25" s="27"/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10"/>
      <c r="L26" s="139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296847600</v>
      </c>
      <c r="J27" s="131"/>
      <c r="K27" s="162"/>
      <c r="L27" s="139"/>
      <c r="M27" s="104"/>
      <c r="N27" s="115"/>
      <c r="O27" s="15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16847600</v>
      </c>
      <c r="H28" s="7"/>
      <c r="I28" s="7"/>
      <c r="J28" s="131"/>
      <c r="K28" s="162"/>
      <c r="L28" s="121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280000000</v>
      </c>
      <c r="H29" s="7"/>
      <c r="I29" s="7"/>
      <c r="J29" s="131"/>
      <c r="K29" s="162"/>
      <c r="L29" s="121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62"/>
      <c r="L30" s="121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2"/>
      <c r="L31" s="121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62"/>
      <c r="L32" s="121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+'22 Maret '!I58</f>
        <v>283255600</v>
      </c>
      <c r="K33" s="162"/>
      <c r="L33" s="121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62"/>
      <c r="L34" s="121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62"/>
      <c r="L35" s="121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62"/>
      <c r="L36" s="121"/>
      <c r="N36" s="116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56"/>
      <c r="K37" s="162"/>
      <c r="L37" s="121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57"/>
      <c r="K38" s="162"/>
      <c r="L38" s="121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58"/>
      <c r="K39" s="162"/>
      <c r="L39" s="121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58"/>
      <c r="K40" s="162"/>
      <c r="L40" s="121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158"/>
      <c r="K41" s="162"/>
      <c r="L41" s="121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58"/>
      <c r="K42" s="162"/>
      <c r="L42" s="121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58"/>
      <c r="K43" s="162"/>
      <c r="L43" s="121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58"/>
      <c r="K44" s="162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58"/>
      <c r="K45" s="162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58"/>
      <c r="K46" s="162"/>
      <c r="L46" s="121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58"/>
      <c r="K47" s="162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5658000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5658000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0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19250000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19250000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296847600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296847600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19250000</v>
      </c>
      <c r="M121" s="90">
        <f t="shared" ref="M121:P121" si="1">SUM(M13:M120)</f>
        <v>5658000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38500000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5" r:id="rId1" display="cetak-kwitansi.php%3fid=1801321"/>
    <hyperlink ref="K17" r:id="rId2" display="cetak-kwitansi.php%3fid=1801323"/>
    <hyperlink ref="K20" r:id="rId3" display="cetak-kwitansi.php%3fid=1801326"/>
    <hyperlink ref="K18" r:id="rId4" display="cetak-kwitansi.php%3fid=1801324"/>
    <hyperlink ref="K13" r:id="rId5" display="cetak-kwitansi.php%3fid=1801319"/>
    <hyperlink ref="K14" r:id="rId6" display="cetak-kwitansi.php%3fid=1801320"/>
    <hyperlink ref="K16" r:id="rId7" display="cetak-kwitansi.php%3fid=1801322"/>
    <hyperlink ref="K19" r:id="rId8" display="cetak-kwitansi.php%3fid=1801325"/>
  </hyperlinks>
  <pageMargins left="0.7" right="0.7" top="0.75" bottom="0.75" header="0.3" footer="0.3"/>
  <pageSetup scale="61" orientation="portrait" horizontalDpi="0" verticalDpi="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" zoomScale="90" zoomScaleNormal="100" zoomScaleSheetLayoutView="90" workbookViewId="0">
      <selection activeCell="K20" sqref="K2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7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43183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2165+115-3</f>
        <v>2277</v>
      </c>
      <c r="F8" s="20"/>
      <c r="G8" s="15">
        <f t="shared" ref="G8:G16" si="0">C8*E8</f>
        <v>227700000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1602+52</f>
        <v>1654</v>
      </c>
      <c r="F9" s="20"/>
      <c r="G9" s="15">
        <f t="shared" si="0"/>
        <v>82700000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2</v>
      </c>
      <c r="F12" s="20"/>
      <c r="G12" s="15">
        <f t="shared" si="0"/>
        <v>10000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3"/>
      <c r="K13" s="109">
        <v>45524</v>
      </c>
      <c r="L13" s="27">
        <v>150000</v>
      </c>
      <c r="M13" s="126">
        <v>250000</v>
      </c>
      <c r="N13" s="115"/>
      <c r="O13" s="151">
        <v>15536000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45525</v>
      </c>
      <c r="L14" s="27">
        <v>3000000</v>
      </c>
      <c r="M14" s="127">
        <v>150000</v>
      </c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45526</v>
      </c>
      <c r="L15" s="27">
        <v>2386000</v>
      </c>
      <c r="M15" s="126">
        <v>350000</v>
      </c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45527</v>
      </c>
      <c r="L16" s="27">
        <v>1000000</v>
      </c>
      <c r="M16" s="127">
        <v>8650000</v>
      </c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310460000</v>
      </c>
      <c r="I17" s="8"/>
      <c r="J17" s="133"/>
      <c r="K17" s="109">
        <v>45528</v>
      </c>
      <c r="L17" s="27">
        <v>950000</v>
      </c>
      <c r="M17" s="126">
        <v>300000</v>
      </c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45529</v>
      </c>
      <c r="L18" s="27">
        <v>9500000</v>
      </c>
      <c r="M18" s="126">
        <v>500000</v>
      </c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45530</v>
      </c>
      <c r="L19" s="27">
        <v>2000000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45531</v>
      </c>
      <c r="L20" s="27">
        <v>900000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09">
        <v>45532</v>
      </c>
      <c r="L21" s="27">
        <v>650000</v>
      </c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>
        <v>45533</v>
      </c>
      <c r="L22" s="27">
        <v>500000</v>
      </c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>
        <v>45534</v>
      </c>
      <c r="L23" s="27">
        <v>3000000</v>
      </c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55"/>
      <c r="K24" s="110"/>
      <c r="L24" s="27"/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55"/>
      <c r="K25" s="109"/>
      <c r="L25" s="27">
        <v>-15536000</v>
      </c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10"/>
      <c r="L26" s="139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310687600</v>
      </c>
      <c r="J27" s="131"/>
      <c r="K27" s="162"/>
      <c r="L27" s="139"/>
      <c r="M27" s="104"/>
      <c r="N27" s="115"/>
      <c r="O27" s="15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30687600</v>
      </c>
      <c r="H28" s="7"/>
      <c r="I28" s="7"/>
      <c r="J28" s="131"/>
      <c r="K28" s="162"/>
      <c r="L28" s="121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280000000</v>
      </c>
      <c r="H29" s="7"/>
      <c r="I29" s="7"/>
      <c r="J29" s="131"/>
      <c r="K29" s="162"/>
      <c r="L29" s="121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62"/>
      <c r="L30" s="121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62"/>
      <c r="L31" s="121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62"/>
      <c r="L32" s="121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+'23 Maret '!I58</f>
        <v>296847600</v>
      </c>
      <c r="K33" s="162"/>
      <c r="L33" s="121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62"/>
      <c r="L34" s="121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62"/>
      <c r="L35" s="121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62"/>
      <c r="L36" s="121"/>
      <c r="N36" s="116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56"/>
      <c r="K37" s="162"/>
      <c r="L37" s="121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57"/>
      <c r="K38" s="162"/>
      <c r="L38" s="121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58"/>
      <c r="K39" s="162"/>
      <c r="L39" s="121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58"/>
      <c r="K40" s="162"/>
      <c r="L40" s="121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158"/>
      <c r="K41" s="162"/>
      <c r="L41" s="121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58"/>
      <c r="K42" s="162"/>
      <c r="L42" s="121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58"/>
      <c r="K43" s="162"/>
      <c r="L43" s="121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58"/>
      <c r="K44" s="162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58"/>
      <c r="K45" s="162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58"/>
      <c r="K46" s="162"/>
      <c r="L46" s="121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58"/>
      <c r="K47" s="162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10200000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10200000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1">
        <f>+H54-8500000</f>
        <v>0</v>
      </c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8500000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15536000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4000</v>
      </c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24040000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310687600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310687600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8500000</v>
      </c>
      <c r="M121" s="90">
        <f t="shared" ref="M121:P121" si="1">SUM(M13:M120)</f>
        <v>10200000</v>
      </c>
      <c r="N121" s="90">
        <f>SUM(N13:N120)</f>
        <v>0</v>
      </c>
      <c r="O121" s="90">
        <f>SUM(O13:O120)</f>
        <v>15536000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17000000</v>
      </c>
      <c r="O122" s="90">
        <f>SUM(O13:O121)</f>
        <v>31072000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327"/>
    <hyperlink ref="K17" r:id="rId2" display="cetak-kwitansi.php%3fid=1801331"/>
    <hyperlink ref="K20" r:id="rId3" display="cetak-kwitansi.php?id=1801334"/>
    <hyperlink ref="K22" r:id="rId4" display="cetak-kwitansi.php%3fid=1801336"/>
    <hyperlink ref="K15" r:id="rId5" display="cetak-kwitansi.php%3fid=1801329"/>
    <hyperlink ref="K16" r:id="rId6" display="cetak-kwitansi.php%3fid=1801330"/>
    <hyperlink ref="K19" r:id="rId7" display="cetak-kwitansi.php%3fid=1801333"/>
    <hyperlink ref="K21" r:id="rId8" display="cetak-kwitansi.php%3fid=1801335"/>
    <hyperlink ref="K14" r:id="rId9" display="cetak-kwitansi.php%3fid=1801328"/>
    <hyperlink ref="K18" r:id="rId10" display="cetak-kwitansi.php%3fid=1801332"/>
    <hyperlink ref="K23" r:id="rId11" display="cetak-kwitansi.php%3fid=1801337"/>
  </hyperlinks>
  <pageMargins left="0.7" right="0.7" top="0.75" bottom="0.75" header="0.3" footer="0.3"/>
  <pageSetup scale="61" orientation="portrait" horizontalDpi="0" verticalDpi="0" r:id="rId1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F16" zoomScale="90" zoomScaleNormal="100" zoomScaleSheetLayoutView="90" workbookViewId="0">
      <selection activeCell="K47" sqref="K4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43185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2643</v>
      </c>
      <c r="F8" s="20"/>
      <c r="G8" s="15">
        <f t="shared" ref="G8:G16" si="0">C8*E8</f>
        <v>264300000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1973</v>
      </c>
      <c r="F9" s="20"/>
      <c r="G9" s="15">
        <f t="shared" si="0"/>
        <v>98650000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5</v>
      </c>
      <c r="F11" s="20"/>
      <c r="G11" s="15">
        <f t="shared" si="0"/>
        <v>50000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x14ac:dyDescent="0.25">
      <c r="A12" s="6"/>
      <c r="B12" s="20"/>
      <c r="C12" s="21">
        <v>5000</v>
      </c>
      <c r="D12" s="6"/>
      <c r="E12" s="20">
        <v>3</v>
      </c>
      <c r="F12" s="20"/>
      <c r="G12" s="15">
        <f t="shared" si="0"/>
        <v>15000</v>
      </c>
      <c r="H12" s="7"/>
      <c r="I12" s="15"/>
      <c r="M12" s="103"/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28</v>
      </c>
      <c r="F13" s="20"/>
      <c r="G13" s="15">
        <f t="shared" si="0"/>
        <v>56000</v>
      </c>
      <c r="H13" s="7"/>
      <c r="I13" s="15"/>
      <c r="J13" s="136">
        <v>3</v>
      </c>
      <c r="K13" s="136" t="s">
        <v>96</v>
      </c>
      <c r="L13" s="27">
        <v>1350000</v>
      </c>
      <c r="M13" s="126">
        <v>11014000</v>
      </c>
      <c r="N13" s="115"/>
      <c r="O13" s="151">
        <v>45265000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6">
        <v>3</v>
      </c>
      <c r="K14" s="136" t="s">
        <v>97</v>
      </c>
      <c r="L14" s="27">
        <v>1150000</v>
      </c>
      <c r="M14" s="127"/>
      <c r="N14" s="115"/>
      <c r="O14" s="151">
        <v>2500000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6">
        <v>3</v>
      </c>
      <c r="K15" s="136" t="s">
        <v>98</v>
      </c>
      <c r="L15" s="27">
        <v>1500000</v>
      </c>
      <c r="M15" s="126"/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6">
        <v>3</v>
      </c>
      <c r="K16" s="136" t="s">
        <v>99</v>
      </c>
      <c r="L16" s="27">
        <v>1690000</v>
      </c>
      <c r="M16" s="127"/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363111000</v>
      </c>
      <c r="I17" s="8"/>
      <c r="J17" s="136">
        <v>3</v>
      </c>
      <c r="K17" s="136" t="s">
        <v>100</v>
      </c>
      <c r="L17" s="27">
        <v>2100000</v>
      </c>
      <c r="M17" s="126"/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6">
        <v>3</v>
      </c>
      <c r="K18" s="136" t="s">
        <v>101</v>
      </c>
      <c r="L18" s="27">
        <v>2250000</v>
      </c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6">
        <v>1</v>
      </c>
      <c r="K19" s="136" t="s">
        <v>102</v>
      </c>
      <c r="L19" s="27">
        <v>1000000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6">
        <v>3</v>
      </c>
      <c r="K20" s="136" t="s">
        <v>103</v>
      </c>
      <c r="L20" s="27">
        <v>1000000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6">
        <v>3</v>
      </c>
      <c r="K21" s="136" t="s">
        <v>104</v>
      </c>
      <c r="L21" s="27">
        <v>1250000</v>
      </c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6">
        <v>3</v>
      </c>
      <c r="K22" s="136" t="s">
        <v>105</v>
      </c>
      <c r="L22" s="27">
        <v>200000</v>
      </c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6">
        <v>3</v>
      </c>
      <c r="K23" s="136" t="s">
        <v>106</v>
      </c>
      <c r="L23" s="27">
        <v>600000</v>
      </c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6">
        <v>3</v>
      </c>
      <c r="K24" s="136" t="s">
        <v>107</v>
      </c>
      <c r="L24" s="27">
        <v>500000</v>
      </c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6">
        <v>3</v>
      </c>
      <c r="K25" s="136" t="s">
        <v>108</v>
      </c>
      <c r="L25" s="27">
        <v>200000</v>
      </c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6">
        <v>3</v>
      </c>
      <c r="K26" s="136" t="s">
        <v>109</v>
      </c>
      <c r="L26" s="27">
        <v>900000</v>
      </c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363338600</v>
      </c>
      <c r="J27" s="136">
        <v>3</v>
      </c>
      <c r="K27" s="136" t="s">
        <v>110</v>
      </c>
      <c r="L27" s="27">
        <v>1000000</v>
      </c>
      <c r="M27" s="104"/>
      <c r="N27" s="115"/>
      <c r="O27" s="15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83338600</v>
      </c>
      <c r="H28" s="7"/>
      <c r="I28" s="7"/>
      <c r="J28" s="136">
        <v>3</v>
      </c>
      <c r="K28" s="136" t="s">
        <v>111</v>
      </c>
      <c r="L28" s="27">
        <v>875000</v>
      </c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280000000</v>
      </c>
      <c r="H29" s="7"/>
      <c r="I29" s="7"/>
      <c r="J29" s="136">
        <v>4</v>
      </c>
      <c r="K29" s="136" t="s">
        <v>112</v>
      </c>
      <c r="L29" s="27">
        <v>1000000</v>
      </c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6">
        <v>3</v>
      </c>
      <c r="K30" s="136" t="s">
        <v>113</v>
      </c>
      <c r="L30" s="27">
        <v>1300000</v>
      </c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36">
        <v>3</v>
      </c>
      <c r="K31" s="136" t="s">
        <v>114</v>
      </c>
      <c r="L31" s="27">
        <v>4300000</v>
      </c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136">
        <v>3</v>
      </c>
      <c r="K32" s="136" t="s">
        <v>115</v>
      </c>
      <c r="L32" s="27">
        <v>750000</v>
      </c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+'24 Maret'!I58</f>
        <v>310687600</v>
      </c>
      <c r="J33" s="136">
        <v>4</v>
      </c>
      <c r="K33" s="136" t="s">
        <v>116</v>
      </c>
      <c r="L33" s="27">
        <v>500000</v>
      </c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36">
        <v>4</v>
      </c>
      <c r="K34" s="136" t="s">
        <v>117</v>
      </c>
      <c r="L34" s="27">
        <v>1700000</v>
      </c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J35" s="136">
        <v>3</v>
      </c>
      <c r="K35" s="136" t="s">
        <v>118</v>
      </c>
      <c r="L35" s="27">
        <v>1000000</v>
      </c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36">
        <v>3</v>
      </c>
      <c r="K36" s="136" t="s">
        <v>119</v>
      </c>
      <c r="L36" s="121">
        <v>9500000</v>
      </c>
      <c r="N36" s="116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36">
        <v>3</v>
      </c>
      <c r="K37" s="136" t="s">
        <v>120</v>
      </c>
      <c r="L37" s="121">
        <v>650000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36">
        <v>2</v>
      </c>
      <c r="K38" s="136" t="s">
        <v>121</v>
      </c>
      <c r="L38" s="121">
        <v>900000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36">
        <v>3</v>
      </c>
      <c r="K39" s="136" t="s">
        <v>122</v>
      </c>
      <c r="L39" s="121">
        <v>2500000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36">
        <v>1</v>
      </c>
      <c r="K40" s="136" t="s">
        <v>123</v>
      </c>
      <c r="L40" s="121">
        <v>2500000</v>
      </c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136">
        <v>3</v>
      </c>
      <c r="K41" s="136" t="s">
        <v>124</v>
      </c>
      <c r="L41" s="121">
        <v>2500000</v>
      </c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36">
        <v>1</v>
      </c>
      <c r="K42" s="136" t="s">
        <v>125</v>
      </c>
      <c r="L42" s="121">
        <v>2000000</v>
      </c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36">
        <v>1</v>
      </c>
      <c r="K43" s="136" t="s">
        <v>126</v>
      </c>
      <c r="L43" s="121">
        <v>2000000</v>
      </c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36">
        <v>3</v>
      </c>
      <c r="K44" s="136" t="s">
        <v>127</v>
      </c>
      <c r="L44" s="121">
        <v>2500000</v>
      </c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36">
        <v>2</v>
      </c>
      <c r="K45" s="136" t="s">
        <v>128</v>
      </c>
      <c r="L45" s="121">
        <v>5000000</v>
      </c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36">
        <v>1</v>
      </c>
      <c r="K46" s="136" t="s">
        <v>129</v>
      </c>
      <c r="L46" s="121">
        <v>2500000</v>
      </c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36">
        <v>3</v>
      </c>
      <c r="K47" s="136" t="s">
        <v>130</v>
      </c>
      <c r="L47" s="121">
        <v>500000</v>
      </c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>
        <v>-45265000</v>
      </c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11014000</v>
      </c>
      <c r="I49" s="7"/>
      <c r="J49" s="158"/>
      <c r="K49" s="162"/>
      <c r="L49" s="121">
        <v>1350000</v>
      </c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11014000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1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15900000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47765000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63665000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363338600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363338600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SUM(L14:L120)</f>
        <v>15900000</v>
      </c>
      <c r="M121" s="90">
        <f t="shared" ref="M121:P121" si="1">SUM(M13:M120)</f>
        <v>11014000</v>
      </c>
      <c r="N121" s="90">
        <f>SUM(N13:N120)</f>
        <v>0</v>
      </c>
      <c r="O121" s="90">
        <f>SUM(O13:O120)</f>
        <v>47765000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SUM(L14:L121)</f>
        <v>31800000</v>
      </c>
      <c r="O122" s="90">
        <f>SUM(O13:O121)</f>
        <v>95530000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autoFilter ref="J11:M55">
    <filterColumn colId="2" showButton="0"/>
  </autoFilter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4" zoomScale="90" zoomScaleNormal="100" zoomScaleSheetLayoutView="90" workbookViewId="0">
      <selection activeCell="L16" sqref="L1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69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88</v>
      </c>
      <c r="C3" s="8"/>
      <c r="D3" s="6"/>
      <c r="E3" s="6"/>
      <c r="F3" s="6"/>
      <c r="G3" s="6"/>
      <c r="H3" s="6" t="s">
        <v>3</v>
      </c>
      <c r="I3" s="10">
        <v>43186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1808</v>
      </c>
      <c r="F8" s="20"/>
      <c r="G8" s="15">
        <f t="shared" ref="G8:G16" si="0">C8*E8</f>
        <v>180800000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1080</v>
      </c>
      <c r="F9" s="20"/>
      <c r="G9" s="15">
        <f t="shared" si="0"/>
        <v>54000000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6</v>
      </c>
      <c r="F11" s="20"/>
      <c r="G11" s="15">
        <f t="shared" si="0"/>
        <v>60000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x14ac:dyDescent="0.25">
      <c r="A12" s="6"/>
      <c r="B12" s="20"/>
      <c r="C12" s="21">
        <v>5000</v>
      </c>
      <c r="D12" s="6"/>
      <c r="E12" s="20">
        <v>3</v>
      </c>
      <c r="F12" s="20"/>
      <c r="G12" s="15">
        <f t="shared" si="0"/>
        <v>15000</v>
      </c>
      <c r="H12" s="7"/>
      <c r="I12" s="15"/>
      <c r="L12" s="91" t="s">
        <v>131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14</v>
      </c>
      <c r="F13" s="20"/>
      <c r="G13" s="15">
        <f t="shared" si="0"/>
        <v>28000</v>
      </c>
      <c r="H13" s="7"/>
      <c r="I13" s="15"/>
      <c r="J13" s="136"/>
      <c r="K13" s="136">
        <v>45570</v>
      </c>
      <c r="L13" s="27">
        <v>1000000</v>
      </c>
      <c r="M13" s="126">
        <v>93000000</v>
      </c>
      <c r="N13" s="115"/>
      <c r="O13" s="15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6"/>
      <c r="K14" s="136">
        <v>45571</v>
      </c>
      <c r="L14" s="27">
        <v>5000000</v>
      </c>
      <c r="M14" s="127">
        <v>45000000</v>
      </c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6"/>
      <c r="K15" s="136">
        <v>45572</v>
      </c>
      <c r="L15" s="27">
        <v>2500000</v>
      </c>
      <c r="M15" s="126">
        <v>2356000</v>
      </c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6"/>
      <c r="K16" s="136">
        <v>45573</v>
      </c>
      <c r="L16" s="27">
        <v>5000000</v>
      </c>
      <c r="M16" s="127">
        <v>500000</v>
      </c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234903000</v>
      </c>
      <c r="I17" s="8"/>
      <c r="J17" s="136"/>
      <c r="K17" s="136"/>
      <c r="L17" s="27"/>
      <c r="M17" s="126">
        <v>560000</v>
      </c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6"/>
      <c r="K18" s="136"/>
      <c r="L18" s="27"/>
      <c r="M18" s="126">
        <v>102000</v>
      </c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6"/>
      <c r="K19" s="136"/>
      <c r="L19" s="27"/>
      <c r="M19" s="127">
        <v>140000</v>
      </c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6"/>
      <c r="K20" s="136"/>
      <c r="L20" s="27"/>
      <c r="M20" s="125">
        <v>50000</v>
      </c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6"/>
      <c r="K21" s="136"/>
      <c r="L21" s="27"/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6"/>
      <c r="K22" s="136"/>
      <c r="L22" s="27"/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6"/>
      <c r="K23" s="136"/>
      <c r="L23" s="27"/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6"/>
      <c r="K24" s="136"/>
      <c r="L24" s="27"/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6"/>
      <c r="K25" s="136"/>
      <c r="L25" s="27"/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6"/>
      <c r="K26" s="136"/>
      <c r="L26" s="27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235130600</v>
      </c>
      <c r="J27" s="136"/>
      <c r="K27" s="136"/>
      <c r="L27" s="27"/>
      <c r="M27" s="104"/>
      <c r="N27" s="115"/>
      <c r="O27" s="15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-44869400</v>
      </c>
      <c r="H28" s="7"/>
      <c r="I28" s="7"/>
      <c r="J28" s="136"/>
      <c r="K28" s="136"/>
      <c r="L28" s="27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280000000</v>
      </c>
      <c r="H29" s="7"/>
      <c r="I29" s="7"/>
      <c r="J29" s="136"/>
      <c r="K29" s="136"/>
      <c r="L29" s="27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6"/>
      <c r="K30" s="136"/>
      <c r="L30" s="27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36"/>
      <c r="K31" s="136"/>
      <c r="L31" s="27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136"/>
      <c r="K32" s="136"/>
      <c r="L32" s="27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+'26 mARET '!I58</f>
        <v>363338600</v>
      </c>
      <c r="J33" s="136"/>
      <c r="K33" s="136"/>
      <c r="L33" s="27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36"/>
      <c r="K34" s="136"/>
      <c r="L34" s="27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J35" s="136"/>
      <c r="K35" s="136"/>
      <c r="L35" s="27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36"/>
      <c r="K36" s="136"/>
      <c r="L36" s="121"/>
      <c r="N36" s="116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36"/>
      <c r="K37" s="136"/>
      <c r="L37" s="121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36"/>
      <c r="K38" s="136"/>
      <c r="L38" s="121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36"/>
      <c r="K39" s="136"/>
      <c r="L39" s="121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36"/>
      <c r="K40" s="136"/>
      <c r="L40" s="121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136"/>
      <c r="K41" s="136"/>
      <c r="L41" s="121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36"/>
      <c r="K42" s="136"/>
      <c r="L42" s="121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136"/>
      <c r="K43" s="136"/>
      <c r="L43" s="121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136"/>
      <c r="K44" s="136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136"/>
      <c r="K45" s="136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136"/>
      <c r="K46" s="136"/>
      <c r="L46" s="121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136"/>
      <c r="K47" s="136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141708000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141708000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1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13500000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13500000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235130600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235130600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SUM(L12:L120)</f>
        <v>13500000</v>
      </c>
      <c r="M121" s="90">
        <f t="shared" ref="M121:P121" si="1">SUM(M13:M120)</f>
        <v>141708000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SUM(L14:L121)</f>
        <v>26000000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autoFilter ref="J11:M55">
    <filterColumn colId="2" showButton="0"/>
  </autoFilter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F39" zoomScale="90" zoomScaleNormal="100" zoomScaleSheetLayoutView="90" workbookViewId="0">
      <selection activeCell="B36" sqref="B36:I6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43188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713</v>
      </c>
      <c r="F8" s="20"/>
      <c r="G8" s="15">
        <f t="shared" ref="G8:G16" si="0">C8*E8</f>
        <v>71300000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330</v>
      </c>
      <c r="F9" s="20"/>
      <c r="G9" s="15">
        <f t="shared" si="0"/>
        <v>16500000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</v>
      </c>
      <c r="F10" s="20"/>
      <c r="G10" s="15">
        <f t="shared" si="0"/>
        <v>20000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x14ac:dyDescent="0.25">
      <c r="A12" s="6"/>
      <c r="B12" s="20"/>
      <c r="C12" s="21">
        <v>5000</v>
      </c>
      <c r="D12" s="6"/>
      <c r="E12" s="20">
        <v>2</v>
      </c>
      <c r="F12" s="20"/>
      <c r="G12" s="15">
        <f t="shared" si="0"/>
        <v>10000</v>
      </c>
      <c r="H12" s="7"/>
      <c r="I12" s="15"/>
      <c r="L12" s="91" t="s">
        <v>131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5</v>
      </c>
      <c r="F13" s="20"/>
      <c r="G13" s="15">
        <f t="shared" si="0"/>
        <v>10000</v>
      </c>
      <c r="H13" s="7"/>
      <c r="I13" s="15"/>
      <c r="J13" s="136"/>
      <c r="K13" s="136">
        <v>45574</v>
      </c>
      <c r="L13" s="88">
        <v>5000000</v>
      </c>
      <c r="M13" s="126">
        <v>207333000</v>
      </c>
      <c r="N13" s="115"/>
      <c r="O13" s="151">
        <v>14400000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6"/>
      <c r="K14" s="136">
        <v>45575</v>
      </c>
      <c r="L14" s="121">
        <v>2300000</v>
      </c>
      <c r="M14" s="127"/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6"/>
      <c r="K15" s="136">
        <v>45576</v>
      </c>
      <c r="L15" s="121">
        <v>2500000</v>
      </c>
      <c r="M15" s="126"/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6"/>
      <c r="K16" s="136">
        <v>45577</v>
      </c>
      <c r="L16" s="121">
        <v>1500000</v>
      </c>
      <c r="M16" s="127"/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87850000</v>
      </c>
      <c r="I17" s="8"/>
      <c r="J17" s="136"/>
      <c r="K17" s="136">
        <v>45578</v>
      </c>
      <c r="L17" s="121">
        <v>1700000</v>
      </c>
      <c r="M17" s="126"/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6"/>
      <c r="K18" s="136">
        <v>45579</v>
      </c>
      <c r="L18" s="121">
        <v>5000000</v>
      </c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6"/>
      <c r="K19" s="136">
        <v>45580</v>
      </c>
      <c r="L19" s="121">
        <v>5000000</v>
      </c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6"/>
      <c r="K20" s="136">
        <v>45581</v>
      </c>
      <c r="L20" s="121">
        <v>3600000</v>
      </c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6"/>
      <c r="K21" s="136">
        <v>45582</v>
      </c>
      <c r="L21" s="121">
        <v>2500000</v>
      </c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6"/>
      <c r="K22" s="136">
        <v>45583</v>
      </c>
      <c r="L22" s="121">
        <v>900000</v>
      </c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6"/>
      <c r="K23" s="136">
        <v>45584</v>
      </c>
      <c r="L23" s="121">
        <v>4000000</v>
      </c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6"/>
      <c r="K24" s="136">
        <v>45585</v>
      </c>
      <c r="L24" s="121">
        <v>1900000</v>
      </c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6"/>
      <c r="K25" s="136">
        <v>45586</v>
      </c>
      <c r="L25" s="121">
        <v>1860000</v>
      </c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6"/>
      <c r="K26" s="136">
        <v>45587</v>
      </c>
      <c r="L26" s="121">
        <v>2300000</v>
      </c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88077600</v>
      </c>
      <c r="J27" s="136"/>
      <c r="K27" s="136">
        <v>45588</v>
      </c>
      <c r="L27" s="121">
        <v>1000000</v>
      </c>
      <c r="M27" s="104"/>
      <c r="N27" s="115"/>
      <c r="O27" s="15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3077600</v>
      </c>
      <c r="H28" s="7"/>
      <c r="I28" s="7"/>
      <c r="J28" s="136"/>
      <c r="K28" s="136">
        <v>45589</v>
      </c>
      <c r="L28" s="121">
        <v>1860000</v>
      </c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85000000</v>
      </c>
      <c r="H29" s="7"/>
      <c r="I29" s="7"/>
      <c r="J29" s="136"/>
      <c r="K29" s="136">
        <v>45590</v>
      </c>
      <c r="L29" s="121">
        <v>510000</v>
      </c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6"/>
      <c r="K30" s="136">
        <v>45591</v>
      </c>
      <c r="L30" s="121">
        <v>2500000</v>
      </c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36"/>
      <c r="K31" s="136">
        <v>45592</v>
      </c>
      <c r="L31" s="121">
        <v>2325000</v>
      </c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136"/>
      <c r="K32" s="136">
        <v>45593</v>
      </c>
      <c r="L32" s="121">
        <v>2325000</v>
      </c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+'27 Maret'!I58</f>
        <v>235130600</v>
      </c>
      <c r="J33" s="136"/>
      <c r="K33" s="136">
        <v>45594</v>
      </c>
      <c r="L33" s="121">
        <v>2300000</v>
      </c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36"/>
      <c r="K34" s="136">
        <v>45595</v>
      </c>
      <c r="L34" s="121">
        <v>200000</v>
      </c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J35" s="136"/>
      <c r="K35" s="136">
        <v>45596</v>
      </c>
      <c r="L35" s="121">
        <v>1500000</v>
      </c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36"/>
      <c r="K36" s="136">
        <v>45597</v>
      </c>
      <c r="L36" s="121">
        <v>2500000</v>
      </c>
      <c r="N36" s="116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36"/>
      <c r="K37" s="136">
        <v>45598</v>
      </c>
      <c r="L37" s="121">
        <v>700000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36"/>
      <c r="K38" s="136">
        <v>45599</v>
      </c>
      <c r="L38" s="121">
        <v>2500000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36"/>
      <c r="K39" s="136"/>
      <c r="L39" s="121">
        <v>-14400000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36"/>
      <c r="K40" s="136"/>
      <c r="L40" s="121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136"/>
      <c r="K41" s="136"/>
      <c r="L41" s="121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36"/>
      <c r="K42" s="136"/>
      <c r="L42" s="121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6884428</v>
      </c>
      <c r="J43" s="136"/>
      <c r="K43" s="136"/>
      <c r="L43" s="121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33698291</v>
      </c>
      <c r="I44" s="7"/>
      <c r="J44" s="136"/>
      <c r="K44" s="136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f>64815279-32282908</f>
        <v>32532371</v>
      </c>
      <c r="I45" s="7"/>
      <c r="J45" s="136"/>
      <c r="K45" s="136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148115090</v>
      </c>
      <c r="J46" s="136"/>
      <c r="K46" s="136"/>
      <c r="L46" s="121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634989693</v>
      </c>
      <c r="J47" s="136"/>
      <c r="K47" s="136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207333000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207333000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1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45880000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14400000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60280000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88077600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88077600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SUM(L12:L120)</f>
        <v>45880000</v>
      </c>
      <c r="M121" s="90">
        <f t="shared" ref="M121:P121" si="1">SUM(M13:M120)</f>
        <v>207333000</v>
      </c>
      <c r="N121" s="90">
        <f>SUM(N13:N120)</f>
        <v>0</v>
      </c>
      <c r="O121" s="90">
        <f>SUM(O13:O120)</f>
        <v>14400000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SUM(L15:L121)</f>
        <v>84460000</v>
      </c>
      <c r="O122" s="90">
        <f>SUM(O13:O121)</f>
        <v>28800000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autoFilter ref="J11:M55">
    <filterColumn colId="2" showButton="0"/>
  </autoFilter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90" zoomScaleNormal="100" zoomScaleSheetLayoutView="90" workbookViewId="0">
      <selection activeCell="E15" sqref="E15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43188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713+450</f>
        <v>1163</v>
      </c>
      <c r="F8" s="20"/>
      <c r="G8" s="15">
        <f t="shared" ref="G8:G16" si="0">C8*E8</f>
        <v>116300000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331</v>
      </c>
      <c r="F9" s="20"/>
      <c r="G9" s="15">
        <f t="shared" si="0"/>
        <v>16550000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x14ac:dyDescent="0.25">
      <c r="A12" s="6"/>
      <c r="B12" s="20"/>
      <c r="C12" s="21">
        <v>5000</v>
      </c>
      <c r="D12" s="6"/>
      <c r="E12" s="20">
        <v>2</v>
      </c>
      <c r="F12" s="20"/>
      <c r="G12" s="15">
        <f t="shared" si="0"/>
        <v>10000</v>
      </c>
      <c r="H12" s="7"/>
      <c r="I12" s="15"/>
      <c r="L12" s="91" t="s">
        <v>131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5</v>
      </c>
      <c r="F13" s="20"/>
      <c r="G13" s="15">
        <f t="shared" si="0"/>
        <v>10000</v>
      </c>
      <c r="H13" s="7"/>
      <c r="I13" s="15"/>
      <c r="J13" s="136"/>
      <c r="K13" s="136"/>
      <c r="L13" s="88">
        <v>36413000</v>
      </c>
      <c r="M13" s="126"/>
      <c r="N13" s="115"/>
      <c r="O13" s="15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36"/>
      <c r="K14" s="136"/>
      <c r="L14" s="121"/>
      <c r="M14" s="127"/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6"/>
      <c r="K15" s="136"/>
      <c r="L15" s="121"/>
      <c r="M15" s="126"/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6"/>
      <c r="K16" s="136"/>
      <c r="L16" s="121"/>
      <c r="M16" s="127"/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132921000</v>
      </c>
      <c r="I17" s="8"/>
      <c r="J17" s="136"/>
      <c r="K17" s="136"/>
      <c r="L17" s="121"/>
      <c r="M17" s="126"/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6"/>
      <c r="K18" s="136"/>
      <c r="L18" s="121"/>
      <c r="M18" s="126"/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6"/>
      <c r="K19" s="136"/>
      <c r="L19" s="121"/>
      <c r="M19" s="127"/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6"/>
      <c r="K20" s="136"/>
      <c r="L20" s="121"/>
      <c r="M20" s="125"/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6"/>
      <c r="K21" s="136"/>
      <c r="L21" s="121"/>
      <c r="M21" s="117"/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6"/>
      <c r="K22" s="136"/>
      <c r="L22" s="121"/>
      <c r="M22" s="117"/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6"/>
      <c r="K23" s="136"/>
      <c r="L23" s="121"/>
      <c r="M23" s="106"/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6"/>
      <c r="K24" s="136"/>
      <c r="L24" s="121"/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6"/>
      <c r="K25" s="136"/>
      <c r="L25" s="121"/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6"/>
      <c r="K26" s="136"/>
      <c r="L26" s="121"/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133148600</v>
      </c>
      <c r="J27" s="136"/>
      <c r="K27" s="136"/>
      <c r="L27" s="121"/>
      <c r="M27" s="104"/>
      <c r="N27" s="115"/>
      <c r="O27" s="15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48148600</v>
      </c>
      <c r="H28" s="7"/>
      <c r="I28" s="7"/>
      <c r="J28" s="136"/>
      <c r="K28" s="136"/>
      <c r="L28" s="121"/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85000000</v>
      </c>
      <c r="H29" s="7"/>
      <c r="I29" s="7"/>
      <c r="J29" s="136"/>
      <c r="K29" s="136"/>
      <c r="L29" s="121"/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6"/>
      <c r="K30" s="136"/>
      <c r="L30" s="121"/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36"/>
      <c r="K31" s="136"/>
      <c r="L31" s="121"/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136"/>
      <c r="K32" s="136"/>
      <c r="L32" s="121"/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+'29 Maret '!I58</f>
        <v>88077600</v>
      </c>
      <c r="J33" s="136"/>
      <c r="K33" s="136"/>
      <c r="L33" s="121"/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36"/>
      <c r="K34" s="136"/>
      <c r="L34" s="121"/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J35" s="136"/>
      <c r="K35" s="136"/>
      <c r="L35" s="121"/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36"/>
      <c r="K36" s="136"/>
      <c r="L36" s="121"/>
      <c r="N36" s="116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36"/>
      <c r="K37" s="136"/>
      <c r="L37" s="121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36"/>
      <c r="K38" s="136"/>
      <c r="L38" s="121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36"/>
      <c r="K39" s="136"/>
      <c r="L39" s="121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36"/>
      <c r="K40" s="136"/>
      <c r="L40" s="121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136"/>
      <c r="K41" s="136"/>
      <c r="L41" s="121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36"/>
      <c r="K42" s="136"/>
      <c r="L42" s="121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6884428</v>
      </c>
      <c r="J43" s="136"/>
      <c r="K43" s="136"/>
      <c r="L43" s="121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33698291</v>
      </c>
      <c r="I44" s="7"/>
      <c r="J44" s="136"/>
      <c r="K44" s="136"/>
      <c r="L44" s="121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f>64815279-32282908</f>
        <v>32532371</v>
      </c>
      <c r="I45" s="7"/>
      <c r="J45" s="136"/>
      <c r="K45" s="136"/>
      <c r="L45" s="121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148115090</v>
      </c>
      <c r="J46" s="136"/>
      <c r="K46" s="136"/>
      <c r="L46" s="121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634989693</v>
      </c>
      <c r="J47" s="136"/>
      <c r="K47" s="136"/>
      <c r="L47" s="121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>
        <v>9184000</v>
      </c>
      <c r="I48" s="7"/>
      <c r="J48" s="158"/>
      <c r="K48" s="162"/>
      <c r="L48" s="121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0</v>
      </c>
      <c r="I49" s="7"/>
      <c r="J49" s="158"/>
      <c r="K49" s="162"/>
      <c r="L49" s="121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62"/>
      <c r="L50" s="121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H49+H50+H48</f>
        <v>9184000</v>
      </c>
      <c r="J51" s="159"/>
      <c r="K51" s="162"/>
      <c r="L51" s="121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62"/>
      <c r="L52" s="121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1"/>
      <c r="K53" s="162"/>
      <c r="L53" s="121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v>54255000</v>
      </c>
      <c r="I54" s="7"/>
      <c r="J54" s="160"/>
      <c r="K54" s="162"/>
      <c r="L54" s="121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160"/>
      <c r="K55" s="162"/>
      <c r="L55" s="121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160"/>
      <c r="K56" s="162"/>
      <c r="L56" s="121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54255000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133148600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133148600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SUM(L12:L120)</f>
        <v>36413000</v>
      </c>
      <c r="M121" s="90">
        <f t="shared" ref="M121:P121" si="1">SUM(M13:M120)</f>
        <v>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SUM(L15:L121)</f>
        <v>36413000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autoFilter ref="J11:M55">
    <filterColumn colId="2" showButton="0"/>
  </autoFilter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zoomScale="90" zoomScaleNormal="100" zoomScaleSheetLayoutView="90" workbookViewId="0">
      <selection activeCell="I61" sqref="I6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43192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244</v>
      </c>
      <c r="F8" s="20"/>
      <c r="G8" s="15">
        <f t="shared" ref="G8:G16" si="0">C8*E8</f>
        <v>24400000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432</v>
      </c>
      <c r="F9" s="20"/>
      <c r="G9" s="15">
        <f t="shared" si="0"/>
        <v>21600000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</v>
      </c>
      <c r="F10" s="20"/>
      <c r="G10" s="15">
        <f t="shared" si="0"/>
        <v>20000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</v>
      </c>
      <c r="F11" s="20"/>
      <c r="G11" s="15">
        <f t="shared" si="0"/>
        <v>40000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x14ac:dyDescent="0.25">
      <c r="A12" s="6"/>
      <c r="B12" s="20"/>
      <c r="C12" s="21">
        <v>5000</v>
      </c>
      <c r="D12" s="6"/>
      <c r="E12" s="20">
        <v>59</v>
      </c>
      <c r="F12" s="20"/>
      <c r="G12" s="15">
        <f t="shared" si="0"/>
        <v>295000</v>
      </c>
      <c r="H12" s="7"/>
      <c r="I12" s="15"/>
      <c r="L12" s="91" t="s">
        <v>131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27</v>
      </c>
      <c r="F13" s="20"/>
      <c r="G13" s="15">
        <f t="shared" si="0"/>
        <v>54000</v>
      </c>
      <c r="H13" s="7"/>
      <c r="I13" s="15"/>
      <c r="J13" s="136"/>
      <c r="K13" s="109">
        <v>45628</v>
      </c>
      <c r="L13" s="27">
        <v>670000</v>
      </c>
      <c r="M13" s="126">
        <v>155000000</v>
      </c>
      <c r="N13" s="115"/>
      <c r="O13" s="151">
        <v>50575500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36"/>
      <c r="K14" s="109">
        <v>45629</v>
      </c>
      <c r="L14" s="27">
        <v>1576000</v>
      </c>
      <c r="M14" s="127">
        <v>2507000</v>
      </c>
      <c r="N14" s="115"/>
      <c r="O14" s="15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6"/>
      <c r="K15" s="109">
        <v>45630</v>
      </c>
      <c r="L15" s="27">
        <v>1000000</v>
      </c>
      <c r="M15" s="126">
        <v>2593500</v>
      </c>
      <c r="N15" s="115"/>
      <c r="O15" s="15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6"/>
      <c r="K16" s="109">
        <v>45631</v>
      </c>
      <c r="L16" s="27">
        <v>1000000</v>
      </c>
      <c r="M16" s="127">
        <v>5333000</v>
      </c>
      <c r="N16" s="115"/>
      <c r="O16" s="15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46410000</v>
      </c>
      <c r="I17" s="8"/>
      <c r="J17" s="136"/>
      <c r="K17" s="109">
        <v>45632</v>
      </c>
      <c r="L17" s="27">
        <v>1800000</v>
      </c>
      <c r="M17" s="126">
        <v>1743000</v>
      </c>
      <c r="N17" s="115"/>
      <c r="O17" s="15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6"/>
      <c r="K18" s="109">
        <v>45633</v>
      </c>
      <c r="L18" s="27">
        <v>1500000</v>
      </c>
      <c r="M18" s="126">
        <v>550000</v>
      </c>
      <c r="N18" s="115"/>
      <c r="O18" s="15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6"/>
      <c r="K19" s="109">
        <v>45634</v>
      </c>
      <c r="L19" s="27">
        <v>1800000</v>
      </c>
      <c r="M19" s="127">
        <v>55000</v>
      </c>
      <c r="N19" s="115"/>
      <c r="O19" s="151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36"/>
      <c r="K20" s="109">
        <v>45635</v>
      </c>
      <c r="L20" s="27">
        <v>700000</v>
      </c>
      <c r="M20" s="125">
        <v>220000</v>
      </c>
      <c r="N20" s="115"/>
      <c r="O20" s="151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500</v>
      </c>
      <c r="F21" s="6"/>
      <c r="G21" s="21">
        <f>C21*E21</f>
        <v>250000</v>
      </c>
      <c r="H21" s="7"/>
      <c r="I21" s="21"/>
      <c r="J21" s="136"/>
      <c r="K21" s="109">
        <v>45636</v>
      </c>
      <c r="L21" s="27">
        <v>900000</v>
      </c>
      <c r="M21" s="117">
        <v>150000</v>
      </c>
      <c r="N21" s="115"/>
      <c r="O21" s="151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6"/>
      <c r="K22" s="109">
        <v>45637</v>
      </c>
      <c r="L22" s="27">
        <v>1000000</v>
      </c>
      <c r="M22" s="117">
        <v>1000000</v>
      </c>
      <c r="N22" s="115"/>
      <c r="O22" s="151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36"/>
      <c r="K23" s="109">
        <v>45638</v>
      </c>
      <c r="L23" s="27">
        <v>1000000</v>
      </c>
      <c r="M23" s="106">
        <v>51600</v>
      </c>
      <c r="N23" s="115"/>
      <c r="O23" s="151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6"/>
      <c r="K24" s="109">
        <v>45639</v>
      </c>
      <c r="L24" s="27">
        <v>1500000</v>
      </c>
      <c r="M24" s="117"/>
      <c r="N24" s="115"/>
      <c r="O24" s="15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6"/>
      <c r="K25" s="109">
        <v>45640</v>
      </c>
      <c r="L25" s="27">
        <v>850000</v>
      </c>
      <c r="M25" s="117"/>
      <c r="N25" s="115"/>
      <c r="O25" s="151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250000</v>
      </c>
      <c r="I26" s="7"/>
      <c r="J26" s="136"/>
      <c r="K26" s="109">
        <v>45641</v>
      </c>
      <c r="L26" s="27">
        <v>1200000</v>
      </c>
      <c r="M26" s="105"/>
      <c r="N26" s="115"/>
      <c r="O26" s="15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46660000</v>
      </c>
      <c r="J27" s="136"/>
      <c r="K27" s="109">
        <v>45642</v>
      </c>
      <c r="L27" s="27">
        <v>1000000</v>
      </c>
      <c r="M27" s="104"/>
      <c r="N27" s="115"/>
      <c r="O27" s="15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1660000</v>
      </c>
      <c r="H28" s="7"/>
      <c r="I28" s="7"/>
      <c r="J28" s="136"/>
      <c r="K28" s="109">
        <v>45643</v>
      </c>
      <c r="L28" s="27">
        <v>500000</v>
      </c>
      <c r="M28" s="39"/>
      <c r="N28" s="115"/>
      <c r="O28" s="15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45000000</v>
      </c>
      <c r="H29" s="7"/>
      <c r="I29" s="7"/>
      <c r="J29" s="136"/>
      <c r="K29" s="109">
        <v>45644</v>
      </c>
      <c r="L29" s="27">
        <v>300000</v>
      </c>
      <c r="M29" s="39"/>
      <c r="N29" s="115"/>
      <c r="O29" s="15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6"/>
      <c r="K30" s="109">
        <v>45645</v>
      </c>
      <c r="L30" s="27">
        <v>550000</v>
      </c>
      <c r="M30" s="42"/>
      <c r="N30" s="115"/>
      <c r="O30" s="15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36"/>
      <c r="K31" s="109">
        <v>45646</v>
      </c>
      <c r="L31" s="27">
        <v>800000</v>
      </c>
      <c r="M31" s="42"/>
      <c r="N31" s="115"/>
      <c r="O31" s="15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136"/>
      <c r="K32" s="109">
        <v>45647</v>
      </c>
      <c r="L32" s="27">
        <v>400000</v>
      </c>
      <c r="M32" s="42"/>
      <c r="N32" s="115"/>
      <c r="O32" s="15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+'31 Maret'!I58</f>
        <v>133148600</v>
      </c>
      <c r="J33" s="136"/>
      <c r="K33" s="109">
        <v>45648</v>
      </c>
      <c r="L33" s="27">
        <v>3000000</v>
      </c>
      <c r="M33" s="42"/>
      <c r="N33" s="115"/>
      <c r="O33" s="15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36"/>
      <c r="K34" s="109">
        <v>45649</v>
      </c>
      <c r="L34" s="27">
        <v>585000</v>
      </c>
      <c r="M34" s="42"/>
      <c r="N34" s="115"/>
      <c r="O34" s="15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J35" s="136"/>
      <c r="K35" s="109">
        <v>45650</v>
      </c>
      <c r="L35" s="27">
        <v>2700000</v>
      </c>
      <c r="M35" s="42"/>
      <c r="N35" s="115"/>
      <c r="O35" s="15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36"/>
      <c r="K36" s="109">
        <v>45651</v>
      </c>
      <c r="L36" s="27">
        <v>82000</v>
      </c>
      <c r="N36" s="116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36"/>
      <c r="K37" s="109">
        <v>45652</v>
      </c>
      <c r="L37" s="27">
        <v>13500000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36"/>
      <c r="K38" s="109">
        <v>45653</v>
      </c>
      <c r="L38" s="27">
        <v>2600000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136"/>
      <c r="K39" s="109">
        <v>45654</v>
      </c>
      <c r="L39" s="27">
        <v>1090000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136"/>
      <c r="K40" s="109">
        <v>45655</v>
      </c>
      <c r="L40" s="27">
        <v>2110000</v>
      </c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136"/>
      <c r="K41" s="109">
        <v>45656</v>
      </c>
      <c r="L41" s="27">
        <v>580000</v>
      </c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136"/>
      <c r="K42" s="109">
        <v>45657</v>
      </c>
      <c r="L42" s="27">
        <v>9262500</v>
      </c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6884428</v>
      </c>
      <c r="J43" s="136"/>
      <c r="K43" s="109">
        <v>45658</v>
      </c>
      <c r="L43" s="27">
        <v>1170000</v>
      </c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33698291</v>
      </c>
      <c r="I44" s="7"/>
      <c r="J44" s="136"/>
      <c r="K44" s="109">
        <v>45659</v>
      </c>
      <c r="L44" s="27">
        <v>500000</v>
      </c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f>64815279-32282908</f>
        <v>32532371</v>
      </c>
      <c r="I45" s="7"/>
      <c r="J45" s="136"/>
      <c r="K45" s="109">
        <v>45660</v>
      </c>
      <c r="L45" s="27">
        <v>500000</v>
      </c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148115090</v>
      </c>
      <c r="J46" s="136"/>
      <c r="K46" s="109">
        <v>45661</v>
      </c>
      <c r="L46" s="27">
        <v>2300000</v>
      </c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634989693</v>
      </c>
      <c r="J47" s="136"/>
      <c r="K47" s="109">
        <v>45662</v>
      </c>
      <c r="L47" s="27">
        <v>445000</v>
      </c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158"/>
      <c r="K48" s="109">
        <v>45663</v>
      </c>
      <c r="L48" s="27">
        <v>1000000</v>
      </c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169203100</v>
      </c>
      <c r="I49" s="7"/>
      <c r="J49" s="158"/>
      <c r="K49" s="109">
        <v>45664</v>
      </c>
      <c r="L49" s="27">
        <v>1000000</v>
      </c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159"/>
      <c r="K50" s="109">
        <v>45665</v>
      </c>
      <c r="L50" s="27">
        <v>2500000</v>
      </c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H49+H50+H48</f>
        <v>169203100</v>
      </c>
      <c r="J51" s="159"/>
      <c r="K51" s="109">
        <v>45666</v>
      </c>
      <c r="L51" s="27">
        <v>1900000</v>
      </c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158"/>
      <c r="K52" s="109">
        <v>45667</v>
      </c>
      <c r="L52" s="27">
        <v>2000000</v>
      </c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161"/>
      <c r="K53" s="109">
        <v>45668</v>
      </c>
      <c r="L53" s="27">
        <v>5250000</v>
      </c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30595000</v>
      </c>
      <c r="I54" s="7"/>
      <c r="J54" s="160"/>
      <c r="K54" s="109">
        <v>45669</v>
      </c>
      <c r="L54" s="27">
        <v>5250000</v>
      </c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50575500</v>
      </c>
      <c r="I55" s="7"/>
      <c r="J55" s="160"/>
      <c r="K55" s="109">
        <v>45670</v>
      </c>
      <c r="L55" s="27">
        <v>1800000</v>
      </c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1544000</v>
      </c>
      <c r="I56" s="7"/>
      <c r="J56" s="160"/>
      <c r="K56" s="110"/>
      <c r="L56" s="121">
        <v>-50575500</v>
      </c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82714500</v>
      </c>
      <c r="J57" s="161"/>
      <c r="K57" s="162"/>
      <c r="L57" s="12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46660000</v>
      </c>
      <c r="J58" s="161"/>
      <c r="K58" s="162"/>
      <c r="L58" s="121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46660000</v>
      </c>
      <c r="J59" s="160"/>
      <c r="K59" s="162"/>
      <c r="L59" s="121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160"/>
      <c r="K60" s="162"/>
      <c r="L60" s="121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62"/>
      <c r="L61" s="121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62"/>
      <c r="L62" s="121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62"/>
      <c r="L63" s="121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62"/>
      <c r="L64" s="121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162"/>
      <c r="L65" s="121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K66" s="162"/>
      <c r="L66" s="121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K67" s="162"/>
      <c r="L67" s="121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K68" s="162"/>
      <c r="L68" s="121"/>
      <c r="O68" s="27"/>
      <c r="Q68" s="38"/>
      <c r="S68" s="58"/>
    </row>
    <row r="69" spans="1:19" x14ac:dyDescent="0.25">
      <c r="K69" s="162"/>
      <c r="L69" s="121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K70" s="162"/>
      <c r="L70" s="121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K71" s="162"/>
      <c r="L71" s="121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K72" s="162"/>
      <c r="L72" s="121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K73" s="162"/>
      <c r="L73" s="121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K74" s="162"/>
      <c r="L74" s="121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K75" s="162"/>
      <c r="L75" s="121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K76" s="162"/>
      <c r="L76" s="121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K77" s="162"/>
      <c r="L77" s="121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K78" s="162"/>
      <c r="L78" s="121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K79" s="163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SUM(L12:L120)</f>
        <v>30595000</v>
      </c>
      <c r="M121" s="90">
        <f t="shared" ref="M121:P121" si="1">SUM(M13:M120)</f>
        <v>169203100</v>
      </c>
      <c r="N121" s="90">
        <f>SUM(N13:N120)</f>
        <v>0</v>
      </c>
      <c r="O121" s="90">
        <f>SUM(O13:O120)</f>
        <v>50575500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SUM(L15:L121)</f>
        <v>58944000</v>
      </c>
      <c r="O122" s="90">
        <f>SUM(O13:O121)</f>
        <v>101151000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autoFilter ref="J11:M55">
    <filterColumn colId="2" showButton="0"/>
  </autoFilter>
  <mergeCells count="3">
    <mergeCell ref="A1:I1"/>
    <mergeCell ref="L11:M11"/>
    <mergeCell ref="N11:O11"/>
  </mergeCells>
  <hyperlinks>
    <hyperlink ref="K46" r:id="rId1" display="cetak-kwitansi.php%3fid=1801472"/>
    <hyperlink ref="K47" r:id="rId2" display="cetak-kwitansi.php%3fid=1801473"/>
    <hyperlink ref="K51" r:id="rId3" display="cetak-kwitansi.php%3fid=1801477"/>
    <hyperlink ref="K38" r:id="rId4" display="cetak-kwitansi.php%3fid=1801464"/>
    <hyperlink ref="K39" r:id="rId5" display="cetak-kwitansi.php%3fid=1801465"/>
    <hyperlink ref="K40" r:id="rId6" display="cetak-kwitansi.php%3fid=1801466"/>
    <hyperlink ref="K41" r:id="rId7" display="cetak-kwitansi.php%3fid=1801467"/>
    <hyperlink ref="K43" r:id="rId8" display="cetak-kwitansi.php%3fid=1801469"/>
    <hyperlink ref="K13" r:id="rId9" display="cetak-kwitansi.php%3fid=1801439"/>
    <hyperlink ref="K14" r:id="rId10" display="cetak-kwitansi.php%3fid=1801440"/>
    <hyperlink ref="K15" r:id="rId11" display="cetak-kwitansi.php%3fid=1801441"/>
    <hyperlink ref="K16" r:id="rId12" display="cetak-kwitansi.php%3fid=1801442"/>
    <hyperlink ref="K17" r:id="rId13" display="cetak-kwitansi.php%3fid=1801443"/>
    <hyperlink ref="K20" r:id="rId14" display="cetak-kwitansi.php%3fid=1801446"/>
    <hyperlink ref="K22" r:id="rId15" display="cetak-kwitansi.php%3fid=1801448"/>
    <hyperlink ref="K23" r:id="rId16" display="cetak-kwitansi.php%3fid=1801449"/>
    <hyperlink ref="K24" r:id="rId17" display="cetak-kwitansi.php%3fid=1801450"/>
    <hyperlink ref="K25" r:id="rId18" display="cetak-kwitansi.php%3fid=1801451"/>
    <hyperlink ref="K26" r:id="rId19" display="cetak-kwitansi.php%3fid=1801452"/>
    <hyperlink ref="K27" r:id="rId20" display="cetak-kwitansi.php%3fid=1801453"/>
    <hyperlink ref="K28" r:id="rId21" display="cetak-kwitansi.php%3fid=1801454"/>
    <hyperlink ref="K29" r:id="rId22" display="cetak-kwitansi.php%3fid=1801455"/>
    <hyperlink ref="K30" r:id="rId23" display="cetak-kwitansi.php%3fid=1801456"/>
    <hyperlink ref="K34" r:id="rId24" display="cetak-kwitansi.php%3fid=1801460"/>
    <hyperlink ref="K35" r:id="rId25" display="cetak-kwitansi.php%3fid=1801461"/>
    <hyperlink ref="K36" r:id="rId26" display="cetak-kwitansi.php%3fid=1801462"/>
    <hyperlink ref="K55" r:id="rId27" display="cetak-kwitansi.php%3fid=1801481"/>
    <hyperlink ref="K44" r:id="rId28" display="cetak-kwitansi.php%3fid=1801470"/>
    <hyperlink ref="K21" r:id="rId29" display="cetak-kwitansi.php%3fid=1801447"/>
    <hyperlink ref="K31" r:id="rId30" display="cetak-kwitansi.php%3fid=1801457"/>
    <hyperlink ref="K32" r:id="rId31" display="cetak-kwitansi.php%3fid=1801458"/>
    <hyperlink ref="K45" r:id="rId32" display="cetak-kwitansi.php%3fid=1801471"/>
    <hyperlink ref="K18" r:id="rId33" display="cetak-kwitansi.php%3fid=1801444"/>
    <hyperlink ref="K19" r:id="rId34" display="cetak-kwitansi.php%3fid=1801445"/>
    <hyperlink ref="K33" r:id="rId35" display="cetak-kwitansi.php%3fid=1801459"/>
    <hyperlink ref="K48" r:id="rId36" display="cetak-kwitansi.php%3fid=1801474"/>
    <hyperlink ref="K49" r:id="rId37" display="cetak-kwitansi.php%3fid=1801475"/>
    <hyperlink ref="K50" r:id="rId38" display="cetak-kwitansi.php%3fid=1801476"/>
    <hyperlink ref="K52" r:id="rId39" display="cetak-kwitansi.php%3fid=1801478"/>
    <hyperlink ref="K53" r:id="rId40" display="cetak-kwitansi.php%3fid=1801479"/>
    <hyperlink ref="K54" r:id="rId41" display="cetak-kwitansi.php%3fid=1801480"/>
    <hyperlink ref="K37" r:id="rId42" display="cetak-kwitansi.php%3fid=1801463"/>
    <hyperlink ref="K42" r:id="rId43" display="cetak-kwitansi.php%3fid=1801468"/>
  </hyperlinks>
  <pageMargins left="0.7" right="0.7" top="0.75" bottom="0.75" header="0.3" footer="0.3"/>
  <pageSetup scale="61" orientation="portrait" horizontalDpi="0" verticalDpi="0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37" zoomScale="84" zoomScaleNormal="100" zoomScaleSheetLayoutView="84" workbookViewId="0">
      <selection activeCell="I59" sqref="I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43161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</f>
        <v>1144</v>
      </c>
      <c r="F8" s="20"/>
      <c r="G8" s="15">
        <f>C8*E8</f>
        <v>114400000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32</v>
      </c>
      <c r="F9" s="20"/>
      <c r="G9" s="15">
        <f t="shared" ref="G9:G16" si="0">C9*E9</f>
        <v>1600000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101</v>
      </c>
      <c r="F11" s="20"/>
      <c r="G11" s="15">
        <f t="shared" si="0"/>
        <v>1010000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1">
        <v>3400000</v>
      </c>
      <c r="K13" s="113">
        <v>45127</v>
      </c>
      <c r="L13" s="121">
        <v>800000</v>
      </c>
      <c r="M13" s="126">
        <v>8950000</v>
      </c>
      <c r="N13" s="113"/>
      <c r="O13" s="12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1">
        <v>144000</v>
      </c>
      <c r="K14" s="113">
        <v>45128</v>
      </c>
      <c r="L14" s="121">
        <v>700000</v>
      </c>
      <c r="M14" s="127">
        <v>1000000</v>
      </c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1">
        <v>450000</v>
      </c>
      <c r="K15" s="113">
        <v>45130</v>
      </c>
      <c r="L15" s="121">
        <v>700000</v>
      </c>
      <c r="M15" s="126">
        <v>16460000</v>
      </c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1">
        <v>3325000</v>
      </c>
      <c r="K16" s="113">
        <v>45131</v>
      </c>
      <c r="L16" s="121">
        <v>1500000</v>
      </c>
      <c r="M16" s="127"/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117195000</v>
      </c>
      <c r="I17" s="8"/>
      <c r="J17" s="131">
        <v>2500000</v>
      </c>
      <c r="K17" s="113">
        <v>45132</v>
      </c>
      <c r="L17" s="121">
        <v>950000</v>
      </c>
      <c r="M17" s="126"/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f>+SUM(J13:J17)</f>
        <v>9819000</v>
      </c>
      <c r="K18" s="113">
        <v>45133</v>
      </c>
      <c r="L18" s="121">
        <v>800000</v>
      </c>
      <c r="M18" s="126"/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9950000</v>
      </c>
      <c r="K19" s="113">
        <v>45134</v>
      </c>
      <c r="L19" s="121">
        <v>800000</v>
      </c>
      <c r="M19" s="127"/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>
        <f>+J19-J18</f>
        <v>131000</v>
      </c>
      <c r="K20" s="113">
        <v>45129</v>
      </c>
      <c r="L20" s="110">
        <v>1000000</v>
      </c>
      <c r="M20" s="125"/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13"/>
      <c r="L21" s="27"/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/>
      <c r="L22" s="27"/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/>
      <c r="L23" s="121"/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/>
      <c r="L24" s="121"/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/>
      <c r="L25" s="121"/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3"/>
      <c r="L26" s="121"/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117421100</v>
      </c>
      <c r="K27" s="113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2421100</v>
      </c>
      <c r="H28" s="7"/>
      <c r="I28" s="7"/>
      <c r="K28" s="113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+'01 Maret 2018,'!I40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+'01 Maret 2018,'!I60</f>
        <v>136581100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26410000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26410000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7250000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7250000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117421100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117421100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7250000</v>
      </c>
      <c r="M123" s="90">
        <f t="shared" ref="M123:P123" si="1">SUM(M13:M122)</f>
        <v>26410000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14500000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0" zoomScale="84" zoomScaleNormal="100" zoomScaleSheetLayoutView="84" workbookViewId="0">
      <selection activeCell="I59" sqref="I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43162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1308-164+200</f>
        <v>1344</v>
      </c>
      <c r="F8" s="20"/>
      <c r="G8" s="15">
        <f>C8*E8</f>
        <v>134400000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32+49</f>
        <v>81</v>
      </c>
      <c r="F9" s="20"/>
      <c r="G9" s="15">
        <f t="shared" ref="G9:G16" si="0">C9*E9</f>
        <v>4050000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101+2</f>
        <v>103</v>
      </c>
      <c r="F11" s="20"/>
      <c r="G11" s="15">
        <f t="shared" si="0"/>
        <v>1030000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1+1</f>
        <v>2</v>
      </c>
      <c r="F12" s="20"/>
      <c r="G12" s="15">
        <f>C12*E12</f>
        <v>10000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3" t="s">
        <v>72</v>
      </c>
      <c r="K13" s="113">
        <v>45130</v>
      </c>
      <c r="L13" s="121"/>
      <c r="M13" s="126"/>
      <c r="N13" s="113"/>
      <c r="O13" s="12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 t="s">
        <v>72</v>
      </c>
      <c r="K14" s="113">
        <v>45131</v>
      </c>
      <c r="L14" s="121"/>
      <c r="M14" s="127"/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 t="s">
        <v>72</v>
      </c>
      <c r="K15" s="113">
        <v>45132</v>
      </c>
      <c r="L15" s="121"/>
      <c r="M15" s="126"/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 t="s">
        <v>72</v>
      </c>
      <c r="K16" s="113">
        <v>45133</v>
      </c>
      <c r="L16" s="121"/>
      <c r="M16" s="127"/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139670000</v>
      </c>
      <c r="I17" s="8"/>
      <c r="J17" s="133" t="s">
        <v>72</v>
      </c>
      <c r="K17" s="113">
        <v>45134</v>
      </c>
      <c r="L17" s="121"/>
      <c r="M17" s="126"/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13">
        <v>45135</v>
      </c>
      <c r="L18" s="121">
        <v>6500000</v>
      </c>
      <c r="M18" s="126"/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13">
        <v>45136</v>
      </c>
      <c r="L19" s="121">
        <v>950000</v>
      </c>
      <c r="M19" s="127"/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13">
        <v>45137</v>
      </c>
      <c r="L20" s="121">
        <v>1000000</v>
      </c>
      <c r="M20" s="125"/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13">
        <v>45138</v>
      </c>
      <c r="L21" s="27">
        <v>1750000</v>
      </c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>
        <v>45139</v>
      </c>
      <c r="L22" s="27">
        <v>1500000</v>
      </c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>
        <v>45140</v>
      </c>
      <c r="L23" s="121">
        <v>2000000</v>
      </c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>
        <v>45141</v>
      </c>
      <c r="L24" s="121">
        <v>1000000</v>
      </c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>
        <v>45142</v>
      </c>
      <c r="L25" s="121">
        <v>900000</v>
      </c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3">
        <v>45143</v>
      </c>
      <c r="L26" s="121">
        <v>850000</v>
      </c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139896100</v>
      </c>
      <c r="K27" s="113">
        <v>45144</v>
      </c>
      <c r="L27" s="121">
        <v>1000000</v>
      </c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24896100</v>
      </c>
      <c r="H28" s="7"/>
      <c r="I28" s="7"/>
      <c r="K28" s="113">
        <v>45145</v>
      </c>
      <c r="L28" s="121">
        <v>825000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 s="113">
        <v>45146</v>
      </c>
      <c r="L29" s="27">
        <v>600000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45147</v>
      </c>
      <c r="L30" s="27">
        <v>2400000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>
        <v>45148</v>
      </c>
      <c r="L31" s="27">
        <v>1200000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'02 Maret (2)'!I27</f>
        <v>117421100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22475000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22475000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139896100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139896100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/>
      <c r="B70" s="66"/>
      <c r="C70" s="66"/>
      <c r="D70" s="67"/>
      <c r="E70" s="67"/>
      <c r="F70" s="67"/>
      <c r="G70" s="8"/>
      <c r="J70" s="69"/>
      <c r="O70" s="27"/>
      <c r="Q70" s="38"/>
      <c r="S70" s="58"/>
    </row>
    <row r="72" spans="1:21" x14ac:dyDescent="0.25">
      <c r="A72" s="68" t="s">
        <v>71</v>
      </c>
      <c r="B72" s="66"/>
      <c r="C72" s="66"/>
      <c r="D72" s="67"/>
      <c r="E72" s="67"/>
      <c r="F72" s="67"/>
      <c r="G72" s="8" t="s">
        <v>45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22475000</v>
      </c>
      <c r="M123" s="90">
        <f t="shared" ref="M123:P123" si="1">SUM(M13:M122)</f>
        <v>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44950000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3" zoomScale="84" zoomScaleNormal="100" zoomScaleSheetLayoutView="84" workbookViewId="0">
      <selection activeCell="I59" sqref="I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67</v>
      </c>
      <c r="C3" s="8"/>
      <c r="D3" s="6"/>
      <c r="E3" s="6"/>
      <c r="F3" s="6"/>
      <c r="G3" s="6"/>
      <c r="H3" s="6" t="s">
        <v>3</v>
      </c>
      <c r="I3" s="10">
        <v>43163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1308-164+200+92+39</f>
        <v>1475</v>
      </c>
      <c r="F8" s="20"/>
      <c r="G8" s="15">
        <f>C8*E8</f>
        <v>147500000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78+73</f>
        <v>151</v>
      </c>
      <c r="F9" s="20"/>
      <c r="G9" s="15">
        <f t="shared" ref="G9:G16" si="0">C9*E9</f>
        <v>7550000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101+2+1</f>
        <v>104</v>
      </c>
      <c r="F11" s="20"/>
      <c r="G11" s="15">
        <f t="shared" si="0"/>
        <v>1040000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1+1</f>
        <v>2</v>
      </c>
      <c r="F12" s="20"/>
      <c r="G12" s="15">
        <f>C12*E12</f>
        <v>10000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f>1+2</f>
        <v>3</v>
      </c>
      <c r="F13" s="20"/>
      <c r="G13" s="15">
        <f t="shared" si="0"/>
        <v>6000</v>
      </c>
      <c r="H13" s="7"/>
      <c r="I13" s="15"/>
      <c r="J13" s="133"/>
      <c r="K13" s="114"/>
      <c r="L13" s="121"/>
      <c r="M13" s="126">
        <v>143000</v>
      </c>
      <c r="N13" s="136" t="s">
        <v>73</v>
      </c>
      <c r="O13" s="27">
        <v>850000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14"/>
      <c r="L14" s="121"/>
      <c r="M14" s="127">
        <v>25000</v>
      </c>
      <c r="N14" s="136" t="s">
        <v>74</v>
      </c>
      <c r="O14" s="27">
        <v>1500000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14"/>
      <c r="L15" s="121"/>
      <c r="M15" s="126"/>
      <c r="N15" s="136" t="s">
        <v>75</v>
      </c>
      <c r="O15" s="27">
        <v>1400000</v>
      </c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14"/>
      <c r="L16" s="121"/>
      <c r="M16" s="127"/>
      <c r="N16" s="136" t="s">
        <v>76</v>
      </c>
      <c r="O16" s="27">
        <v>1700000</v>
      </c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156286000</v>
      </c>
      <c r="I17" s="8"/>
      <c r="J17" s="133"/>
      <c r="K17" s="114"/>
      <c r="L17" s="121"/>
      <c r="M17" s="126"/>
      <c r="N17" s="136" t="s">
        <v>77</v>
      </c>
      <c r="O17" s="27">
        <v>700000</v>
      </c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14"/>
      <c r="L18" s="121"/>
      <c r="M18" s="126"/>
      <c r="N18" s="136" t="s">
        <v>78</v>
      </c>
      <c r="O18" s="27">
        <v>660000</v>
      </c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14"/>
      <c r="L19" s="121"/>
      <c r="M19" s="127"/>
      <c r="N19" s="136" t="s">
        <v>79</v>
      </c>
      <c r="O19" s="27">
        <v>2000000</v>
      </c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14"/>
      <c r="L20" s="121"/>
      <c r="M20" s="125"/>
      <c r="N20" s="136" t="s">
        <v>80</v>
      </c>
      <c r="O20" s="27">
        <v>650000</v>
      </c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14"/>
      <c r="L21" s="27"/>
      <c r="M21" s="117"/>
      <c r="N21" s="136" t="s">
        <v>81</v>
      </c>
      <c r="O21" s="27">
        <v>800000</v>
      </c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4"/>
      <c r="L22" s="27"/>
      <c r="M22" s="117"/>
      <c r="N22" s="136" t="s">
        <v>82</v>
      </c>
      <c r="O22" s="27">
        <v>4000000</v>
      </c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4"/>
      <c r="L23" s="121"/>
      <c r="M23" s="106"/>
      <c r="N23" s="136" t="s">
        <v>83</v>
      </c>
      <c r="O23" s="27">
        <v>624000</v>
      </c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4"/>
      <c r="L24" s="121"/>
      <c r="M24" s="117"/>
      <c r="N24" s="136" t="s">
        <v>84</v>
      </c>
      <c r="O24" s="27">
        <v>800000</v>
      </c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4"/>
      <c r="L25" s="121"/>
      <c r="M25" s="117"/>
      <c r="N25" s="136" t="s">
        <v>85</v>
      </c>
      <c r="O25" s="27">
        <v>600000</v>
      </c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4"/>
      <c r="L26" s="121"/>
      <c r="M26" s="105"/>
      <c r="N26" s="136" t="s">
        <v>86</v>
      </c>
      <c r="O26" s="27">
        <v>500000</v>
      </c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156512100</v>
      </c>
      <c r="K27" s="114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41512100</v>
      </c>
      <c r="H28" s="7"/>
      <c r="I28" s="7"/>
      <c r="K28" s="114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 s="114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+'03 Maret'!I60</f>
        <v>139896100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168000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168000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16784000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16784000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156512100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156512100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0</v>
      </c>
      <c r="M123" s="90">
        <f t="shared" ref="M123:P123" si="1">SUM(M13:M122)</f>
        <v>168000</v>
      </c>
      <c r="N123" s="90">
        <f>SUM(N13:N122)</f>
        <v>0</v>
      </c>
      <c r="O123" s="90">
        <f>SUM(O13:O122)</f>
        <v>16784000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0</v>
      </c>
      <c r="O124" s="90">
        <f>SUM(O13:O123)</f>
        <v>33568000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6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43164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142-74</f>
        <v>68</v>
      </c>
      <c r="F8" s="20"/>
      <c r="G8" s="15">
        <f>C8*E8</f>
        <v>6800000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138</v>
      </c>
      <c r="F9" s="20"/>
      <c r="G9" s="15">
        <f t="shared" ref="G9:G16" si="0">C9*E9</f>
        <v>6900000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5</v>
      </c>
      <c r="F10" s="20"/>
      <c r="G10" s="15">
        <f t="shared" si="0"/>
        <v>100000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107</v>
      </c>
      <c r="F11" s="20"/>
      <c r="G11" s="15">
        <f t="shared" si="0"/>
        <v>1070000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101</v>
      </c>
      <c r="F13" s="20"/>
      <c r="G13" s="15">
        <f t="shared" si="0"/>
        <v>202000</v>
      </c>
      <c r="H13" s="7"/>
      <c r="I13" s="15"/>
      <c r="J13" s="133"/>
      <c r="K13" s="109">
        <v>45163</v>
      </c>
      <c r="L13" s="121">
        <v>655000</v>
      </c>
      <c r="M13" s="126">
        <v>147500000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45164</v>
      </c>
      <c r="L14" s="121">
        <v>1700000</v>
      </c>
      <c r="M14" s="127">
        <v>22000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45165</v>
      </c>
      <c r="L15" s="121">
        <v>2800000</v>
      </c>
      <c r="M15" s="126">
        <v>240000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45166</v>
      </c>
      <c r="L16" s="121">
        <v>1400000</v>
      </c>
      <c r="M16" s="127">
        <v>114000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15077000</v>
      </c>
      <c r="I17" s="8"/>
      <c r="J17" s="133"/>
      <c r="K17" s="109">
        <v>45167</v>
      </c>
      <c r="L17" s="121">
        <v>60000</v>
      </c>
      <c r="M17" s="126">
        <v>90000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45168</v>
      </c>
      <c r="L18" s="121">
        <v>900000</v>
      </c>
      <c r="M18" s="126">
        <v>7460000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45169</v>
      </c>
      <c r="L19" s="121">
        <v>1900000</v>
      </c>
      <c r="M19" s="127">
        <v>20000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45170</v>
      </c>
      <c r="L20" s="121">
        <v>1950000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454</v>
      </c>
      <c r="F21" s="6"/>
      <c r="G21" s="21">
        <f>C21*E21</f>
        <v>227000</v>
      </c>
      <c r="H21" s="7"/>
      <c r="I21" s="21"/>
      <c r="J21" s="86"/>
      <c r="K21" s="109">
        <v>45171</v>
      </c>
      <c r="L21" s="121">
        <v>800000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45172</v>
      </c>
      <c r="L22" s="121">
        <v>950000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45173</v>
      </c>
      <c r="L23" s="121">
        <v>1100000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0"/>
      <c r="L24" s="121"/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4"/>
      <c r="L25" s="121"/>
      <c r="M25" s="117"/>
      <c r="N25" s="136"/>
      <c r="O25" s="27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229100</v>
      </c>
      <c r="I26" s="7"/>
      <c r="K26" s="114"/>
      <c r="L26" s="121"/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15306100</v>
      </c>
      <c r="K27" s="114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15306100</v>
      </c>
      <c r="H28" s="7"/>
      <c r="I28" s="7"/>
      <c r="K28" s="114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14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+'4 Maret 2018'!I60</f>
        <v>156512100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155446000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155446000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14215000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25000</v>
      </c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14240000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15306100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15306100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14215000</v>
      </c>
      <c r="M123" s="90">
        <f t="shared" ref="M123:P123" si="1">SUM(M13:M122)</f>
        <v>155446000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28430000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21" r:id="rId1" display="C:\Users\Nijar\Downloads\cetak-kwitansi.php?id=1800960"/>
    <hyperlink ref="K22" r:id="rId2" display="C:\Users\Nijar\Downloads\cetak-kwitansi.php?id=1800961"/>
    <hyperlink ref="K23" r:id="rId3" display="C:\Users\Nijar\Downloads\cetak-kwitansi.php?id=1800962"/>
    <hyperlink ref="K13" r:id="rId4" display="C:\Users\Nijar\Downloads\cetak-kwitansi.php?id=1800952"/>
    <hyperlink ref="K14" r:id="rId5" display="C:\Users\Nijar\Downloads\cetak-kwitansi.php?id=1800953"/>
    <hyperlink ref="K15" r:id="rId6" display="C:\Users\Nijar\Downloads\cetak-kwitansi.php?id=1800954"/>
    <hyperlink ref="K16" r:id="rId7" display="C:\Users\Nijar\Downloads\cetak-kwitansi.php?id=1800955"/>
    <hyperlink ref="K17" r:id="rId8" display="C:\Users\Nijar\Downloads\cetak-kwitansi.php?id=1800956"/>
    <hyperlink ref="K18" r:id="rId9" display="C:\Users\Nijar\Downloads\cetak-kwitansi.php?id=1800957"/>
    <hyperlink ref="K19" r:id="rId10" display="C:\Users\Nijar\Downloads\cetak-kwitansi.php?id=1800958"/>
    <hyperlink ref="K20" r:id="rId11" display="C:\Users\Nijar\Downloads\cetak-kwitansi.php?id=1800959"/>
  </hyperlinks>
  <pageMargins left="0.7" right="0.7" top="0.75" bottom="0.75" header="0.3" footer="0.3"/>
  <pageSetup scale="59" orientation="portrait" horizontalDpi="0" verticalDpi="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4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88</v>
      </c>
      <c r="C3" s="8"/>
      <c r="D3" s="6"/>
      <c r="E3" s="6"/>
      <c r="F3" s="6"/>
      <c r="G3" s="6"/>
      <c r="H3" s="6" t="s">
        <v>3</v>
      </c>
      <c r="I3" s="10">
        <v>43165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332</v>
      </c>
      <c r="F8" s="20"/>
      <c r="G8" s="15">
        <f>C8*E8</f>
        <v>33200000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188</v>
      </c>
      <c r="F9" s="20"/>
      <c r="G9" s="15">
        <f t="shared" ref="G9:G16" si="0">C9*E9</f>
        <v>9400000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42</v>
      </c>
      <c r="F11" s="20"/>
      <c r="G11" s="15">
        <f t="shared" si="0"/>
        <v>420000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38</v>
      </c>
      <c r="F13" s="20"/>
      <c r="G13" s="15">
        <f t="shared" si="0"/>
        <v>76000</v>
      </c>
      <c r="H13" s="7"/>
      <c r="I13" s="15"/>
      <c r="J13" s="133"/>
      <c r="K13" s="109">
        <v>45187</v>
      </c>
      <c r="L13" s="140">
        <v>1000000</v>
      </c>
      <c r="M13" s="126">
        <v>600000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45188</v>
      </c>
      <c r="L14" s="140">
        <v>900000</v>
      </c>
      <c r="M14" s="127">
        <v>60000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45189</v>
      </c>
      <c r="L15" s="140">
        <v>2400000</v>
      </c>
      <c r="M15" s="126">
        <v>50000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45190</v>
      </c>
      <c r="L16" s="140">
        <v>1150000</v>
      </c>
      <c r="M16" s="127">
        <v>70000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43136000</v>
      </c>
      <c r="I17" s="8"/>
      <c r="J17" s="133"/>
      <c r="K17" s="109">
        <v>45191</v>
      </c>
      <c r="L17" s="140">
        <v>950000</v>
      </c>
      <c r="M17" s="126">
        <v>20000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45192</v>
      </c>
      <c r="L18" s="140">
        <v>600000</v>
      </c>
      <c r="M18" s="126">
        <v>100000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45193</v>
      </c>
      <c r="L19" s="140">
        <v>3100000</v>
      </c>
      <c r="M19" s="127">
        <v>20000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45194</v>
      </c>
      <c r="L20" s="140">
        <v>541000</v>
      </c>
      <c r="M20" s="125">
        <v>124000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09">
        <v>45195</v>
      </c>
      <c r="L21" s="140">
        <v>950000</v>
      </c>
      <c r="M21" s="117">
        <v>30000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45196</v>
      </c>
      <c r="L22" s="140">
        <v>750000</v>
      </c>
      <c r="M22" s="117">
        <v>60000</v>
      </c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45197</v>
      </c>
      <c r="L23" s="140">
        <v>13050000</v>
      </c>
      <c r="M23" s="106" t="s">
        <v>89</v>
      </c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45198</v>
      </c>
      <c r="L24" s="140">
        <v>1000000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45199</v>
      </c>
      <c r="L25" s="140">
        <v>1000000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227100</v>
      </c>
      <c r="I26" s="7"/>
      <c r="K26" s="109"/>
      <c r="L26" s="141">
        <v>500000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43363100</v>
      </c>
      <c r="K27" s="109"/>
      <c r="L27" s="27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43363100</v>
      </c>
      <c r="H28" s="7"/>
      <c r="I28" s="7"/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+'05 Maret '!I60</f>
        <v>15306100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1134000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1134000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27891000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1300000</v>
      </c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29191000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43363100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43363100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27891000</v>
      </c>
      <c r="M123" s="90">
        <f t="shared" ref="M123:P123" si="1">SUM(M13:M122)</f>
        <v>1134000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55782000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6" r:id="rId1" display="cetak-kwitansi.php%3fid=1800981"/>
    <hyperlink ref="K19" r:id="rId2" display="cetak-kwitansi.php%3fid=1800984"/>
    <hyperlink ref="K20" r:id="rId3" display="cetak-kwitansi.php%3fid=1800985"/>
    <hyperlink ref="K21" r:id="rId4" display="cetak-kwitansi.php%3fid=1800986"/>
    <hyperlink ref="K22" r:id="rId5" display="cetak-kwitansi.php%3fid=1800987"/>
    <hyperlink ref="K23" r:id="rId6" display="cetak-kwitansi.php%3fid=1800988"/>
    <hyperlink ref="K25" r:id="rId7" display="cetak-kwitansi.php%3fid=1800990"/>
    <hyperlink ref="K17" r:id="rId8" display="cetak-kwitansi.php%3fid=1800982"/>
    <hyperlink ref="K18" r:id="rId9" display="cetak-kwitansi.php%3fid=1800983"/>
    <hyperlink ref="K24" r:id="rId10" display="cetak-kwitansi.php%3fid=1800989"/>
  </hyperlinks>
  <pageMargins left="0.7" right="0.7" top="0.75" bottom="0.75" header="0.3" footer="0.3"/>
  <pageSetup scale="59" orientation="portrait" horizontalDpi="0" verticalDpi="0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6" zoomScale="84" zoomScaleNormal="100" zoomScaleSheetLayoutView="84" workbookViewId="0">
      <selection activeCell="B4" sqref="B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7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43166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573</v>
      </c>
      <c r="F8" s="20"/>
      <c r="G8" s="15">
        <f>C8*E8</f>
        <v>57300000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506</v>
      </c>
      <c r="F9" s="20"/>
      <c r="G9" s="15">
        <f t="shared" ref="G9:G16" si="0">C9*E9</f>
        <v>25300000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34</v>
      </c>
      <c r="F11" s="20"/>
      <c r="G11" s="15">
        <f t="shared" si="0"/>
        <v>340000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16</v>
      </c>
      <c r="F12" s="20"/>
      <c r="G12" s="15">
        <f>C12*E12</f>
        <v>80000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58</v>
      </c>
      <c r="F13" s="20"/>
      <c r="G13" s="15">
        <f t="shared" si="0"/>
        <v>116000</v>
      </c>
      <c r="H13" s="7"/>
      <c r="I13" s="15"/>
      <c r="J13" s="133"/>
      <c r="K13" s="109"/>
      <c r="L13" s="140">
        <v>800000</v>
      </c>
      <c r="M13" s="126">
        <v>1450000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6</v>
      </c>
      <c r="F14" s="20"/>
      <c r="G14" s="15">
        <f t="shared" si="0"/>
        <v>6000</v>
      </c>
      <c r="H14" s="7"/>
      <c r="I14" s="15"/>
      <c r="J14" s="133"/>
      <c r="K14" s="109"/>
      <c r="L14" s="140">
        <v>800000</v>
      </c>
      <c r="M14" s="127">
        <v>100000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45190</v>
      </c>
      <c r="L15" s="27">
        <v>1000000</v>
      </c>
      <c r="M15" s="126">
        <v>60000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45191</v>
      </c>
      <c r="L16" s="27">
        <v>550000</v>
      </c>
      <c r="M16" s="127">
        <v>300000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83182000</v>
      </c>
      <c r="I17" s="8"/>
      <c r="J17" s="133"/>
      <c r="K17" s="109">
        <v>45192</v>
      </c>
      <c r="L17" s="27">
        <v>1969000</v>
      </c>
      <c r="M17" s="126">
        <v>60000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45193</v>
      </c>
      <c r="L18" s="27">
        <v>1600000</v>
      </c>
      <c r="M18" s="126">
        <v>70000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45194</v>
      </c>
      <c r="L19" s="27">
        <v>521000</v>
      </c>
      <c r="M19" s="127">
        <v>200000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45195</v>
      </c>
      <c r="L20" s="27">
        <v>605000</v>
      </c>
      <c r="M20" s="125">
        <v>40000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/>
      <c r="K21" s="109">
        <v>45196</v>
      </c>
      <c r="L21" s="27">
        <v>1000000</v>
      </c>
      <c r="M21" s="117">
        <v>80000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45197</v>
      </c>
      <c r="L22" s="27">
        <v>800000</v>
      </c>
      <c r="M22" s="117">
        <v>350000</v>
      </c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45198</v>
      </c>
      <c r="L23" s="27">
        <v>5000000</v>
      </c>
      <c r="M23" s="106">
        <v>30000</v>
      </c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45199</v>
      </c>
      <c r="L24" s="27">
        <v>1000000</v>
      </c>
      <c r="M24" s="117">
        <v>150000</v>
      </c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45200</v>
      </c>
      <c r="L25" s="27">
        <v>900000</v>
      </c>
      <c r="M25" s="117">
        <v>335000</v>
      </c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K26" s="109">
        <v>45201</v>
      </c>
      <c r="L26" s="27">
        <v>1020000</v>
      </c>
      <c r="M26" s="105">
        <v>119000</v>
      </c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83410100</v>
      </c>
      <c r="K27" s="109">
        <v>45202</v>
      </c>
      <c r="L27" s="27">
        <v>310000</v>
      </c>
      <c r="M27" s="104">
        <v>265000</v>
      </c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83410100</v>
      </c>
      <c r="H28" s="7"/>
      <c r="I28" s="7"/>
      <c r="K28" s="109">
        <v>45203</v>
      </c>
      <c r="L28" s="27">
        <v>1500000</v>
      </c>
      <c r="M28" s="39">
        <v>110000</v>
      </c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>
        <v>45204</v>
      </c>
      <c r="L29" s="27">
        <v>1900000</v>
      </c>
      <c r="M29" s="39">
        <v>184000</v>
      </c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45205</v>
      </c>
      <c r="L30" s="27">
        <v>2400000</v>
      </c>
      <c r="M30" s="42">
        <v>275000</v>
      </c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45206</v>
      </c>
      <c r="L31" s="27">
        <v>13050000</v>
      </c>
      <c r="M31" s="42">
        <v>75000</v>
      </c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K32" s="109">
        <v>45207</v>
      </c>
      <c r="L32" s="27">
        <v>900000</v>
      </c>
      <c r="M32" s="42">
        <v>20000</v>
      </c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+'6 Maret'!I61</f>
        <v>43363100</v>
      </c>
      <c r="K33" s="109">
        <v>45208</v>
      </c>
      <c r="L33" s="27">
        <v>800000</v>
      </c>
      <c r="M33" s="42">
        <v>50000</v>
      </c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09">
        <v>45209</v>
      </c>
      <c r="L34" s="27">
        <v>900000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45210</v>
      </c>
      <c r="L35" s="27">
        <v>850000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45211</v>
      </c>
      <c r="L36" s="27">
        <v>1000000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45212</v>
      </c>
      <c r="L37" s="27">
        <v>500000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>
        <v>45213</v>
      </c>
      <c r="L38" s="27">
        <v>175000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>
        <v>45214</v>
      </c>
      <c r="L39" s="27">
        <v>1370000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>
        <v>45215</v>
      </c>
      <c r="L40" s="27">
        <v>1150000</v>
      </c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4323000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4323000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44370000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44370000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83410100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83410100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44370000</v>
      </c>
      <c r="M123" s="90">
        <f t="shared" ref="M123:P123" si="1">SUM(M13:M122)</f>
        <v>4323000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88740000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5" r:id="rId1" display="cetak-kwitansi.php%3fid=1800981"/>
    <hyperlink ref="K18" r:id="rId2" display="cetak-kwitansi.php%3fid=1800984"/>
    <hyperlink ref="K19" r:id="rId3" display="cetak-kwitansi.php%3fid=1800985"/>
    <hyperlink ref="K20" r:id="rId4" display="cetak-kwitansi.php%3fid=1800986"/>
    <hyperlink ref="K21" r:id="rId5" display="cetak-kwitansi.php%3fid=1800987"/>
    <hyperlink ref="K22" r:id="rId6" display="cetak-kwitansi.php%3fid=1800988"/>
    <hyperlink ref="K24" r:id="rId7" display="cetak-kwitansi.php%3fid=1800990"/>
    <hyperlink ref="K25" r:id="rId8" display="cetak-kwitansi.php%3fid=1800991"/>
    <hyperlink ref="K26" r:id="rId9" display="cetak-kwitansi.php%3fid=1800992"/>
    <hyperlink ref="K27" r:id="rId10" display="cetak-kwitansi.php%3fid=1800993"/>
    <hyperlink ref="K29" r:id="rId11" display="cetak-kwitansi.php%3fid=1800995"/>
    <hyperlink ref="K32" r:id="rId12" display="cetak-kwitansi.php%3fid=1800998"/>
    <hyperlink ref="K33" r:id="rId13" display="cetak-kwitansi.php%3fid=1800999"/>
    <hyperlink ref="K34" r:id="rId14" display="cetak-kwitansi.php%3fid=1801000"/>
    <hyperlink ref="K35" r:id="rId15" display="cetak-kwitansi.php%3fid=1801001"/>
    <hyperlink ref="K36" r:id="rId16" display="cetak-kwitansi.php%3fid=1801002"/>
    <hyperlink ref="K38" r:id="rId17" display="cetak-kwitansi.php%3fid=1801004"/>
    <hyperlink ref="K39" r:id="rId18" display="cetak-kwitansi.php%3fid=1801005"/>
    <hyperlink ref="K40" r:id="rId19" display="cetak-kwitansi.php%3fid=1801006"/>
    <hyperlink ref="K16" r:id="rId20" display="cetak-kwitansi.php%3fid=1800982"/>
    <hyperlink ref="K30" r:id="rId21" display="cetak-kwitansi.php%3fid=1800996"/>
    <hyperlink ref="K37" r:id="rId22" display="cetak-kwitansi.php%3fid=1801003"/>
    <hyperlink ref="K17" r:id="rId23" display="cetak-kwitansi.php%3fid=1800983"/>
    <hyperlink ref="K23" r:id="rId24" display="cetak-kwitansi.php%3fid=1800989"/>
    <hyperlink ref="K28" r:id="rId25" display="cetak-kwitansi.php%3fid=1800994"/>
    <hyperlink ref="K31" r:id="rId26" display="cetak-kwitansi.php%3fid=1800997"/>
  </hyperlinks>
  <pageMargins left="0.7" right="0.7" top="0.75" bottom="0.75" header="0.3" footer="0.3"/>
  <pageSetup scale="59" orientation="portrait" horizontalDpi="0" verticalDpi="0" r:id="rId2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9" zoomScale="84" zoomScaleNormal="100" zoomScaleSheetLayoutView="84" workbookViewId="0">
      <selection activeCell="I51" sqref="I5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3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43167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160</v>
      </c>
      <c r="F8" s="20"/>
      <c r="G8" s="15">
        <f>C8*E8</f>
        <v>16000000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201</v>
      </c>
      <c r="F9" s="20"/>
      <c r="G9" s="15">
        <f t="shared" ref="G9:G16" si="0">C9*E9</f>
        <v>10050000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9</v>
      </c>
      <c r="F11" s="20"/>
      <c r="G11" s="15">
        <f t="shared" si="0"/>
        <v>90000</v>
      </c>
      <c r="H11" s="7"/>
      <c r="I11" s="15"/>
      <c r="J11" s="15"/>
      <c r="K11" s="99"/>
      <c r="L11" s="173" t="s">
        <v>54</v>
      </c>
      <c r="M11" s="173"/>
      <c r="N11" s="174" t="s">
        <v>55</v>
      </c>
      <c r="O11" s="174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12</v>
      </c>
      <c r="F12" s="20"/>
      <c r="G12" s="15">
        <f>C12*E12</f>
        <v>60000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49</v>
      </c>
      <c r="F13" s="20"/>
      <c r="G13" s="15">
        <f t="shared" si="0"/>
        <v>98000</v>
      </c>
      <c r="H13" s="7"/>
      <c r="I13" s="15"/>
      <c r="J13" s="133">
        <v>2004000</v>
      </c>
      <c r="K13" s="109">
        <v>45216</v>
      </c>
      <c r="L13" s="27">
        <v>950000</v>
      </c>
      <c r="M13" s="126">
        <v>82328000</v>
      </c>
      <c r="N13" s="136"/>
      <c r="O13" s="27">
        <v>3265000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33">
        <v>8176500</v>
      </c>
      <c r="K14" s="109">
        <v>45217</v>
      </c>
      <c r="L14" s="27">
        <v>1900000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45218</v>
      </c>
      <c r="L15" s="27">
        <v>600000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>
        <v>300000</v>
      </c>
      <c r="K16" s="109">
        <v>45219</v>
      </c>
      <c r="L16" s="27">
        <v>2000000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26299000</v>
      </c>
      <c r="I17" s="8"/>
      <c r="J17" s="133">
        <v>30000</v>
      </c>
      <c r="K17" s="109">
        <v>45220</v>
      </c>
      <c r="L17" s="27">
        <v>2850000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v>75000</v>
      </c>
      <c r="K18" s="109">
        <v>45221</v>
      </c>
      <c r="L18" s="27">
        <v>2400000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180000</v>
      </c>
      <c r="K19" s="109">
        <v>45222</v>
      </c>
      <c r="L19" s="27">
        <v>760000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>
        <v>30000</v>
      </c>
      <c r="K20" s="109">
        <v>45223</v>
      </c>
      <c r="L20" s="27">
        <v>634000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>
        <v>615000</v>
      </c>
      <c r="K21" s="109">
        <v>45224</v>
      </c>
      <c r="L21" s="27">
        <v>625000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5">
        <v>850000</v>
      </c>
      <c r="K22" s="109">
        <v>45225</v>
      </c>
      <c r="L22" s="27">
        <v>1000000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5">
        <v>20000</v>
      </c>
      <c r="K23" s="109">
        <v>45226</v>
      </c>
      <c r="L23" s="27">
        <v>450000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5">
        <v>12000</v>
      </c>
      <c r="K24" s="109">
        <v>45227</v>
      </c>
      <c r="L24" s="27">
        <v>2300000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5">
        <v>5000000</v>
      </c>
      <c r="K25" s="109">
        <v>45228</v>
      </c>
      <c r="L25" s="27">
        <v>611000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J26" s="86">
        <f>SUM(J13:J25)</f>
        <v>17292500</v>
      </c>
      <c r="K26" s="109">
        <v>45229</v>
      </c>
      <c r="L26" s="27">
        <v>500000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26527100</v>
      </c>
      <c r="J27" s="5">
        <v>50000</v>
      </c>
      <c r="K27" s="109">
        <v>45230</v>
      </c>
      <c r="L27" s="27">
        <v>150000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26527100</v>
      </c>
      <c r="H28" s="7"/>
      <c r="I28" s="7"/>
      <c r="K28" s="109">
        <v>45231</v>
      </c>
      <c r="L28" s="27">
        <v>500000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>
        <v>45232</v>
      </c>
      <c r="L29" s="27">
        <v>500000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45233</v>
      </c>
      <c r="L30" s="27">
        <v>250000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45234</v>
      </c>
      <c r="L31" s="27">
        <v>600000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82328000</v>
      </c>
      <c r="K32" s="109">
        <v>45235</v>
      </c>
      <c r="L32" s="27">
        <v>200000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+'7 Maret '!I60</f>
        <v>83410100</v>
      </c>
      <c r="K33" s="109">
        <v>45236</v>
      </c>
      <c r="L33" s="27">
        <v>1000000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-65035500</v>
      </c>
      <c r="K34" s="109">
        <v>45237</v>
      </c>
      <c r="L34" s="27">
        <v>2124000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45238</v>
      </c>
      <c r="L35" s="27">
        <v>541000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45239</v>
      </c>
      <c r="L36" s="27">
        <v>1000000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45240</v>
      </c>
      <c r="L37" s="27">
        <v>1000000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10"/>
      <c r="L38" s="139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>
        <v>-3265000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82328000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82328000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+L122</f>
        <v>22180000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+O122</f>
        <v>3265000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25445000</v>
      </c>
      <c r="J57" s="11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6"/>
      <c r="D58" s="6"/>
      <c r="E58" s="6"/>
      <c r="F58" s="6"/>
      <c r="G58" s="6"/>
      <c r="H58" s="15"/>
      <c r="I58" s="37"/>
      <c r="J58" s="111"/>
      <c r="M58" s="57"/>
      <c r="N58" s="109"/>
      <c r="O58" s="27"/>
      <c r="P58" s="57"/>
      <c r="Q58" s="38"/>
      <c r="R58" s="59"/>
      <c r="S58" s="43"/>
      <c r="T58" s="59"/>
      <c r="U58" s="43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+I33-I51+I57</f>
        <v>26527100</v>
      </c>
      <c r="J59" s="60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2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26527100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4">
        <v>0</v>
      </c>
      <c r="J61" s="60"/>
      <c r="M61" s="63"/>
      <c r="N61" s="109"/>
      <c r="O61" s="27"/>
      <c r="P61" s="63"/>
      <c r="Q61" s="38"/>
      <c r="R61" s="59"/>
      <c r="S61" s="43"/>
      <c r="T61" s="59"/>
      <c r="U61" s="64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69"/>
      <c r="M62" s="57"/>
      <c r="N62" s="109"/>
      <c r="O62" s="27"/>
      <c r="P62" s="57"/>
      <c r="Q62" s="38"/>
      <c r="R62" s="59"/>
      <c r="S62" s="43"/>
      <c r="T62" s="59"/>
      <c r="U62" s="59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69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1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69"/>
      <c r="M66" s="63"/>
      <c r="N66" s="109"/>
      <c r="O66" s="27"/>
      <c r="P66" s="63"/>
      <c r="Q66" s="38"/>
      <c r="S66" s="33"/>
    </row>
    <row r="67" spans="1:21" x14ac:dyDescent="0.25">
      <c r="A67" s="65"/>
      <c r="B67" s="66"/>
      <c r="C67" s="66"/>
      <c r="D67" s="67"/>
      <c r="E67" s="67"/>
      <c r="F67" s="67"/>
      <c r="G67" s="67"/>
      <c r="H67" s="67"/>
      <c r="J67" s="69"/>
      <c r="N67" s="109"/>
      <c r="O67" s="27"/>
      <c r="Q67" s="38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69"/>
      <c r="N68" s="109"/>
      <c r="O68" s="27"/>
      <c r="Q68" s="38"/>
      <c r="S68" s="58"/>
    </row>
    <row r="69" spans="1:21" x14ac:dyDescent="0.25">
      <c r="A69" s="68" t="s">
        <v>44</v>
      </c>
      <c r="B69" s="66"/>
      <c r="C69" s="66"/>
      <c r="D69" s="67"/>
      <c r="E69" s="67"/>
      <c r="F69" s="67"/>
      <c r="G69" s="8" t="s">
        <v>45</v>
      </c>
      <c r="J69" s="69"/>
      <c r="O69" s="27"/>
      <c r="Q69" s="38"/>
      <c r="S69" s="58"/>
    </row>
    <row r="71" spans="1:21" x14ac:dyDescent="0.25">
      <c r="A71" s="68" t="s">
        <v>66</v>
      </c>
      <c r="B71" s="66"/>
      <c r="C71" s="66"/>
      <c r="D71" s="67"/>
      <c r="E71" s="67"/>
      <c r="F71" s="67"/>
      <c r="G71" s="8"/>
      <c r="H71" s="5" t="s">
        <v>69</v>
      </c>
      <c r="J71" s="69"/>
      <c r="O71" s="27"/>
      <c r="Q71" s="38"/>
      <c r="S71" s="58"/>
    </row>
    <row r="72" spans="1:21" x14ac:dyDescent="0.25">
      <c r="A72" s="1"/>
      <c r="B72" s="1"/>
      <c r="C72" s="1"/>
      <c r="D72" s="1"/>
      <c r="E72" s="1"/>
      <c r="F72" s="1"/>
      <c r="H72" s="8"/>
      <c r="I72" s="1"/>
      <c r="J72" s="69"/>
      <c r="O72" s="27"/>
      <c r="Q72" s="38"/>
    </row>
    <row r="73" spans="1:21" x14ac:dyDescent="0.25">
      <c r="A73" s="1"/>
      <c r="B73" s="1"/>
      <c r="C73" s="1"/>
      <c r="D73" s="1"/>
      <c r="E73" s="1"/>
      <c r="F73" s="1"/>
      <c r="G73" s="67" t="s">
        <v>46</v>
      </c>
      <c r="H73" s="1"/>
      <c r="I73" s="1"/>
      <c r="J73" s="69"/>
      <c r="M73" s="63"/>
      <c r="N73" s="63"/>
      <c r="O73" s="27"/>
      <c r="P73" s="63"/>
      <c r="Q73" s="38"/>
    </row>
    <row r="74" spans="1:21" x14ac:dyDescent="0.25">
      <c r="A74" s="1"/>
      <c r="B74" s="1"/>
      <c r="C74" s="1"/>
      <c r="D74" s="1"/>
      <c r="E74" s="1"/>
      <c r="F74" s="1"/>
      <c r="G74" s="67"/>
      <c r="H74" s="1"/>
      <c r="I74" s="1"/>
      <c r="J74" s="69"/>
      <c r="O74" s="27"/>
      <c r="Q74" s="38"/>
    </row>
    <row r="75" spans="1:21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70"/>
      <c r="J76" s="69"/>
      <c r="O76" s="27"/>
      <c r="Q76" s="38"/>
    </row>
    <row r="77" spans="1:21" x14ac:dyDescent="0.25">
      <c r="A77" s="67"/>
      <c r="B77" s="67"/>
      <c r="C77" s="67"/>
      <c r="D77" s="67"/>
      <c r="E77" s="67"/>
      <c r="F77" s="67"/>
      <c r="G77" s="71"/>
      <c r="H77" s="72"/>
      <c r="I77" s="67"/>
      <c r="J77" s="69"/>
      <c r="O77" s="27"/>
      <c r="Q77" s="73"/>
    </row>
    <row r="78" spans="1:21" x14ac:dyDescent="0.25">
      <c r="A78" s="67"/>
      <c r="B78" s="67"/>
      <c r="C78" s="67"/>
      <c r="D78" s="67"/>
      <c r="E78" s="67"/>
      <c r="F78" s="67"/>
      <c r="G78" s="71" t="s">
        <v>48</v>
      </c>
      <c r="H78" s="74"/>
      <c r="I78" s="67"/>
      <c r="J78" s="69"/>
      <c r="O78" s="27"/>
      <c r="Q78" s="73"/>
    </row>
    <row r="79" spans="1:21" x14ac:dyDescent="0.25">
      <c r="A79" s="78"/>
      <c r="B79" s="76"/>
      <c r="C79" s="76"/>
      <c r="D79" s="76"/>
      <c r="E79" s="77"/>
      <c r="F79" s="1"/>
      <c r="G79" s="1"/>
      <c r="H79" s="43"/>
      <c r="I79" s="1"/>
      <c r="J79" s="69"/>
      <c r="O79" s="27"/>
      <c r="Q79" s="73"/>
    </row>
    <row r="80" spans="1:21" x14ac:dyDescent="0.25">
      <c r="A80" s="78"/>
      <c r="B80" s="76"/>
      <c r="C80" s="79"/>
      <c r="D80" s="76"/>
      <c r="E80" s="80"/>
      <c r="F80" s="1"/>
      <c r="G80" s="1"/>
      <c r="H80" s="43"/>
      <c r="I80" s="1"/>
      <c r="J80" s="69"/>
      <c r="O80" s="27"/>
      <c r="Q80" s="73"/>
    </row>
    <row r="81" spans="1:17" x14ac:dyDescent="0.25">
      <c r="A81" s="77"/>
      <c r="B81" s="76"/>
      <c r="C81" s="79"/>
      <c r="D81" s="79"/>
      <c r="E81" s="81"/>
      <c r="F81" s="58"/>
      <c r="H81" s="59"/>
      <c r="J81" s="69"/>
      <c r="O81" s="27"/>
      <c r="Q81" s="73"/>
    </row>
    <row r="82" spans="1:17" x14ac:dyDescent="0.25">
      <c r="A82" s="82"/>
      <c r="B82" s="76"/>
      <c r="C82" s="83"/>
      <c r="D82" s="83"/>
      <c r="E82" s="81"/>
      <c r="H82" s="59"/>
      <c r="J82" s="69"/>
      <c r="O82" s="27"/>
      <c r="Q82" s="73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75"/>
      <c r="B85" s="76"/>
      <c r="C85" s="76"/>
      <c r="D85" s="76"/>
      <c r="E85" s="77"/>
      <c r="F85" s="1"/>
      <c r="G85" s="1"/>
      <c r="H85" s="43"/>
      <c r="I85" s="1"/>
      <c r="J85" s="69"/>
      <c r="K85" s="110"/>
      <c r="L85" s="27"/>
      <c r="O85" s="27"/>
      <c r="Q85" s="85"/>
    </row>
    <row r="86" spans="1:17" x14ac:dyDescent="0.25">
      <c r="A86" s="78" t="s">
        <v>49</v>
      </c>
      <c r="B86" s="76"/>
      <c r="C86" s="76"/>
      <c r="D86" s="76"/>
      <c r="E86" s="77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78"/>
      <c r="B87" s="76"/>
      <c r="C87" s="79"/>
      <c r="D87" s="76"/>
      <c r="E87" s="80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86">
        <f>SUM(A69:A87)</f>
        <v>0</v>
      </c>
      <c r="E88" s="59">
        <f>SUM(E69:E87)</f>
        <v>0</v>
      </c>
      <c r="H88" s="59">
        <f>SUM(H69:H87)</f>
        <v>0</v>
      </c>
      <c r="J88" s="69"/>
      <c r="K88" s="26"/>
      <c r="L88" s="27"/>
      <c r="O88" s="27"/>
      <c r="Q88" s="85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73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63">
        <f>SUM(Q13:Q113)</f>
        <v>0</v>
      </c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0">
        <f>SUM(L13:L121)</f>
        <v>22180000</v>
      </c>
      <c r="M122" s="90">
        <f t="shared" ref="M122:P122" si="1">SUM(M13:M121)</f>
        <v>82328000</v>
      </c>
      <c r="N122" s="90">
        <f>SUM(N13:N121)</f>
        <v>0</v>
      </c>
      <c r="O122" s="90">
        <f>SUM(O13:O121)</f>
        <v>3265000</v>
      </c>
      <c r="P122" s="90">
        <f t="shared" si="1"/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0">
        <f>SUM(L13:L122)</f>
        <v>44360000</v>
      </c>
      <c r="O123" s="90">
        <f>SUM(O13:O122)</f>
        <v>6530000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1007"/>
    <hyperlink ref="K14" r:id="rId2" display="cetak-kwitansi.php%3fid=1801008"/>
    <hyperlink ref="K15" r:id="rId3" display="cetak-kwitansi.php%3fid=1801009"/>
    <hyperlink ref="K16" r:id="rId4" display="cetak-kwitansi.php%3fid=1801010"/>
    <hyperlink ref="K17" r:id="rId5" display="cetak-kwitansi.php%3fid=1801011"/>
    <hyperlink ref="K18" r:id="rId6" display="cetak-kwitansi.php%3fid=1801012"/>
    <hyperlink ref="K19" r:id="rId7" display="cetak-kwitansi.php%3fid=1801013"/>
    <hyperlink ref="K24" r:id="rId8" display="cetak-kwitansi.php%3fid=1801018"/>
    <hyperlink ref="K36" r:id="rId9" display="cetak-kwitansi.php%3fid=1801030"/>
    <hyperlink ref="K37" r:id="rId10" display="cetak-kwitansi.php%3fid=1801031"/>
    <hyperlink ref="K31" r:id="rId11" display="cetak-kwitansi.php%3fid=1801025"/>
    <hyperlink ref="K34" r:id="rId12" display="cetak-kwitansi.php%3fid=1801028"/>
    <hyperlink ref="K35" r:id="rId13" display="cetak-kwitansi.php%3fid=1801029"/>
    <hyperlink ref="K20" r:id="rId14" display="cetak-kwitansi.php%3fid=1801014"/>
    <hyperlink ref="K21" r:id="rId15" display="cetak-kwitansi.php%3fid=1801015"/>
    <hyperlink ref="K22" r:id="rId16" display="cetak-kwitansi.php%3fid=1801016"/>
    <hyperlink ref="K23" r:id="rId17" display="cetak-kwitansi.php%3fid=1801017"/>
    <hyperlink ref="K25" r:id="rId18" display="cetak-kwitansi.php%3fid=1801019"/>
    <hyperlink ref="K26" r:id="rId19" display="cetak-kwitansi.php%3fid=1801020"/>
    <hyperlink ref="K27" r:id="rId20" display="cetak-kwitansi.php%3fid=1801021"/>
    <hyperlink ref="K28" r:id="rId21" display="cetak-kwitansi.php%3fid=1801022"/>
    <hyperlink ref="K29" r:id="rId22" display="cetak-kwitansi.php%3fid=1801023"/>
    <hyperlink ref="K30" r:id="rId23" display="cetak-kwitansi.php%3fid=1801024"/>
    <hyperlink ref="K32" r:id="rId24" display="cetak-kwitansi.php%3fid=1801026"/>
    <hyperlink ref="K33" r:id="rId25" display="cetak-kwitansi.php%3fid=1801027"/>
  </hyperlinks>
  <pageMargins left="0.7" right="0.7" top="0.75" bottom="0.75" header="0.3" footer="0.3"/>
  <pageSetup scale="60" orientation="portrait" horizontalDpi="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28 Feb</vt:lpstr>
      <vt:lpstr>01 Maret 2018,</vt:lpstr>
      <vt:lpstr>02 Maret (2)</vt:lpstr>
      <vt:lpstr>03 Maret</vt:lpstr>
      <vt:lpstr>4 Maret 2018</vt:lpstr>
      <vt:lpstr>05 Maret </vt:lpstr>
      <vt:lpstr>6 Maret</vt:lpstr>
      <vt:lpstr>7 Maret </vt:lpstr>
      <vt:lpstr>8 Maret </vt:lpstr>
      <vt:lpstr>9 Maret </vt:lpstr>
      <vt:lpstr>10 Maret </vt:lpstr>
      <vt:lpstr>12 Maret</vt:lpstr>
      <vt:lpstr>13 Maret</vt:lpstr>
      <vt:lpstr>14 Maret  (2)</vt:lpstr>
      <vt:lpstr>15 Maret </vt:lpstr>
      <vt:lpstr>16 Maret </vt:lpstr>
      <vt:lpstr>18 Maret</vt:lpstr>
      <vt:lpstr>19 Maret </vt:lpstr>
      <vt:lpstr>20 Maret</vt:lpstr>
      <vt:lpstr>21 Maret</vt:lpstr>
      <vt:lpstr>22 Maret </vt:lpstr>
      <vt:lpstr>23 Maret </vt:lpstr>
      <vt:lpstr>24 Maret</vt:lpstr>
      <vt:lpstr>26 mARET </vt:lpstr>
      <vt:lpstr>27 Maret</vt:lpstr>
      <vt:lpstr>29 Maret </vt:lpstr>
      <vt:lpstr>31 Maret</vt:lpstr>
      <vt:lpstr>2 April</vt:lpstr>
      <vt:lpstr>'01 Maret 2018,'!Print_Area</vt:lpstr>
      <vt:lpstr>'02 Maret (2)'!Print_Area</vt:lpstr>
      <vt:lpstr>'03 Maret'!Print_Area</vt:lpstr>
      <vt:lpstr>'05 Maret '!Print_Area</vt:lpstr>
      <vt:lpstr>'10 Maret '!Print_Area</vt:lpstr>
      <vt:lpstr>'12 Maret'!Print_Area</vt:lpstr>
      <vt:lpstr>'13 Maret'!Print_Area</vt:lpstr>
      <vt:lpstr>'14 Maret  (2)'!Print_Area</vt:lpstr>
      <vt:lpstr>'15 Maret '!Print_Area</vt:lpstr>
      <vt:lpstr>'16 Maret '!Print_Area</vt:lpstr>
      <vt:lpstr>'18 Maret'!Print_Area</vt:lpstr>
      <vt:lpstr>'19 Maret '!Print_Area</vt:lpstr>
      <vt:lpstr>'2 April'!Print_Area</vt:lpstr>
      <vt:lpstr>'20 Maret'!Print_Area</vt:lpstr>
      <vt:lpstr>'21 Maret'!Print_Area</vt:lpstr>
      <vt:lpstr>'22 Maret '!Print_Area</vt:lpstr>
      <vt:lpstr>'23 Maret '!Print_Area</vt:lpstr>
      <vt:lpstr>'24 Maret'!Print_Area</vt:lpstr>
      <vt:lpstr>'26 mARET '!Print_Area</vt:lpstr>
      <vt:lpstr>'27 Maret'!Print_Area</vt:lpstr>
      <vt:lpstr>'28 Feb'!Print_Area</vt:lpstr>
      <vt:lpstr>'29 Maret '!Print_Area</vt:lpstr>
      <vt:lpstr>'31 Maret'!Print_Area</vt:lpstr>
      <vt:lpstr>'4 Maret 2018'!Print_Area</vt:lpstr>
      <vt:lpstr>'6 Maret'!Print_Area</vt:lpstr>
      <vt:lpstr>'7 Maret '!Print_Area</vt:lpstr>
      <vt:lpstr>'8 Maret '!Print_Area</vt:lpstr>
      <vt:lpstr>'9 Maret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2018-04-02T09:27:43Z</cp:lastPrinted>
  <dcterms:created xsi:type="dcterms:W3CDTF">2017-12-27T04:26:30Z</dcterms:created>
  <dcterms:modified xsi:type="dcterms:W3CDTF">2018-04-03T03:14:42Z</dcterms:modified>
</cp:coreProperties>
</file>