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6975" firstSheet="14" activeTab="23"/>
  </bookViews>
  <sheets>
    <sheet name="01 Sep" sheetId="1" r:id="rId1"/>
    <sheet name="02 Sep" sheetId="2" r:id="rId2"/>
    <sheet name="03 sEPT" sheetId="3" r:id="rId3"/>
    <sheet name="04 sEPT " sheetId="4" r:id="rId4"/>
    <sheet name="05 SEPT" sheetId="6" r:id="rId5"/>
    <sheet name="06 SE" sheetId="8" r:id="rId6"/>
    <sheet name="7 Sepu" sheetId="9" r:id="rId7"/>
    <sheet name="8 Sept " sheetId="10" r:id="rId8"/>
    <sheet name="10 Sept" sheetId="11" r:id="rId9"/>
    <sheet name="12 Sept" sheetId="12" r:id="rId10"/>
    <sheet name="13 Sept" sheetId="13" r:id="rId11"/>
    <sheet name="14 Sept" sheetId="15" r:id="rId12"/>
    <sheet name="15 Sept " sheetId="19" r:id="rId13"/>
    <sheet name="16 Sept" sheetId="17" r:id="rId14"/>
    <sheet name="17 " sheetId="20" r:id="rId15"/>
    <sheet name="19 Sept" sheetId="21" r:id="rId16"/>
    <sheet name="22 Sept" sheetId="22" r:id="rId17"/>
    <sheet name="23 Sept" sheetId="23" r:id="rId18"/>
    <sheet name="24 Sept " sheetId="24" r:id="rId19"/>
    <sheet name="25 Sep" sheetId="25" r:id="rId20"/>
    <sheet name="26 Sep" sheetId="26" r:id="rId21"/>
    <sheet name="27 Sept " sheetId="27" r:id="rId22"/>
    <sheet name="28 sEPT" sheetId="28" r:id="rId23"/>
    <sheet name="30 Sept" sheetId="29" r:id="rId24"/>
  </sheets>
  <externalReferences>
    <externalReference r:id="rId25"/>
  </externalReferences>
  <definedNames>
    <definedName name="_xlnm.Print_Area" localSheetId="0">'01 Sep'!$A$1:$I$75</definedName>
    <definedName name="_xlnm.Print_Area" localSheetId="2">'03 sEPT'!$A$1:$I$75</definedName>
    <definedName name="_xlnm.Print_Area" localSheetId="3">'04 sEPT '!$A$1:$I$75</definedName>
    <definedName name="_xlnm.Print_Area" localSheetId="5">'06 SE'!$A$1:$I$75</definedName>
    <definedName name="_xlnm.Print_Area" localSheetId="8">'10 Sept'!$A$1:$I$75</definedName>
    <definedName name="_xlnm.Print_Area" localSheetId="9">'12 Sept'!$A$1:$I$75</definedName>
    <definedName name="_xlnm.Print_Area" localSheetId="10">'13 Sept'!$A$1:$I$75</definedName>
    <definedName name="_xlnm.Print_Area" localSheetId="11">'14 Sept'!$A$1:$I$75</definedName>
    <definedName name="_xlnm.Print_Area" localSheetId="12">'15 Sept '!$A$1:$I$75</definedName>
    <definedName name="_xlnm.Print_Area" localSheetId="13">'16 Sept'!$A$1:$I$75</definedName>
    <definedName name="_xlnm.Print_Area" localSheetId="14">'17 '!$A$1:$I$75</definedName>
    <definedName name="_xlnm.Print_Area" localSheetId="15">'19 Sept'!$A$1:$I$75</definedName>
    <definedName name="_xlnm.Print_Area" localSheetId="16">'22 Sept'!$A$1:$I$75</definedName>
    <definedName name="_xlnm.Print_Area" localSheetId="17">'23 Sept'!$A$1:$I$75</definedName>
    <definedName name="_xlnm.Print_Area" localSheetId="18">'24 Sept '!$A$1:$I$75</definedName>
    <definedName name="_xlnm.Print_Area" localSheetId="19">'25 Sep'!$A$1:$I$75</definedName>
    <definedName name="_xlnm.Print_Area" localSheetId="20">'26 Sep'!$A$1:$I$75</definedName>
    <definedName name="_xlnm.Print_Area" localSheetId="21">'27 Sept '!$A$1:$I$75</definedName>
    <definedName name="_xlnm.Print_Area" localSheetId="22">'28 sEPT'!$A$1:$I$75</definedName>
    <definedName name="_xlnm.Print_Area" localSheetId="23">'30 Sept'!$A$1:$I$75</definedName>
    <definedName name="_xlnm.Print_Area" localSheetId="6">'7 Sepu'!$A$1:$I$75</definedName>
    <definedName name="_xlnm.Print_Area" localSheetId="7">'8 Sept '!$A$1:$I$75</definedName>
  </definedNames>
  <calcPr calcId="144525"/>
</workbook>
</file>

<file path=xl/calcChain.xml><?xml version="1.0" encoding="utf-8"?>
<calcChain xmlns="http://schemas.openxmlformats.org/spreadsheetml/2006/main">
  <c r="E8" i="29" l="1"/>
  <c r="H43" i="29"/>
  <c r="E9" i="29"/>
  <c r="I31" i="29"/>
  <c r="P119" i="29"/>
  <c r="N119" i="29"/>
  <c r="M119" i="29"/>
  <c r="H47" i="29" s="1"/>
  <c r="I49" i="29" s="1"/>
  <c r="L119" i="29"/>
  <c r="L120" i="29" s="1"/>
  <c r="Q111" i="29"/>
  <c r="H85" i="29"/>
  <c r="E85" i="29"/>
  <c r="A85" i="29"/>
  <c r="S46" i="29"/>
  <c r="I44" i="29"/>
  <c r="I38" i="29"/>
  <c r="O24" i="29"/>
  <c r="G24" i="29"/>
  <c r="G23" i="29"/>
  <c r="G22" i="29"/>
  <c r="G21" i="29"/>
  <c r="G20" i="29"/>
  <c r="H26" i="29" s="1"/>
  <c r="U16" i="29"/>
  <c r="T16" i="29"/>
  <c r="G16" i="29"/>
  <c r="G15" i="29"/>
  <c r="G14" i="29"/>
  <c r="G13" i="29"/>
  <c r="G12" i="29"/>
  <c r="G11" i="29"/>
  <c r="G10" i="29"/>
  <c r="G9" i="29"/>
  <c r="G8" i="29"/>
  <c r="J5" i="29"/>
  <c r="J4" i="29"/>
  <c r="J9" i="29" s="1"/>
  <c r="K9" i="29" s="1"/>
  <c r="I45" i="29" l="1"/>
  <c r="H17" i="29"/>
  <c r="I27" i="29" s="1"/>
  <c r="I57" i="29" s="1"/>
  <c r="H52" i="29"/>
  <c r="H53" i="29"/>
  <c r="I55" i="29" s="1"/>
  <c r="O119" i="29"/>
  <c r="O120" i="29" s="1"/>
  <c r="I31" i="28"/>
  <c r="P119" i="28"/>
  <c r="N119" i="28"/>
  <c r="M119" i="28"/>
  <c r="H47" i="28" s="1"/>
  <c r="I49" i="28" s="1"/>
  <c r="L119" i="28"/>
  <c r="L120" i="28" s="1"/>
  <c r="Q111" i="28"/>
  <c r="H85" i="28"/>
  <c r="E85" i="28"/>
  <c r="A85" i="28"/>
  <c r="S46" i="28"/>
  <c r="H43" i="28"/>
  <c r="H41" i="28"/>
  <c r="I44" i="28" s="1"/>
  <c r="I30" i="28"/>
  <c r="I38" i="28" s="1"/>
  <c r="I45" i="28" s="1"/>
  <c r="O24" i="28"/>
  <c r="O119" i="28" s="1"/>
  <c r="O120" i="28" s="1"/>
  <c r="G24" i="28"/>
  <c r="G23" i="28"/>
  <c r="G22" i="28"/>
  <c r="G21" i="28"/>
  <c r="H26" i="28" s="1"/>
  <c r="G20" i="28"/>
  <c r="U16" i="28"/>
  <c r="T16" i="28"/>
  <c r="G16" i="28"/>
  <c r="G15" i="28"/>
  <c r="G14" i="28"/>
  <c r="G13" i="28"/>
  <c r="G12" i="28"/>
  <c r="G11" i="28"/>
  <c r="G10" i="28"/>
  <c r="G9" i="28"/>
  <c r="G8" i="28"/>
  <c r="J5" i="28"/>
  <c r="J4" i="28"/>
  <c r="J9" i="28" s="1"/>
  <c r="K9" i="28" s="1"/>
  <c r="L9" i="29" l="1"/>
  <c r="I56" i="29"/>
  <c r="I59" i="29" s="1"/>
  <c r="H17" i="28"/>
  <c r="I27" i="28" s="1"/>
  <c r="I57" i="28" s="1"/>
  <c r="H52" i="28"/>
  <c r="H53" i="28"/>
  <c r="I31" i="27"/>
  <c r="P119" i="27"/>
  <c r="N119" i="27"/>
  <c r="M119" i="27"/>
  <c r="H47" i="27" s="1"/>
  <c r="I49" i="27" s="1"/>
  <c r="L119" i="27"/>
  <c r="L120" i="27" s="1"/>
  <c r="Q111" i="27"/>
  <c r="H85" i="27"/>
  <c r="E85" i="27"/>
  <c r="A85" i="27"/>
  <c r="S46" i="27"/>
  <c r="H43" i="27"/>
  <c r="H41" i="27"/>
  <c r="I44" i="27" s="1"/>
  <c r="I30" i="27"/>
  <c r="I38" i="27" s="1"/>
  <c r="I45" i="27" s="1"/>
  <c r="O24" i="27"/>
  <c r="G24" i="27"/>
  <c r="G23" i="27"/>
  <c r="G22" i="27"/>
  <c r="G21" i="27"/>
  <c r="E21" i="27"/>
  <c r="G20" i="27"/>
  <c r="H26" i="27" s="1"/>
  <c r="U16" i="27"/>
  <c r="T16" i="27"/>
  <c r="G16" i="27"/>
  <c r="G15" i="27"/>
  <c r="G14" i="27"/>
  <c r="G13" i="27"/>
  <c r="G12" i="27"/>
  <c r="G11" i="27"/>
  <c r="G10" i="27"/>
  <c r="G9" i="27"/>
  <c r="G8" i="27"/>
  <c r="J5" i="27"/>
  <c r="J4" i="27"/>
  <c r="J9" i="27" s="1"/>
  <c r="K9" i="27" s="1"/>
  <c r="I55" i="28" l="1"/>
  <c r="L9" i="28"/>
  <c r="I56" i="28"/>
  <c r="I59" i="28" s="1"/>
  <c r="H52" i="27"/>
  <c r="H17" i="27"/>
  <c r="I27" i="27" s="1"/>
  <c r="I57" i="27" s="1"/>
  <c r="H53" i="27"/>
  <c r="I55" i="27" s="1"/>
  <c r="O119" i="27"/>
  <c r="O120" i="27" s="1"/>
  <c r="I31" i="26"/>
  <c r="I56" i="27" l="1"/>
  <c r="L9" i="27"/>
  <c r="I59" i="27"/>
  <c r="P119" i="26"/>
  <c r="N119" i="26"/>
  <c r="M119" i="26"/>
  <c r="H47" i="26" s="1"/>
  <c r="I49" i="26" s="1"/>
  <c r="L119" i="26"/>
  <c r="L120" i="26" s="1"/>
  <c r="Q111" i="26"/>
  <c r="H85" i="26"/>
  <c r="E85" i="26"/>
  <c r="A85" i="26"/>
  <c r="S46" i="26"/>
  <c r="H43" i="26"/>
  <c r="H41" i="26"/>
  <c r="I44" i="26" s="1"/>
  <c r="I30" i="26"/>
  <c r="I38" i="26" s="1"/>
  <c r="I45" i="26" s="1"/>
  <c r="O24" i="26"/>
  <c r="G24" i="26"/>
  <c r="G23" i="26"/>
  <c r="G22" i="26"/>
  <c r="E21" i="26"/>
  <c r="G21" i="26" s="1"/>
  <c r="G20" i="26"/>
  <c r="U16" i="26"/>
  <c r="T16" i="26"/>
  <c r="G16" i="26"/>
  <c r="G15" i="26"/>
  <c r="G14" i="26"/>
  <c r="G13" i="26"/>
  <c r="G12" i="26"/>
  <c r="E11" i="26"/>
  <c r="G11" i="26" s="1"/>
  <c r="G10" i="26"/>
  <c r="G9" i="26"/>
  <c r="G8" i="26"/>
  <c r="H17" i="26" s="1"/>
  <c r="J5" i="26"/>
  <c r="J4" i="26"/>
  <c r="J9" i="26" s="1"/>
  <c r="K9" i="26" s="1"/>
  <c r="H52" i="26" l="1"/>
  <c r="H26" i="26"/>
  <c r="I27" i="26" s="1"/>
  <c r="I57" i="26" s="1"/>
  <c r="H53" i="26"/>
  <c r="I55" i="26" s="1"/>
  <c r="I56" i="26" s="1"/>
  <c r="O119" i="26"/>
  <c r="O120" i="26" s="1"/>
  <c r="I59" i="26" l="1"/>
  <c r="L9" i="26"/>
  <c r="I31" i="25" l="1"/>
  <c r="P119" i="25"/>
  <c r="N119" i="25"/>
  <c r="M119" i="25"/>
  <c r="H47" i="25" s="1"/>
  <c r="I49" i="25" s="1"/>
  <c r="L119" i="25"/>
  <c r="L120" i="25" s="1"/>
  <c r="Q111" i="25"/>
  <c r="H85" i="25"/>
  <c r="E85" i="25"/>
  <c r="A85" i="25"/>
  <c r="S46" i="25"/>
  <c r="H43" i="25"/>
  <c r="H41" i="25"/>
  <c r="I44" i="25" s="1"/>
  <c r="I30" i="25"/>
  <c r="I38" i="25" s="1"/>
  <c r="I45" i="25" s="1"/>
  <c r="O24" i="25"/>
  <c r="G24" i="25"/>
  <c r="G23" i="25"/>
  <c r="G22" i="25"/>
  <c r="E21" i="25"/>
  <c r="G21" i="25" s="1"/>
  <c r="G20" i="25"/>
  <c r="U16" i="25"/>
  <c r="T16" i="25"/>
  <c r="G16" i="25"/>
  <c r="G15" i="25"/>
  <c r="G14" i="25"/>
  <c r="E13" i="25"/>
  <c r="G13" i="25" s="1"/>
  <c r="G12" i="25"/>
  <c r="E11" i="25"/>
  <c r="G11" i="25" s="1"/>
  <c r="G10" i="25"/>
  <c r="G9" i="25"/>
  <c r="G8" i="25"/>
  <c r="H17" i="25" s="1"/>
  <c r="J5" i="25"/>
  <c r="J4" i="25"/>
  <c r="J9" i="25" s="1"/>
  <c r="K9" i="25" s="1"/>
  <c r="H52" i="25" l="1"/>
  <c r="H26" i="25"/>
  <c r="I27" i="25" s="1"/>
  <c r="I57" i="25" s="1"/>
  <c r="H53" i="25"/>
  <c r="I55" i="25" s="1"/>
  <c r="L9" i="25" s="1"/>
  <c r="O119" i="25"/>
  <c r="O120" i="25" s="1"/>
  <c r="E8" i="24"/>
  <c r="I56" i="25" l="1"/>
  <c r="I59" i="25" s="1"/>
  <c r="E21" i="24"/>
  <c r="E13" i="24"/>
  <c r="E11" i="24"/>
  <c r="E10" i="24"/>
  <c r="E9" i="24"/>
  <c r="I31" i="24"/>
  <c r="P119" i="24"/>
  <c r="N119" i="24"/>
  <c r="M119" i="24"/>
  <c r="H47" i="24" s="1"/>
  <c r="I49" i="24" s="1"/>
  <c r="L119" i="24"/>
  <c r="L120" i="24" s="1"/>
  <c r="Q111" i="24"/>
  <c r="H85" i="24"/>
  <c r="E85" i="24"/>
  <c r="A85" i="24"/>
  <c r="S46" i="24"/>
  <c r="H43" i="24"/>
  <c r="H41" i="24"/>
  <c r="I44" i="24" s="1"/>
  <c r="I30" i="24"/>
  <c r="I38" i="24" s="1"/>
  <c r="I45" i="24" s="1"/>
  <c r="O24" i="24"/>
  <c r="G24" i="24"/>
  <c r="G23" i="24"/>
  <c r="G22" i="24"/>
  <c r="G21" i="24"/>
  <c r="G20" i="24"/>
  <c r="H26" i="24" s="1"/>
  <c r="U16" i="24"/>
  <c r="T16" i="24"/>
  <c r="G16" i="24"/>
  <c r="G15" i="24"/>
  <c r="G14" i="24"/>
  <c r="G13" i="24"/>
  <c r="G12" i="24"/>
  <c r="G11" i="24"/>
  <c r="G10" i="24"/>
  <c r="G9" i="24"/>
  <c r="G8" i="24"/>
  <c r="J5" i="24"/>
  <c r="J4" i="24"/>
  <c r="J9" i="24" s="1"/>
  <c r="K9" i="24" s="1"/>
  <c r="H17" i="24" l="1"/>
  <c r="I27" i="24" s="1"/>
  <c r="I57" i="24" s="1"/>
  <c r="H52" i="24"/>
  <c r="H53" i="24"/>
  <c r="I55" i="24" s="1"/>
  <c r="O119" i="24"/>
  <c r="O120" i="24" s="1"/>
  <c r="E13" i="23"/>
  <c r="E11" i="23"/>
  <c r="E9" i="23"/>
  <c r="E8" i="23"/>
  <c r="I31" i="23"/>
  <c r="P119" i="23"/>
  <c r="N119" i="23"/>
  <c r="M119" i="23"/>
  <c r="H47" i="23" s="1"/>
  <c r="I49" i="23" s="1"/>
  <c r="L119" i="23"/>
  <c r="L120" i="23" s="1"/>
  <c r="Q111" i="23"/>
  <c r="H85" i="23"/>
  <c r="E85" i="23"/>
  <c r="A85" i="23"/>
  <c r="S46" i="23"/>
  <c r="H43" i="23"/>
  <c r="H41" i="23"/>
  <c r="I44" i="23" s="1"/>
  <c r="I30" i="23"/>
  <c r="I38" i="23" s="1"/>
  <c r="I45" i="23" s="1"/>
  <c r="O24" i="23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G8" i="23"/>
  <c r="J5" i="23"/>
  <c r="J4" i="23"/>
  <c r="J9" i="23" s="1"/>
  <c r="K9" i="23" s="1"/>
  <c r="L9" i="24" l="1"/>
  <c r="I56" i="24"/>
  <c r="I59" i="24" s="1"/>
  <c r="H17" i="23"/>
  <c r="I27" i="23" s="1"/>
  <c r="I57" i="23" s="1"/>
  <c r="H52" i="23"/>
  <c r="H53" i="23"/>
  <c r="I55" i="23" s="1"/>
  <c r="O119" i="23"/>
  <c r="O120" i="23" s="1"/>
  <c r="I31" i="22"/>
  <c r="P119" i="22"/>
  <c r="N119" i="22"/>
  <c r="M119" i="22"/>
  <c r="H47" i="22" s="1"/>
  <c r="I49" i="22" s="1"/>
  <c r="L119" i="22"/>
  <c r="L120" i="22" s="1"/>
  <c r="Q111" i="22"/>
  <c r="H85" i="22"/>
  <c r="E85" i="22"/>
  <c r="A85" i="22"/>
  <c r="S46" i="22"/>
  <c r="H43" i="22"/>
  <c r="H41" i="22"/>
  <c r="I44" i="22" s="1"/>
  <c r="I30" i="22"/>
  <c r="I38" i="22" s="1"/>
  <c r="I45" i="22" s="1"/>
  <c r="O24" i="22"/>
  <c r="O119" i="22" s="1"/>
  <c r="O120" i="22" s="1"/>
  <c r="G24" i="22"/>
  <c r="G23" i="22"/>
  <c r="G22" i="22"/>
  <c r="G21" i="22"/>
  <c r="G20" i="22"/>
  <c r="H26" i="22" s="1"/>
  <c r="U16" i="22"/>
  <c r="T16" i="22"/>
  <c r="G16" i="22"/>
  <c r="G15" i="22"/>
  <c r="G14" i="22"/>
  <c r="E13" i="22"/>
  <c r="G13" i="22" s="1"/>
  <c r="G12" i="22"/>
  <c r="G11" i="22"/>
  <c r="G10" i="22"/>
  <c r="G9" i="22"/>
  <c r="G8" i="22"/>
  <c r="J5" i="22"/>
  <c r="J4" i="22"/>
  <c r="J9" i="22" s="1"/>
  <c r="K9" i="22" s="1"/>
  <c r="E9" i="21"/>
  <c r="E8" i="21"/>
  <c r="I31" i="21"/>
  <c r="I30" i="21"/>
  <c r="I38" i="21" s="1"/>
  <c r="I45" i="21" s="1"/>
  <c r="I30" i="17"/>
  <c r="P119" i="21"/>
  <c r="N119" i="21"/>
  <c r="M119" i="21"/>
  <c r="H47" i="21" s="1"/>
  <c r="I49" i="21" s="1"/>
  <c r="L119" i="21"/>
  <c r="L120" i="21" s="1"/>
  <c r="Q111" i="21"/>
  <c r="H85" i="21"/>
  <c r="E85" i="21"/>
  <c r="A85" i="21"/>
  <c r="H52" i="21"/>
  <c r="S46" i="21"/>
  <c r="H43" i="21"/>
  <c r="H41" i="21"/>
  <c r="I44" i="21" s="1"/>
  <c r="O24" i="21"/>
  <c r="O119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E13" i="21"/>
  <c r="G12" i="21"/>
  <c r="E12" i="21"/>
  <c r="G11" i="21"/>
  <c r="E11" i="21"/>
  <c r="G10" i="21"/>
  <c r="E10" i="21"/>
  <c r="G9" i="21"/>
  <c r="G8" i="21"/>
  <c r="H17" i="21" s="1"/>
  <c r="I27" i="21" s="1"/>
  <c r="I57" i="21" s="1"/>
  <c r="J5" i="21"/>
  <c r="J4" i="21"/>
  <c r="J9" i="21" s="1"/>
  <c r="K9" i="21" s="1"/>
  <c r="L9" i="23" l="1"/>
  <c r="I56" i="23"/>
  <c r="I59" i="23" s="1"/>
  <c r="H17" i="22"/>
  <c r="I27" i="22" s="1"/>
  <c r="I57" i="22" s="1"/>
  <c r="H52" i="22"/>
  <c r="H53" i="22"/>
  <c r="O120" i="21"/>
  <c r="H53" i="21"/>
  <c r="I55" i="21" s="1"/>
  <c r="E9" i="20"/>
  <c r="E8" i="20"/>
  <c r="I31" i="20"/>
  <c r="P119" i="20"/>
  <c r="N119" i="20"/>
  <c r="M119" i="20"/>
  <c r="H47" i="20" s="1"/>
  <c r="I49" i="20" s="1"/>
  <c r="L119" i="20"/>
  <c r="L120" i="20" s="1"/>
  <c r="Q111" i="20"/>
  <c r="H85" i="20"/>
  <c r="E85" i="20"/>
  <c r="A85" i="20"/>
  <c r="S46" i="20"/>
  <c r="H43" i="20"/>
  <c r="H41" i="20"/>
  <c r="I44" i="20" s="1"/>
  <c r="I38" i="20"/>
  <c r="I45" i="20" s="1"/>
  <c r="O24" i="20"/>
  <c r="G24" i="20"/>
  <c r="G23" i="20"/>
  <c r="G22" i="20"/>
  <c r="G21" i="20"/>
  <c r="G20" i="20"/>
  <c r="H26" i="20" s="1"/>
  <c r="U16" i="20"/>
  <c r="T16" i="20"/>
  <c r="G16" i="20"/>
  <c r="G15" i="20"/>
  <c r="G14" i="20"/>
  <c r="E13" i="20"/>
  <c r="G13" i="20" s="1"/>
  <c r="E12" i="20"/>
  <c r="G12" i="20" s="1"/>
  <c r="E11" i="20"/>
  <c r="G11" i="20" s="1"/>
  <c r="E10" i="20"/>
  <c r="G10" i="20" s="1"/>
  <c r="G9" i="20"/>
  <c r="G8" i="20"/>
  <c r="J5" i="20"/>
  <c r="J4" i="20"/>
  <c r="J9" i="20" s="1"/>
  <c r="K9" i="20" s="1"/>
  <c r="I55" i="22" l="1"/>
  <c r="I56" i="22"/>
  <c r="I59" i="22" s="1"/>
  <c r="L9" i="22"/>
  <c r="I56" i="21"/>
  <c r="I59" i="21" s="1"/>
  <c r="L9" i="21"/>
  <c r="H52" i="20"/>
  <c r="H17" i="20"/>
  <c r="I27" i="20" s="1"/>
  <c r="I57" i="20" s="1"/>
  <c r="H53" i="20"/>
  <c r="I55" i="20" s="1"/>
  <c r="L9" i="20" s="1"/>
  <c r="O119" i="20"/>
  <c r="O120" i="20" s="1"/>
  <c r="E9" i="17"/>
  <c r="E8" i="17"/>
  <c r="E11" i="17"/>
  <c r="E12" i="17"/>
  <c r="E10" i="17"/>
  <c r="H53" i="17"/>
  <c r="L119" i="17"/>
  <c r="L120" i="17" s="1"/>
  <c r="I31" i="17"/>
  <c r="P119" i="19"/>
  <c r="N119" i="19"/>
  <c r="Q111" i="19"/>
  <c r="H85" i="19"/>
  <c r="E85" i="19"/>
  <c r="A85" i="19"/>
  <c r="L57" i="19"/>
  <c r="H53" i="19"/>
  <c r="S46" i="19"/>
  <c r="H43" i="19"/>
  <c r="H41" i="19"/>
  <c r="I44" i="19" s="1"/>
  <c r="I38" i="19"/>
  <c r="L31" i="19"/>
  <c r="L119" i="19" s="1"/>
  <c r="I31" i="19"/>
  <c r="O24" i="19"/>
  <c r="G24" i="19"/>
  <c r="G23" i="19"/>
  <c r="G22" i="19"/>
  <c r="G21" i="19"/>
  <c r="G20" i="19"/>
  <c r="H26" i="19" s="1"/>
  <c r="M18" i="19"/>
  <c r="M119" i="19" s="1"/>
  <c r="U16" i="19"/>
  <c r="T16" i="19"/>
  <c r="G16" i="19"/>
  <c r="G15" i="19"/>
  <c r="G14" i="19"/>
  <c r="G13" i="19"/>
  <c r="E13" i="19"/>
  <c r="G12" i="19"/>
  <c r="E12" i="19"/>
  <c r="G11" i="19"/>
  <c r="E11" i="19"/>
  <c r="G10" i="19"/>
  <c r="E10" i="19"/>
  <c r="E9" i="19"/>
  <c r="G9" i="19" s="1"/>
  <c r="E8" i="19"/>
  <c r="G8" i="19" s="1"/>
  <c r="J5" i="19"/>
  <c r="J4" i="19"/>
  <c r="J9" i="19" s="1"/>
  <c r="K9" i="19" s="1"/>
  <c r="I56" i="20" l="1"/>
  <c r="I59" i="20" s="1"/>
  <c r="H52" i="17"/>
  <c r="H17" i="19"/>
  <c r="I27" i="19" s="1"/>
  <c r="I57" i="19" s="1"/>
  <c r="I45" i="19"/>
  <c r="H47" i="19"/>
  <c r="I49" i="19" s="1"/>
  <c r="I56" i="19" s="1"/>
  <c r="H52" i="19"/>
  <c r="I55" i="19" s="1"/>
  <c r="L9" i="19" s="1"/>
  <c r="O119" i="19"/>
  <c r="O120" i="19" s="1"/>
  <c r="L120" i="19"/>
  <c r="G9" i="17"/>
  <c r="E13" i="17"/>
  <c r="J5" i="17"/>
  <c r="J4" i="17"/>
  <c r="J9" i="17" s="1"/>
  <c r="K9" i="17" s="1"/>
  <c r="M119" i="17"/>
  <c r="H47" i="17" s="1"/>
  <c r="H52" i="12"/>
  <c r="P119" i="17"/>
  <c r="N119" i="17"/>
  <c r="Q111" i="17"/>
  <c r="H85" i="17"/>
  <c r="E85" i="17"/>
  <c r="A85" i="17"/>
  <c r="S46" i="17"/>
  <c r="H43" i="17"/>
  <c r="H41" i="17"/>
  <c r="I44" i="17" s="1"/>
  <c r="I38" i="17"/>
  <c r="I45" i="17" s="1"/>
  <c r="O24" i="17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G10" i="17"/>
  <c r="G8" i="17"/>
  <c r="I55" i="17" l="1"/>
  <c r="I59" i="19"/>
  <c r="L9" i="17"/>
  <c r="H17" i="17"/>
  <c r="I27" i="17" s="1"/>
  <c r="I57" i="17" s="1"/>
  <c r="I49" i="17"/>
  <c r="I56" i="17" s="1"/>
  <c r="O119" i="17"/>
  <c r="O120" i="17" s="1"/>
  <c r="I27" i="15"/>
  <c r="H17" i="15"/>
  <c r="I31" i="15"/>
  <c r="E13" i="15"/>
  <c r="E11" i="15"/>
  <c r="E10" i="15"/>
  <c r="E9" i="15"/>
  <c r="E8" i="15"/>
  <c r="P119" i="15"/>
  <c r="O119" i="15"/>
  <c r="N119" i="15"/>
  <c r="M119" i="15"/>
  <c r="H47" i="15" s="1"/>
  <c r="I49" i="15" s="1"/>
  <c r="L119" i="15"/>
  <c r="L120" i="15" s="1"/>
  <c r="Q111" i="15"/>
  <c r="H85" i="15"/>
  <c r="E85" i="15"/>
  <c r="A85" i="15"/>
  <c r="H53" i="15"/>
  <c r="S46" i="15"/>
  <c r="H43" i="15"/>
  <c r="H41" i="15"/>
  <c r="I44" i="15" s="1"/>
  <c r="I38" i="15"/>
  <c r="I45" i="15" s="1"/>
  <c r="O24" i="15"/>
  <c r="O120" i="15" s="1"/>
  <c r="G24" i="15"/>
  <c r="G23" i="15"/>
  <c r="G22" i="15"/>
  <c r="G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G8" i="15"/>
  <c r="I59" i="17" l="1"/>
  <c r="I57" i="15"/>
  <c r="H52" i="15"/>
  <c r="I55" i="15" s="1"/>
  <c r="I56" i="15"/>
  <c r="I59" i="15" s="1"/>
  <c r="P119" i="13"/>
  <c r="N119" i="13"/>
  <c r="M119" i="13"/>
  <c r="H47" i="13" s="1"/>
  <c r="I49" i="13" s="1"/>
  <c r="L119" i="13"/>
  <c r="L120" i="13" s="1"/>
  <c r="Q111" i="13"/>
  <c r="H85" i="13"/>
  <c r="E85" i="13"/>
  <c r="A85" i="13"/>
  <c r="S46" i="13"/>
  <c r="H43" i="13"/>
  <c r="H41" i="13"/>
  <c r="I44" i="13" s="1"/>
  <c r="I38" i="13"/>
  <c r="I45" i="13" s="1"/>
  <c r="O24" i="13"/>
  <c r="G24" i="13"/>
  <c r="G23" i="13"/>
  <c r="G22" i="13"/>
  <c r="G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H17" i="13" l="1"/>
  <c r="I27" i="13" s="1"/>
  <c r="I57" i="13" s="1"/>
  <c r="H52" i="13"/>
  <c r="H53" i="13"/>
  <c r="I55" i="13" s="1"/>
  <c r="O119" i="13"/>
  <c r="O120" i="13" s="1"/>
  <c r="E8" i="12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H41" i="12"/>
  <c r="I44" i="12" s="1"/>
  <c r="I38" i="12"/>
  <c r="I45" i="12" s="1"/>
  <c r="O24" i="12"/>
  <c r="G24" i="12"/>
  <c r="G23" i="12"/>
  <c r="G22" i="12"/>
  <c r="G21" i="12"/>
  <c r="G20" i="12"/>
  <c r="H26" i="12" s="1"/>
  <c r="U16" i="12"/>
  <c r="T16" i="12"/>
  <c r="G16" i="12"/>
  <c r="G15" i="12"/>
  <c r="G14" i="12"/>
  <c r="G13" i="12"/>
  <c r="G12" i="12"/>
  <c r="G11" i="12"/>
  <c r="G10" i="12"/>
  <c r="G9" i="12"/>
  <c r="G8" i="12"/>
  <c r="H17" i="12" s="1"/>
  <c r="I27" i="12" l="1"/>
  <c r="I57" i="12" s="1"/>
  <c r="O119" i="12"/>
  <c r="O120" i="12" s="1"/>
  <c r="H53" i="12"/>
  <c r="H54" i="11"/>
  <c r="P119" i="11"/>
  <c r="N119" i="11"/>
  <c r="M119" i="11"/>
  <c r="H47" i="11" s="1"/>
  <c r="I49" i="11" s="1"/>
  <c r="L119" i="11"/>
  <c r="L120" i="11" s="1"/>
  <c r="Q111" i="11"/>
  <c r="H85" i="11"/>
  <c r="E85" i="11"/>
  <c r="A85" i="11"/>
  <c r="S46" i="11"/>
  <c r="H43" i="11"/>
  <c r="H41" i="11"/>
  <c r="I44" i="11" s="1"/>
  <c r="I38" i="11"/>
  <c r="I45" i="11" s="1"/>
  <c r="O24" i="11"/>
  <c r="G24" i="11"/>
  <c r="G23" i="11"/>
  <c r="G22" i="11"/>
  <c r="G21" i="11"/>
  <c r="G20" i="11"/>
  <c r="H26" i="11" s="1"/>
  <c r="U16" i="11"/>
  <c r="T16" i="11"/>
  <c r="G16" i="11"/>
  <c r="G15" i="11"/>
  <c r="G14" i="11"/>
  <c r="G13" i="11"/>
  <c r="G12" i="11"/>
  <c r="G11" i="11"/>
  <c r="G10" i="11"/>
  <c r="G9" i="11"/>
  <c r="G8" i="11"/>
  <c r="H17" i="11" s="1"/>
  <c r="I27" i="11" s="1"/>
  <c r="I57" i="11" s="1"/>
  <c r="I55" i="12" l="1"/>
  <c r="H52" i="11"/>
  <c r="H53" i="11"/>
  <c r="I55" i="11" s="1"/>
  <c r="O119" i="11"/>
  <c r="O120" i="11" s="1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H41" i="10"/>
  <c r="I44" i="10" s="1"/>
  <c r="I38" i="10"/>
  <c r="I45" i="10" s="1"/>
  <c r="O24" i="10"/>
  <c r="G24" i="10"/>
  <c r="G23" i="10"/>
  <c r="G22" i="10"/>
  <c r="G21" i="10"/>
  <c r="G20" i="10"/>
  <c r="H26" i="10" s="1"/>
  <c r="U16" i="10"/>
  <c r="T16" i="10"/>
  <c r="G16" i="10"/>
  <c r="G15" i="10"/>
  <c r="G14" i="10"/>
  <c r="G13" i="10"/>
  <c r="G12" i="10"/>
  <c r="G11" i="10"/>
  <c r="G10" i="10"/>
  <c r="G9" i="10"/>
  <c r="G8" i="10"/>
  <c r="H17" i="10" s="1"/>
  <c r="I27" i="10" l="1"/>
  <c r="I57" i="10" s="1"/>
  <c r="H52" i="10"/>
  <c r="I55" i="10" s="1"/>
  <c r="H53" i="10"/>
  <c r="O119" i="10"/>
  <c r="O120" i="10" s="1"/>
  <c r="P119" i="9"/>
  <c r="N119" i="9"/>
  <c r="M119" i="9"/>
  <c r="L119" i="9"/>
  <c r="L120" i="9" s="1"/>
  <c r="Q111" i="9"/>
  <c r="H85" i="9"/>
  <c r="E85" i="9"/>
  <c r="A85" i="9"/>
  <c r="H47" i="9"/>
  <c r="I49" i="9" s="1"/>
  <c r="S46" i="9"/>
  <c r="H43" i="9"/>
  <c r="H41" i="9"/>
  <c r="I44" i="9" s="1"/>
  <c r="I38" i="9"/>
  <c r="I45" i="9" s="1"/>
  <c r="O24" i="9"/>
  <c r="G24" i="9"/>
  <c r="G23" i="9"/>
  <c r="G22" i="9"/>
  <c r="G21" i="9"/>
  <c r="G20" i="9"/>
  <c r="H26" i="9" s="1"/>
  <c r="U16" i="9"/>
  <c r="T16" i="9"/>
  <c r="G16" i="9"/>
  <c r="G15" i="9"/>
  <c r="G14" i="9"/>
  <c r="G13" i="9"/>
  <c r="G12" i="9"/>
  <c r="G11" i="9"/>
  <c r="G10" i="9"/>
  <c r="G9" i="9"/>
  <c r="G8" i="9"/>
  <c r="P119" i="8"/>
  <c r="N119" i="8"/>
  <c r="M119" i="8"/>
  <c r="L119" i="8"/>
  <c r="L120" i="8" s="1"/>
  <c r="Q111" i="8"/>
  <c r="H85" i="8"/>
  <c r="E85" i="8"/>
  <c r="A85" i="8"/>
  <c r="H52" i="8"/>
  <c r="H47" i="8"/>
  <c r="I49" i="8" s="1"/>
  <c r="S46" i="8"/>
  <c r="H43" i="8"/>
  <c r="H41" i="8"/>
  <c r="I44" i="8" s="1"/>
  <c r="I38" i="8"/>
  <c r="I45" i="8" s="1"/>
  <c r="I31" i="8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E9" i="8"/>
  <c r="G9" i="8" s="1"/>
  <c r="E8" i="8"/>
  <c r="G8" i="8" s="1"/>
  <c r="H17" i="8" s="1"/>
  <c r="I27" i="8" s="1"/>
  <c r="I57" i="8" s="1"/>
  <c r="P119" i="6"/>
  <c r="N119" i="6"/>
  <c r="M119" i="6"/>
  <c r="L119" i="6"/>
  <c r="L120" i="6" s="1"/>
  <c r="Q111" i="6"/>
  <c r="H85" i="6"/>
  <c r="E85" i="6"/>
  <c r="A85" i="6"/>
  <c r="H52" i="6"/>
  <c r="I55" i="6" s="1"/>
  <c r="H47" i="6"/>
  <c r="I49" i="6" s="1"/>
  <c r="S46" i="6"/>
  <c r="H43" i="6"/>
  <c r="H41" i="6"/>
  <c r="I44" i="6" s="1"/>
  <c r="I38" i="6"/>
  <c r="I31" i="6"/>
  <c r="I56" i="6" s="1"/>
  <c r="O24" i="6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H17" i="6" s="1"/>
  <c r="I27" i="6" s="1"/>
  <c r="I57" i="6" s="1"/>
  <c r="P119" i="4"/>
  <c r="N119" i="4"/>
  <c r="M119" i="4"/>
  <c r="L119" i="4"/>
  <c r="L120" i="4" s="1"/>
  <c r="Q111" i="4"/>
  <c r="H85" i="4"/>
  <c r="E85" i="4"/>
  <c r="A85" i="4"/>
  <c r="H52" i="4"/>
  <c r="I55" i="4" s="1"/>
  <c r="H47" i="4"/>
  <c r="I49" i="4" s="1"/>
  <c r="S46" i="4"/>
  <c r="H43" i="4"/>
  <c r="H41" i="4"/>
  <c r="I44" i="4" s="1"/>
  <c r="I38" i="4"/>
  <c r="I31" i="4"/>
  <c r="I56" i="4" s="1"/>
  <c r="O24" i="4"/>
  <c r="G24" i="4"/>
  <c r="G23" i="4"/>
  <c r="G22" i="4"/>
  <c r="G21" i="4"/>
  <c r="G20" i="4"/>
  <c r="H26" i="4" s="1"/>
  <c r="U16" i="4"/>
  <c r="T16" i="4"/>
  <c r="G16" i="4"/>
  <c r="G15" i="4"/>
  <c r="G14" i="4"/>
  <c r="G13" i="4"/>
  <c r="G12" i="4"/>
  <c r="G11" i="4"/>
  <c r="G10" i="4"/>
  <c r="G9" i="4"/>
  <c r="G8" i="4"/>
  <c r="H17" i="4" s="1"/>
  <c r="I27" i="4" s="1"/>
  <c r="I57" i="4" s="1"/>
  <c r="P119" i="3"/>
  <c r="N119" i="3"/>
  <c r="M119" i="3"/>
  <c r="L119" i="3"/>
  <c r="L120" i="3" s="1"/>
  <c r="Q111" i="3"/>
  <c r="H85" i="3"/>
  <c r="E85" i="3"/>
  <c r="A85" i="3"/>
  <c r="H52" i="3"/>
  <c r="I55" i="3" s="1"/>
  <c r="H47" i="3"/>
  <c r="I49" i="3" s="1"/>
  <c r="S46" i="3"/>
  <c r="H43" i="3"/>
  <c r="H41" i="3"/>
  <c r="I44" i="3" s="1"/>
  <c r="I38" i="3"/>
  <c r="I31" i="3"/>
  <c r="I56" i="3" s="1"/>
  <c r="O24" i="3"/>
  <c r="G24" i="3"/>
  <c r="G23" i="3"/>
  <c r="G22" i="3"/>
  <c r="G21" i="3"/>
  <c r="G20" i="3"/>
  <c r="H26" i="3" s="1"/>
  <c r="U16" i="3"/>
  <c r="T16" i="3"/>
  <c r="G16" i="3"/>
  <c r="G15" i="3"/>
  <c r="G14" i="3"/>
  <c r="G13" i="3"/>
  <c r="G12" i="3"/>
  <c r="G11" i="3"/>
  <c r="G10" i="3"/>
  <c r="G9" i="3"/>
  <c r="G8" i="3"/>
  <c r="H17" i="3" s="1"/>
  <c r="L120" i="2"/>
  <c r="P119" i="2"/>
  <c r="O119" i="2"/>
  <c r="N119" i="2"/>
  <c r="M119" i="2"/>
  <c r="H47" i="2" s="1"/>
  <c r="I49" i="2" s="1"/>
  <c r="L119" i="2"/>
  <c r="Q111" i="2"/>
  <c r="H85" i="2"/>
  <c r="E85" i="2"/>
  <c r="A85" i="2"/>
  <c r="H53" i="2"/>
  <c r="H52" i="2"/>
  <c r="I55" i="2" s="1"/>
  <c r="S46" i="2"/>
  <c r="H43" i="2"/>
  <c r="H41" i="2"/>
  <c r="I44" i="2" s="1"/>
  <c r="I38" i="2"/>
  <c r="I31" i="2"/>
  <c r="I56" i="2" s="1"/>
  <c r="O24" i="2"/>
  <c r="O120" i="2" s="1"/>
  <c r="G24" i="2"/>
  <c r="G23" i="2"/>
  <c r="G22" i="2"/>
  <c r="G21" i="2"/>
  <c r="G20" i="2"/>
  <c r="H26" i="2" s="1"/>
  <c r="U16" i="2"/>
  <c r="T16" i="2"/>
  <c r="G16" i="2"/>
  <c r="G15" i="2"/>
  <c r="G14" i="2"/>
  <c r="G13" i="2"/>
  <c r="G12" i="2"/>
  <c r="E11" i="2"/>
  <c r="G11" i="2" s="1"/>
  <c r="G10" i="2"/>
  <c r="G9" i="2"/>
  <c r="E9" i="2"/>
  <c r="G8" i="2"/>
  <c r="H17" i="2" s="1"/>
  <c r="I27" i="2" s="1"/>
  <c r="I57" i="2" s="1"/>
  <c r="E8" i="2"/>
  <c r="P119" i="1"/>
  <c r="N119" i="1"/>
  <c r="M119" i="1"/>
  <c r="L119" i="1"/>
  <c r="L120" i="1" s="1"/>
  <c r="Q111" i="1"/>
  <c r="H85" i="1"/>
  <c r="E85" i="1"/>
  <c r="A85" i="1"/>
  <c r="H52" i="1"/>
  <c r="H47" i="1"/>
  <c r="I49" i="1" s="1"/>
  <c r="S46" i="1"/>
  <c r="H43" i="1"/>
  <c r="H41" i="1"/>
  <c r="I44" i="1" s="1"/>
  <c r="I38" i="1"/>
  <c r="I31" i="1"/>
  <c r="O24" i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I27" i="1" s="1"/>
  <c r="I57" i="1" s="1"/>
  <c r="I59" i="2" l="1"/>
  <c r="I59" i="4"/>
  <c r="I59" i="6"/>
  <c r="H17" i="9"/>
  <c r="I27" i="9" s="1"/>
  <c r="I57" i="9" s="1"/>
  <c r="H52" i="9"/>
  <c r="H53" i="9"/>
  <c r="I55" i="9" s="1"/>
  <c r="O119" i="9"/>
  <c r="O120" i="9" s="1"/>
  <c r="I55" i="8"/>
  <c r="I56" i="8" s="1"/>
  <c r="H53" i="8"/>
  <c r="O119" i="8"/>
  <c r="O120" i="8" s="1"/>
  <c r="I45" i="6"/>
  <c r="O119" i="6"/>
  <c r="O120" i="6" s="1"/>
  <c r="I45" i="4"/>
  <c r="O119" i="4"/>
  <c r="O120" i="4" s="1"/>
  <c r="I27" i="3"/>
  <c r="I57" i="3" s="1"/>
  <c r="I59" i="3" s="1"/>
  <c r="I45" i="3"/>
  <c r="O119" i="3"/>
  <c r="O120" i="3" s="1"/>
  <c r="I45" i="2"/>
  <c r="I45" i="1"/>
  <c r="I55" i="1"/>
  <c r="I56" i="1" s="1"/>
  <c r="I59" i="1" s="1"/>
  <c r="H53" i="1"/>
  <c r="O119" i="1"/>
  <c r="O120" i="1" s="1"/>
  <c r="I59" i="8" l="1"/>
  <c r="I31" i="9"/>
  <c r="I56" i="9" s="1"/>
  <c r="I31" i="10" l="1"/>
  <c r="I56" i="10" s="1"/>
  <c r="I59" i="9"/>
  <c r="I59" i="10" l="1"/>
  <c r="I31" i="11"/>
  <c r="I56" i="11" s="1"/>
  <c r="I59" i="11" l="1"/>
  <c r="I31" i="12"/>
  <c r="I56" i="12" s="1"/>
  <c r="I59" i="12" l="1"/>
  <c r="I31" i="13"/>
  <c r="I56" i="13" s="1"/>
  <c r="I59" i="13" s="1"/>
</calcChain>
</file>

<file path=xl/sharedStrings.xml><?xml version="1.0" encoding="utf-8"?>
<sst xmlns="http://schemas.openxmlformats.org/spreadsheetml/2006/main" count="1970" uniqueCount="78">
  <si>
    <t>CASH OPNAME</t>
  </si>
  <si>
    <t>Hari             :</t>
  </si>
  <si>
    <t xml:space="preserve">Sabtu </t>
  </si>
  <si>
    <t>Tanggal  :</t>
  </si>
  <si>
    <t>Pelaksana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</si>
  <si>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</si>
  <si>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</si>
  <si>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</si>
  <si>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</si>
  <si>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</si>
  <si>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</si>
  <si>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</si>
  <si>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</si>
  <si>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</si>
  <si>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</si>
  <si>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</si>
  <si>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</si>
  <si>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</si>
  <si>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</si>
  <si>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</si>
  <si>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</si>
  <si>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</si>
  <si>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</si>
  <si>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</si>
  <si>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</si>
  <si>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</si>
  <si>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</si>
  <si>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</si>
  <si>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</si>
  <si>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</si>
  <si>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</si>
  <si>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</si>
  <si>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</si>
  <si>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</si>
  <si>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</si>
  <si>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</si>
  <si>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</si>
  <si>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</si>
  <si>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</si>
  <si>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</si>
  <si>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</si>
  <si>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</si>
  <si>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</si>
  <si>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</si>
  <si>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</si>
  <si>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</si>
  <si>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</si>
  <si>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</si>
  <si>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</si>
  <si>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</si>
  <si>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</si>
  <si>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</si>
  <si>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</si>
  <si>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Wafa Tsamrotul Fuadah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</si>
  <si>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</si>
  <si>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</si>
  <si>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</si>
  <si>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</si>
  <si>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</si>
  <si>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</si>
  <si>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</si>
  <si>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</si>
  <si>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1. Nijar Kurnia Romdoni, A.Md</t>
  </si>
  <si>
    <t xml:space="preserve">Rabu </t>
  </si>
  <si>
    <t>Jum'at</t>
  </si>
  <si>
    <t>Pelaksana    :</t>
  </si>
  <si>
    <t>Kamis</t>
  </si>
  <si>
    <t>Jumat</t>
  </si>
  <si>
    <t>yg di abang belum</t>
  </si>
  <si>
    <t>1. Ririn Puspita Sari Dewi</t>
  </si>
  <si>
    <t>Sabtu</t>
  </si>
  <si>
    <t>1. Roni Nugraha</t>
  </si>
  <si>
    <t>1. Wafa Tsamrotul F</t>
  </si>
  <si>
    <t>Minggu</t>
  </si>
  <si>
    <t>1. Nijar Kurnia Romdoni, S.E</t>
  </si>
  <si>
    <t xml:space="preserve">Minggu </t>
  </si>
  <si>
    <t>Rabu</t>
  </si>
  <si>
    <t>Selasa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</si>
</sst>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u/>
      <sz val="11"/>
      <name val="Calibri"/>
      <family val="2"/>
      <charset val="1"/>
      <scheme val="minor"/>
    </font>
    <font>
      <sz val="8"/>
      <name val="MS Sans Serif"/>
      <family val="2"/>
    </font>
    <font>
      <sz val="11"/>
      <name val="Calibri"/>
      <family val="2"/>
      <charset val="1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203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3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4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3" fillId="0" borderId="0" xfId="1" applyFont="1" applyAlignment="1"/>
    <xf numFmtId="41" fontId="19" fillId="0" borderId="0" xfId="1" quotePrefix="1" applyFont="1" applyFill="1" applyBorder="1" applyAlignment="1">
      <alignment horizontal="center" wrapText="1"/>
    </xf>
    <xf numFmtId="37" fontId="17" fillId="0" borderId="1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right" wrapText="1"/>
    </xf>
    <xf numFmtId="164" fontId="3" fillId="0" borderId="4" xfId="3" applyNumberFormat="1" applyFont="1" applyBorder="1" applyAlignment="1"/>
    <xf numFmtId="37" fontId="17" fillId="0" borderId="1" xfId="1" applyNumberFormat="1" applyFont="1" applyBorder="1" applyAlignment="1">
      <alignment horizontal="right" vertical="center" wrapText="1"/>
    </xf>
    <xf numFmtId="41" fontId="17" fillId="0" borderId="1" xfId="0" applyNumberFormat="1" applyFont="1" applyBorder="1" applyAlignment="1">
      <alignment horizontal="right" wrapText="1"/>
    </xf>
    <xf numFmtId="164" fontId="20" fillId="0" borderId="0" xfId="3" applyNumberFormat="1" applyFont="1" applyBorder="1" applyAlignment="1"/>
    <xf numFmtId="0" fontId="17" fillId="0" borderId="1" xfId="0" applyFont="1" applyBorder="1" applyAlignment="1">
      <alignment vertical="center"/>
    </xf>
    <xf numFmtId="164" fontId="20" fillId="0" borderId="0" xfId="3" applyNumberFormat="1" applyFont="1" applyAlignment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1" fillId="0" borderId="0" xfId="2" applyNumberFormat="1" applyFont="1" applyFill="1" applyBorder="1"/>
    <xf numFmtId="41" fontId="3" fillId="3" borderId="0" xfId="3" applyNumberFormat="1" applyFont="1" applyFill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5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5" xfId="0" applyFont="1" applyBorder="1" applyAlignment="1">
      <alignment wrapText="1"/>
    </xf>
    <xf numFmtId="41" fontId="17" fillId="0" borderId="1" xfId="0" applyNumberFormat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3" fontId="17" fillId="0" borderId="1" xfId="0" applyNumberFormat="1" applyFont="1" applyBorder="1"/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7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2" fillId="0" borderId="0" xfId="3" applyFont="1" applyAlignment="1">
      <alignment horizontal="left"/>
    </xf>
    <xf numFmtId="0" fontId="22" fillId="0" borderId="0" xfId="3" applyFont="1"/>
    <xf numFmtId="0" fontId="3" fillId="0" borderId="0" xfId="3" applyFont="1"/>
    <xf numFmtId="0" fontId="7" fillId="0" borderId="0" xfId="0" applyFont="1"/>
    <xf numFmtId="0" fontId="7" fillId="0" borderId="0" xfId="3" applyFont="1" applyAlignment="1">
      <alignment horizontal="left"/>
    </xf>
    <xf numFmtId="0" fontId="16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3" fillId="0" borderId="0" xfId="3" applyFont="1" applyBorder="1"/>
    <xf numFmtId="164" fontId="24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1" fillId="0" borderId="0" xfId="0" applyNumberFormat="1" applyFont="1"/>
    <xf numFmtId="0" fontId="25" fillId="0" borderId="0" xfId="4" applyFont="1"/>
    <xf numFmtId="42" fontId="21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3" xfId="0" applyNumberFormat="1" applyFont="1" applyBorder="1" applyAlignment="1">
      <alignment horizontal="right" vertical="center" wrapText="1"/>
    </xf>
    <xf numFmtId="0" fontId="25" fillId="0" borderId="0" xfId="0" applyFont="1"/>
    <xf numFmtId="42" fontId="25" fillId="0" borderId="0" xfId="4" applyNumberFormat="1" applyFont="1"/>
    <xf numFmtId="0" fontId="17" fillId="0" borderId="1" xfId="0" applyFont="1" applyBorder="1"/>
    <xf numFmtId="42" fontId="25" fillId="0" borderId="0" xfId="0" applyNumberFormat="1" applyFont="1"/>
    <xf numFmtId="42" fontId="7" fillId="0" borderId="0" xfId="0" applyNumberFormat="1" applyFont="1"/>
    <xf numFmtId="0" fontId="21" fillId="0" borderId="0" xfId="0" applyFont="1"/>
    <xf numFmtId="42" fontId="21" fillId="0" borderId="0" xfId="0" applyNumberFormat="1" applyFont="1"/>
    <xf numFmtId="41" fontId="7" fillId="0" borderId="0" xfId="2" applyNumberFormat="1" applyFont="1" applyFill="1"/>
    <xf numFmtId="41" fontId="26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7" fillId="0" borderId="2" xfId="0" applyFont="1" applyBorder="1" applyAlignment="1">
      <alignment horizontal="right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right"/>
    </xf>
    <xf numFmtId="0" fontId="27" fillId="6" borderId="1" xfId="5" applyFont="1" applyFill="1" applyBorder="1" applyAlignment="1">
      <alignment vertical="top" wrapText="1"/>
    </xf>
    <xf numFmtId="3" fontId="28" fillId="6" borderId="1" xfId="0" applyNumberFormat="1" applyFont="1" applyFill="1" applyBorder="1" applyAlignment="1">
      <alignment horizontal="right" vertical="top" wrapText="1"/>
    </xf>
    <xf numFmtId="0" fontId="29" fillId="0" borderId="1" xfId="0" applyFont="1" applyBorder="1" applyAlignment="1"/>
    <xf numFmtId="0" fontId="27" fillId="5" borderId="1" xfId="5" applyFont="1" applyFill="1" applyBorder="1" applyAlignment="1">
      <alignment vertical="top" wrapText="1"/>
    </xf>
    <xf numFmtId="3" fontId="28" fillId="5" borderId="1" xfId="0" applyNumberFormat="1" applyFont="1" applyFill="1" applyBorder="1" applyAlignment="1">
      <alignment horizontal="right" vertical="top" wrapText="1"/>
    </xf>
    <xf numFmtId="0" fontId="27" fillId="7" borderId="1" xfId="5" applyFont="1" applyFill="1" applyBorder="1" applyAlignment="1">
      <alignment vertical="top" wrapText="1"/>
    </xf>
    <xf numFmtId="3" fontId="28" fillId="7" borderId="1" xfId="0" applyNumberFormat="1" applyFont="1" applyFill="1" applyBorder="1" applyAlignment="1">
      <alignment horizontal="right" vertical="top" wrapText="1"/>
    </xf>
    <xf numFmtId="0" fontId="27" fillId="6" borderId="1" xfId="5" applyFont="1" applyFill="1" applyBorder="1" applyAlignment="1">
      <alignment vertical="top"/>
    </xf>
    <xf numFmtId="41" fontId="28" fillId="6" borderId="1" xfId="1" applyFont="1" applyFill="1" applyBorder="1" applyAlignment="1">
      <alignment horizontal="right" vertical="top"/>
    </xf>
    <xf numFmtId="41" fontId="28" fillId="6" borderId="1" xfId="1" applyFont="1" applyFill="1" applyBorder="1" applyAlignment="1">
      <alignment horizontal="right" vertical="top" wrapText="1"/>
    </xf>
    <xf numFmtId="41" fontId="28" fillId="5" borderId="1" xfId="1" applyFont="1" applyFill="1" applyBorder="1" applyAlignment="1">
      <alignment horizontal="right" vertical="top" wrapText="1"/>
    </xf>
    <xf numFmtId="41" fontId="28" fillId="7" borderId="1" xfId="1" applyFont="1" applyFill="1" applyBorder="1" applyAlignment="1">
      <alignment horizontal="right" vertical="top" wrapText="1"/>
    </xf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166" fontId="28" fillId="6" borderId="1" xfId="0" applyNumberFormat="1" applyFont="1" applyFill="1" applyBorder="1" applyAlignment="1">
      <alignment horizontal="right" vertical="top" wrapText="1"/>
    </xf>
    <xf numFmtId="166" fontId="29" fillId="0" borderId="1" xfId="0" applyNumberFormat="1" applyFont="1" applyBorder="1" applyAlignment="1"/>
    <xf numFmtId="166" fontId="28" fillId="5" borderId="1" xfId="0" applyNumberFormat="1" applyFont="1" applyFill="1" applyBorder="1" applyAlignment="1">
      <alignment horizontal="right" vertical="top" wrapText="1"/>
    </xf>
    <xf numFmtId="166" fontId="28" fillId="7" borderId="1" xfId="0" applyNumberFormat="1" applyFont="1" applyFill="1" applyBorder="1" applyAlignment="1">
      <alignment horizontal="right" vertical="top" wrapText="1"/>
    </xf>
    <xf numFmtId="166" fontId="28" fillId="6" borderId="1" xfId="1" applyNumberFormat="1" applyFont="1" applyFill="1" applyBorder="1" applyAlignment="1">
      <alignment horizontal="right" vertical="top"/>
    </xf>
    <xf numFmtId="166" fontId="28" fillId="6" borderId="1" xfId="1" applyNumberFormat="1" applyFont="1" applyFill="1" applyBorder="1" applyAlignment="1">
      <alignment horizontal="right" vertical="top" wrapText="1"/>
    </xf>
    <xf numFmtId="166" fontId="28" fillId="5" borderId="1" xfId="1" applyNumberFormat="1" applyFont="1" applyFill="1" applyBorder="1" applyAlignment="1">
      <alignment horizontal="right" vertical="top" wrapText="1"/>
    </xf>
    <xf numFmtId="166" fontId="6" fillId="0" borderId="1" xfId="0" applyNumberFormat="1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30" fillId="6" borderId="1" xfId="1" applyFont="1" applyFill="1" applyBorder="1" applyAlignment="1">
      <alignment horizontal="right" vertical="top" wrapText="1"/>
    </xf>
    <xf numFmtId="41" fontId="30" fillId="0" borderId="1" xfId="1" applyFont="1" applyBorder="1" applyAlignment="1"/>
    <xf numFmtId="41" fontId="30" fillId="5" borderId="1" xfId="1" applyFont="1" applyFill="1" applyBorder="1" applyAlignment="1">
      <alignment horizontal="right" vertical="top" wrapText="1"/>
    </xf>
    <xf numFmtId="41" fontId="30" fillId="7" borderId="1" xfId="1" applyFont="1" applyFill="1" applyBorder="1" applyAlignment="1">
      <alignment horizontal="right" vertical="top" wrapText="1"/>
    </xf>
    <xf numFmtId="41" fontId="30" fillId="6" borderId="1" xfId="1" applyFont="1" applyFill="1" applyBorder="1" applyAlignment="1">
      <alignment horizontal="right" vertical="top"/>
    </xf>
    <xf numFmtId="41" fontId="31" fillId="0" borderId="1" xfId="1" applyFont="1" applyBorder="1" applyAlignment="1">
      <alignment horizontal="right" wrapText="1"/>
    </xf>
    <xf numFmtId="41" fontId="31" fillId="0" borderId="1" xfId="1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32" fillId="3" borderId="1" xfId="1" applyFont="1" applyFill="1" applyBorder="1" applyAlignment="1">
      <alignment horizontal="left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  <xf numFmtId="0" fontId="6" fillId="0" borderId="5" xfId="4" applyFont="1" applyFill="1" applyBorder="1" applyAlignment="1">
      <alignment horizontal="center"/>
    </xf>
    <xf numFmtId="41" fontId="7" fillId="0" borderId="5" xfId="4" applyNumberFormat="1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%20CO%20daily%20-%20agus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Juli"/>
      <sheetName val="30 Juli"/>
      <sheetName val="31 Juli "/>
      <sheetName val="1 Ags"/>
      <sheetName val="2 Ags"/>
      <sheetName val="3 Ags "/>
      <sheetName val="4 Ags"/>
      <sheetName val="5 Ags"/>
      <sheetName val="6 Ags "/>
      <sheetName val="7 Ags "/>
      <sheetName val="8 Ags "/>
      <sheetName val="9 ags"/>
      <sheetName val="10 Ags "/>
      <sheetName val="11 ags "/>
      <sheetName val="12 Ags"/>
      <sheetName val="13 Ags"/>
      <sheetName val="14 Ags"/>
      <sheetName val="15 Ags"/>
      <sheetName val="16 Ags "/>
      <sheetName val="18 Ags"/>
      <sheetName val="19 Ags"/>
      <sheetName val="20 Ags "/>
      <sheetName val="23 ags 18"/>
      <sheetName val="24 Agust 18"/>
      <sheetName val="25 Ags 18"/>
      <sheetName val="26 Ags "/>
      <sheetName val="27 Ags"/>
      <sheetName val="28 ags"/>
      <sheetName val="29 ags"/>
      <sheetName val="30 ags"/>
      <sheetName val="31ags"/>
      <sheetName val="01 Sep "/>
      <sheetName val="02 Sep "/>
      <sheetName val="03 Sep "/>
      <sheetName val="04 Sept "/>
      <sheetName val="05 Sept"/>
      <sheetName val="06 Sept "/>
      <sheetName val="7 Sep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56">
          <cell r="I56">
            <v>156745100</v>
          </cell>
        </row>
      </sheetData>
      <sheetData sheetId="31">
        <row r="56">
          <cell r="I56">
            <v>230130100</v>
          </cell>
        </row>
      </sheetData>
      <sheetData sheetId="32">
        <row r="56">
          <cell r="I56">
            <v>262470100</v>
          </cell>
        </row>
      </sheetData>
      <sheetData sheetId="33">
        <row r="56">
          <cell r="I56">
            <v>23750600</v>
          </cell>
        </row>
      </sheetData>
      <sheetData sheetId="34">
        <row r="56">
          <cell r="I56">
            <v>26719100</v>
          </cell>
        </row>
      </sheetData>
      <sheetData sheetId="35"/>
      <sheetData sheetId="36">
        <row r="56">
          <cell r="I56">
            <v>32174100</v>
          </cell>
        </row>
      </sheetData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195.168.40.222/admin/cetak-kwitansi.php?id=1804881" TargetMode="External"/><Relationship Id="rId13" Type="http://schemas.openxmlformats.org/officeDocument/2006/relationships/hyperlink" Target="http://195.168.40.222/admin/cetak-kwitansi.php?id=1804890" TargetMode="External"/><Relationship Id="rId18" Type="http://schemas.openxmlformats.org/officeDocument/2006/relationships/hyperlink" Target="http://195.168.40.222/admin/cetak-kwitansi.php?id=1804874" TargetMode="External"/><Relationship Id="rId26" Type="http://schemas.openxmlformats.org/officeDocument/2006/relationships/hyperlink" Target="http://195.168.40.222/admin/cetak-kwitansi.php?id=1804911" TargetMode="External"/><Relationship Id="rId39" Type="http://schemas.openxmlformats.org/officeDocument/2006/relationships/hyperlink" Target="http://195.168.40.222/admin/cetak-kwitansi.php?id=1804909" TargetMode="External"/><Relationship Id="rId3" Type="http://schemas.openxmlformats.org/officeDocument/2006/relationships/hyperlink" Target="http://195.168.40.222/admin/cetak-kwitansi.php?id=1804876" TargetMode="External"/><Relationship Id="rId21" Type="http://schemas.openxmlformats.org/officeDocument/2006/relationships/hyperlink" Target="http://195.168.40.222/admin/cetak-kwitansi.php?id=1804900" TargetMode="External"/><Relationship Id="rId34" Type="http://schemas.openxmlformats.org/officeDocument/2006/relationships/hyperlink" Target="http://195.168.40.222/admin/cetak-kwitansi.php?id=1804897" TargetMode="External"/><Relationship Id="rId42" Type="http://schemas.openxmlformats.org/officeDocument/2006/relationships/printerSettings" Target="../printerSettings/printerSettings12.bin"/><Relationship Id="rId7" Type="http://schemas.openxmlformats.org/officeDocument/2006/relationships/hyperlink" Target="http://195.168.40.222/admin/cetak-kwitansi.php?id=1804880" TargetMode="External"/><Relationship Id="rId12" Type="http://schemas.openxmlformats.org/officeDocument/2006/relationships/hyperlink" Target="http://195.168.40.222/admin/cetak-kwitansi.php?id=1804889" TargetMode="External"/><Relationship Id="rId17" Type="http://schemas.openxmlformats.org/officeDocument/2006/relationships/hyperlink" Target="http://195.168.40.222/admin/cetak-kwitansi.php?id=1804905" TargetMode="External"/><Relationship Id="rId25" Type="http://schemas.openxmlformats.org/officeDocument/2006/relationships/hyperlink" Target="http://195.168.40.222/admin/cetak-kwitansi.php?id=1804907" TargetMode="External"/><Relationship Id="rId33" Type="http://schemas.openxmlformats.org/officeDocument/2006/relationships/hyperlink" Target="http://195.168.40.222/admin/cetak-kwitansi.php?id=1804896" TargetMode="External"/><Relationship Id="rId38" Type="http://schemas.openxmlformats.org/officeDocument/2006/relationships/hyperlink" Target="http://195.168.40.222/admin/cetak-kwitansi.php?id=1804908" TargetMode="External"/><Relationship Id="rId2" Type="http://schemas.openxmlformats.org/officeDocument/2006/relationships/hyperlink" Target="http://195.168.40.222/admin/cetak-kwitansi.php?id=1804875" TargetMode="External"/><Relationship Id="rId16" Type="http://schemas.openxmlformats.org/officeDocument/2006/relationships/hyperlink" Target="http://195.168.40.222/admin/cetak-kwitansi.php?id=1804901" TargetMode="External"/><Relationship Id="rId20" Type="http://schemas.openxmlformats.org/officeDocument/2006/relationships/hyperlink" Target="http://195.168.40.222/admin/cetak-kwitansi.php?id=1804891" TargetMode="External"/><Relationship Id="rId29" Type="http://schemas.openxmlformats.org/officeDocument/2006/relationships/hyperlink" Target="http://195.168.40.222/admin/cetak-kwitansi.php?id=1804885" TargetMode="External"/><Relationship Id="rId41" Type="http://schemas.openxmlformats.org/officeDocument/2006/relationships/hyperlink" Target="http://195.168.40.222/admin/cetak-kwitansi.php?id=1804913" TargetMode="External"/><Relationship Id="rId1" Type="http://schemas.openxmlformats.org/officeDocument/2006/relationships/hyperlink" Target="http://195.168.40.222/admin/cetak-kwitansi.php?id=1804867" TargetMode="External"/><Relationship Id="rId6" Type="http://schemas.openxmlformats.org/officeDocument/2006/relationships/hyperlink" Target="http://195.168.40.222/admin/cetak-kwitansi.php?id=1804879" TargetMode="External"/><Relationship Id="rId11" Type="http://schemas.openxmlformats.org/officeDocument/2006/relationships/hyperlink" Target="http://195.168.40.222/admin/cetak-kwitansi.php?id=1804886" TargetMode="External"/><Relationship Id="rId24" Type="http://schemas.openxmlformats.org/officeDocument/2006/relationships/hyperlink" Target="http://195.168.40.222/admin/cetak-kwitansi.php?id=1804904" TargetMode="External"/><Relationship Id="rId32" Type="http://schemas.openxmlformats.org/officeDocument/2006/relationships/hyperlink" Target="http://195.168.40.222/admin/cetak-kwitansi.php?id=1804895" TargetMode="External"/><Relationship Id="rId37" Type="http://schemas.openxmlformats.org/officeDocument/2006/relationships/hyperlink" Target="http://195.168.40.222/admin/cetak-kwitansi.php?id=1804906" TargetMode="External"/><Relationship Id="rId40" Type="http://schemas.openxmlformats.org/officeDocument/2006/relationships/hyperlink" Target="http://195.168.40.222/admin/cetak-kwitansi.php?id=1804910" TargetMode="External"/><Relationship Id="rId5" Type="http://schemas.openxmlformats.org/officeDocument/2006/relationships/hyperlink" Target="http://195.168.40.222/admin/cetak-kwitansi.php?id=1804878" TargetMode="External"/><Relationship Id="rId15" Type="http://schemas.openxmlformats.org/officeDocument/2006/relationships/hyperlink" Target="http://195.168.40.222/admin/cetak-kwitansi.php?id=1804893" TargetMode="External"/><Relationship Id="rId23" Type="http://schemas.openxmlformats.org/officeDocument/2006/relationships/hyperlink" Target="http://195.168.40.222/admin/cetak-kwitansi.php?id=1804903" TargetMode="External"/><Relationship Id="rId28" Type="http://schemas.openxmlformats.org/officeDocument/2006/relationships/hyperlink" Target="http://195.168.40.222/admin/cetak-kwitansi.php?id=1804884" TargetMode="External"/><Relationship Id="rId36" Type="http://schemas.openxmlformats.org/officeDocument/2006/relationships/hyperlink" Target="http://195.168.40.222/admin/cetak-kwitansi.php?id=1804899" TargetMode="External"/><Relationship Id="rId10" Type="http://schemas.openxmlformats.org/officeDocument/2006/relationships/hyperlink" Target="http://195.168.40.222/admin/cetak-kwitansi.php?id=1804883" TargetMode="External"/><Relationship Id="rId19" Type="http://schemas.openxmlformats.org/officeDocument/2006/relationships/hyperlink" Target="http://195.168.40.222/admin/cetak-kwitansi.php?id=1804888" TargetMode="External"/><Relationship Id="rId31" Type="http://schemas.openxmlformats.org/officeDocument/2006/relationships/hyperlink" Target="http://195.168.40.222/admin/cetak-kwitansi.php?id=1804894" TargetMode="External"/><Relationship Id="rId4" Type="http://schemas.openxmlformats.org/officeDocument/2006/relationships/hyperlink" Target="http://195.168.40.222/admin/cetak-kwitansi.php?id=1804877" TargetMode="External"/><Relationship Id="rId9" Type="http://schemas.openxmlformats.org/officeDocument/2006/relationships/hyperlink" Target="http://195.168.40.222/admin/cetak-kwitansi.php?id=1804882" TargetMode="External"/><Relationship Id="rId14" Type="http://schemas.openxmlformats.org/officeDocument/2006/relationships/hyperlink" Target="http://195.168.40.222/admin/cetak-kwitansi.php?id=1804892" TargetMode="External"/><Relationship Id="rId22" Type="http://schemas.openxmlformats.org/officeDocument/2006/relationships/hyperlink" Target="http://195.168.40.222/admin/cetak-kwitansi.php?id=1804902" TargetMode="External"/><Relationship Id="rId27" Type="http://schemas.openxmlformats.org/officeDocument/2006/relationships/hyperlink" Target="http://195.168.40.222/admin/cetak-kwitansi.php?id=1804912" TargetMode="External"/><Relationship Id="rId30" Type="http://schemas.openxmlformats.org/officeDocument/2006/relationships/hyperlink" Target="http://195.168.40.222/admin/cetak-kwitansi.php?id=1804887" TargetMode="External"/><Relationship Id="rId35" Type="http://schemas.openxmlformats.org/officeDocument/2006/relationships/hyperlink" Target="http://195.168.40.222/admin/cetak-kwitansi.php?id=1804898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1810</v>
      </c>
      <c r="F8" s="22"/>
      <c r="G8" s="17">
        <f t="shared" ref="G8:G16" si="0">C8*E8</f>
        <v>181000000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930</v>
      </c>
      <c r="F9" s="22"/>
      <c r="G9" s="17">
        <f t="shared" si="0"/>
        <v>46500000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88</v>
      </c>
      <c r="F11" s="22"/>
      <c r="G11" s="17">
        <f t="shared" si="0"/>
        <v>880000</v>
      </c>
      <c r="H11" s="8"/>
      <c r="I11" s="17"/>
      <c r="J11" s="26"/>
      <c r="K11" s="27"/>
      <c r="L11" s="197" t="s">
        <v>12</v>
      </c>
      <c r="M11" s="198"/>
      <c r="N11" s="199" t="s">
        <v>13</v>
      </c>
      <c r="O11" s="19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64700000</v>
      </c>
      <c r="M13" s="38">
        <v>15000</v>
      </c>
      <c r="N13" s="39"/>
      <c r="O13" s="40">
        <v>18730000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5000000</v>
      </c>
      <c r="M14" s="38">
        <v>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>
        <v>-700000</v>
      </c>
      <c r="M15" s="38">
        <v>100000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>
        <v>5000000</v>
      </c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229878000</v>
      </c>
      <c r="I17" s="9"/>
      <c r="J17" s="35"/>
      <c r="K17" s="36"/>
      <c r="L17" s="37">
        <v>-18730000</v>
      </c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18730000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252100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230130100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+'[1]31ags'!I56</f>
        <v>156745100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615000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615000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55270000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18730000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74000000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230130100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230130100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55270000</v>
      </c>
      <c r="M119" s="146">
        <f t="shared" ref="M119:P119" si="1">SUM(M13:M118)</f>
        <v>615000</v>
      </c>
      <c r="N119" s="146">
        <f>SUM(N13:N118)</f>
        <v>0</v>
      </c>
      <c r="O119" s="146">
        <f>SUM(O13:O118)</f>
        <v>37460000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41540000</v>
      </c>
      <c r="O120" s="146">
        <f>SUM(O13:O119)</f>
        <v>74920000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39" zoomScale="98" zoomScaleNormal="100" zoomScaleSheetLayoutView="98" workbookViewId="0">
      <selection activeCell="I62" sqref="I6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43355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696-36</f>
        <v>660</v>
      </c>
      <c r="F8" s="22"/>
      <c r="G8" s="17">
        <f t="shared" ref="G8:G16" si="0">C8*E8</f>
        <v>66000000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583</v>
      </c>
      <c r="F9" s="22"/>
      <c r="G9" s="17">
        <f t="shared" si="0"/>
        <v>29150000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21</v>
      </c>
      <c r="F12" s="22"/>
      <c r="G12" s="17">
        <f t="shared" si="0"/>
        <v>105000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10</v>
      </c>
      <c r="F13" s="22"/>
      <c r="G13" s="17">
        <f t="shared" si="0"/>
        <v>20000</v>
      </c>
      <c r="H13" s="8"/>
      <c r="I13" s="17"/>
      <c r="J13" s="35"/>
      <c r="K13" s="36"/>
      <c r="L13" s="37">
        <v>23610000</v>
      </c>
      <c r="M13" s="38">
        <v>6500000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2500000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95315000</v>
      </c>
      <c r="I17" s="9"/>
      <c r="J17" s="35"/>
      <c r="K17" s="36"/>
      <c r="L17" s="37"/>
      <c r="M17" s="38">
        <v>150000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60000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3625000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95570100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Sept'!I56</f>
        <v>85410100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13805000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300000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14105000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23610000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655000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24265000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95570100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95570100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23610000</v>
      </c>
      <c r="M119" s="146">
        <f t="shared" ref="M119:P119" si="1">SUM(M13:M118)</f>
        <v>13805000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23610000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8" zoomScaleNormal="100" zoomScaleSheetLayoutView="98" workbookViewId="0">
      <selection activeCell="I57" sqref="I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43356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101</v>
      </c>
      <c r="F8" s="22"/>
      <c r="G8" s="17">
        <f t="shared" ref="G8:G16" si="0">C8*E8</f>
        <v>10100000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276</v>
      </c>
      <c r="F9" s="22"/>
      <c r="G9" s="17">
        <f t="shared" si="0"/>
        <v>13800000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24</v>
      </c>
      <c r="F12" s="22"/>
      <c r="G12" s="17">
        <f t="shared" si="0"/>
        <v>120000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13</v>
      </c>
      <c r="F13" s="22"/>
      <c r="G13" s="17">
        <f t="shared" si="0"/>
        <v>26000</v>
      </c>
      <c r="H13" s="8"/>
      <c r="I13" s="17"/>
      <c r="J13" s="35"/>
      <c r="K13" s="36"/>
      <c r="L13" s="37">
        <v>29199000</v>
      </c>
      <c r="M13" s="38">
        <v>100000000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58000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24136000</v>
      </c>
      <c r="I17" s="9"/>
      <c r="J17" s="35"/>
      <c r="K17" s="36"/>
      <c r="L17" s="37"/>
      <c r="M17" s="38">
        <v>20000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24391100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Sept'!I56</f>
        <v>95570100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100000000</v>
      </c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100378000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100378000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29199000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29199000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24391100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24391100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29199000</v>
      </c>
      <c r="M119" s="146">
        <f t="shared" ref="M119:P119" si="1">SUM(M13:M118)</f>
        <v>100378000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29199000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33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43357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</f>
        <v>131</v>
      </c>
      <c r="F8" s="22"/>
      <c r="G8" s="17">
        <f t="shared" ref="G8:G16" si="0">C8*E8</f>
        <v>13100000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</f>
        <v>292</v>
      </c>
      <c r="F9" s="22"/>
      <c r="G9" s="17">
        <f t="shared" si="0"/>
        <v>14600000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</f>
        <v>3</v>
      </c>
      <c r="F10" s="22"/>
      <c r="G10" s="17">
        <f t="shared" si="0"/>
        <v>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</f>
        <v>7</v>
      </c>
      <c r="F11" s="22"/>
      <c r="G11" s="17">
        <f t="shared" si="0"/>
        <v>70000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24</v>
      </c>
      <c r="F12" s="22"/>
      <c r="G12" s="17">
        <f t="shared" si="0"/>
        <v>120000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</f>
        <v>17</v>
      </c>
      <c r="F13" s="22"/>
      <c r="G13" s="17">
        <f t="shared" si="0"/>
        <v>34000</v>
      </c>
      <c r="H13" s="8"/>
      <c r="I13" s="17"/>
      <c r="J13" s="35"/>
      <c r="K13" s="36"/>
      <c r="L13" s="37">
        <v>14429500</v>
      </c>
      <c r="M13" s="38">
        <v>500000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 t="s">
        <v>68</v>
      </c>
      <c r="M14" s="38">
        <v>600000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121000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27984000</v>
      </c>
      <c r="I17" s="9"/>
      <c r="J17" s="35"/>
      <c r="K17" s="36"/>
      <c r="L17" s="37"/>
      <c r="M17" s="38">
        <v>5560000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250000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3350000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28239600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'13 Sept'!I57</f>
        <v>24391100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100000000</v>
      </c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10581000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10581000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14429500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14429500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28239600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28239600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14429500</v>
      </c>
      <c r="M119" s="146">
        <f t="shared" ref="M119:P119" si="1">SUM(M13:M118)</f>
        <v>10581000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14429500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36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5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43358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101+30+318</f>
        <v>449</v>
      </c>
      <c r="F8" s="22"/>
      <c r="G8" s="17">
        <f t="shared" ref="G8:G16" si="0">C8*E8</f>
        <v>44900000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276+16+168</f>
        <v>460</v>
      </c>
      <c r="F9" s="22"/>
      <c r="G9" s="17">
        <f t="shared" si="0"/>
        <v>23000000</v>
      </c>
      <c r="H9" s="24"/>
      <c r="I9" s="17"/>
      <c r="J9" s="17">
        <f>SUM(J4:J8)</f>
        <v>39459000</v>
      </c>
      <c r="K9" s="170">
        <f>J9+M18</f>
        <v>40575000</v>
      </c>
      <c r="L9" s="171">
        <f>K9-I55</f>
        <v>-800000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2+1+1</f>
        <v>4</v>
      </c>
      <c r="F10" s="22"/>
      <c r="G10" s="17">
        <f t="shared" si="0"/>
        <v>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5+2+3</f>
        <v>10</v>
      </c>
      <c r="F11" s="22"/>
      <c r="G11" s="17">
        <f t="shared" si="0"/>
        <v>100000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24+1</f>
        <v>25</v>
      </c>
      <c r="F12" s="22"/>
      <c r="G12" s="17">
        <f t="shared" si="0"/>
        <v>125000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>
        <v>48181</v>
      </c>
      <c r="L13" s="158">
        <v>490000</v>
      </c>
      <c r="M13" s="38">
        <v>186000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>
        <v>48182</v>
      </c>
      <c r="L14" s="159">
        <v>200000</v>
      </c>
      <c r="M14" s="38">
        <v>400000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60">
        <v>48187</v>
      </c>
      <c r="L15" s="161">
        <v>1000000</v>
      </c>
      <c r="M15" s="38">
        <v>30000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7">
        <v>48188</v>
      </c>
      <c r="L16" s="158">
        <v>850000</v>
      </c>
      <c r="M16" s="38">
        <v>500000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68243000</v>
      </c>
      <c r="I17" s="9"/>
      <c r="J17" s="35"/>
      <c r="K17" s="160">
        <v>48189</v>
      </c>
      <c r="L17" s="161">
        <v>1000000</v>
      </c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57">
        <v>48190</v>
      </c>
      <c r="L18" s="158">
        <v>900000</v>
      </c>
      <c r="M18" s="38">
        <f>SUM(M13:M16)</f>
        <v>1116000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60">
        <v>48191</v>
      </c>
      <c r="L19" s="161">
        <v>800000</v>
      </c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7">
        <v>48192</v>
      </c>
      <c r="L20" s="158">
        <v>825000</v>
      </c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60">
        <v>48193</v>
      </c>
      <c r="L21" s="161">
        <v>950000</v>
      </c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7">
        <v>48194</v>
      </c>
      <c r="L22" s="158">
        <v>750000</v>
      </c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60">
        <v>48195</v>
      </c>
      <c r="L23" s="161">
        <v>835000</v>
      </c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7">
        <v>48198</v>
      </c>
      <c r="L24" s="158">
        <v>700000</v>
      </c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60">
        <v>48201</v>
      </c>
      <c r="L25" s="161">
        <v>900000</v>
      </c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7">
        <v>48202</v>
      </c>
      <c r="L26" s="158">
        <v>900000</v>
      </c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68498600</v>
      </c>
      <c r="J27" s="35"/>
      <c r="K27" s="160">
        <v>48204</v>
      </c>
      <c r="L27" s="161">
        <v>875000</v>
      </c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7">
        <v>48205</v>
      </c>
      <c r="L28" s="158">
        <v>1600000</v>
      </c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60">
        <v>48213</v>
      </c>
      <c r="L29" s="161">
        <v>1000000</v>
      </c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162">
        <v>48217</v>
      </c>
      <c r="L30" s="163">
        <v>900000</v>
      </c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'14 Sept'!I57</f>
        <v>28239600</v>
      </c>
      <c r="J31" s="35"/>
      <c r="K31" s="164"/>
      <c r="L31" s="165">
        <f>SUM(L13:L30)</f>
        <v>15475000</v>
      </c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7">
        <v>48186</v>
      </c>
      <c r="L32" s="166">
        <v>2500000</v>
      </c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>
        <v>48200</v>
      </c>
      <c r="L33" s="167">
        <v>800000</v>
      </c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>
        <v>48203</v>
      </c>
      <c r="L34" s="166">
        <v>1500000</v>
      </c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>
        <v>48212</v>
      </c>
      <c r="L35" s="167">
        <v>900000</v>
      </c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>
        <v>48214</v>
      </c>
      <c r="L36" s="166">
        <v>750000</v>
      </c>
      <c r="M36" s="15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>
        <v>48215</v>
      </c>
      <c r="L37" s="167">
        <v>800000</v>
      </c>
      <c r="M37" s="15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157">
        <v>48216</v>
      </c>
      <c r="L38" s="166">
        <v>2000000</v>
      </c>
      <c r="M38" s="15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>
        <v>48219</v>
      </c>
      <c r="L39" s="167">
        <v>300000</v>
      </c>
      <c r="M39" s="15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>
        <v>48223</v>
      </c>
      <c r="L40" s="166">
        <v>775000</v>
      </c>
      <c r="M40" s="15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>
        <v>48224</v>
      </c>
      <c r="L41" s="167">
        <v>1000000</v>
      </c>
      <c r="N41" s="39"/>
      <c r="O41" s="47"/>
      <c r="Q41" s="42"/>
      <c r="S41" s="51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>
        <v>48196</v>
      </c>
      <c r="L42" s="167">
        <v>2000000</v>
      </c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>
        <v>48197</v>
      </c>
      <c r="L43" s="166">
        <v>900000</v>
      </c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>
        <v>48199</v>
      </c>
      <c r="L44" s="167">
        <v>2500000</v>
      </c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157">
        <v>48206</v>
      </c>
      <c r="L45" s="166">
        <v>725000</v>
      </c>
      <c r="N45" s="79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>
        <v>48207</v>
      </c>
      <c r="L46" s="167">
        <v>25000</v>
      </c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M18</f>
        <v>1116000</v>
      </c>
      <c r="I47" s="8"/>
      <c r="J47" s="82"/>
      <c r="K47" s="157">
        <v>48208</v>
      </c>
      <c r="L47" s="166">
        <v>750000</v>
      </c>
      <c r="M47" s="84"/>
      <c r="N47" s="39"/>
      <c r="O47" s="79"/>
      <c r="P47" s="84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>
        <v>48209</v>
      </c>
      <c r="L48" s="167">
        <v>1000000</v>
      </c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1116000</v>
      </c>
      <c r="J49" s="86"/>
      <c r="K49" s="157">
        <v>48210</v>
      </c>
      <c r="L49" s="166">
        <v>1500000</v>
      </c>
      <c r="M49" s="84"/>
      <c r="N49" s="39"/>
      <c r="O49" s="37"/>
      <c r="P49" s="84"/>
      <c r="Q49" s="42"/>
      <c r="R49" s="87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>
        <v>48211</v>
      </c>
      <c r="L50" s="167">
        <v>750000</v>
      </c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>
        <v>48218</v>
      </c>
      <c r="L51" s="166">
        <v>500000</v>
      </c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L31</f>
        <v>15475000</v>
      </c>
      <c r="I52" s="8"/>
      <c r="J52" s="93"/>
      <c r="K52" s="160">
        <v>48220</v>
      </c>
      <c r="L52" s="167">
        <v>900000</v>
      </c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L57</f>
        <v>25900000</v>
      </c>
      <c r="I53" s="8"/>
      <c r="J53" s="93"/>
      <c r="K53" s="157">
        <v>48221</v>
      </c>
      <c r="L53" s="166">
        <v>850000</v>
      </c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>
        <v>48222</v>
      </c>
      <c r="L54" s="167">
        <v>725000</v>
      </c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41375000</v>
      </c>
      <c r="J55" s="91"/>
      <c r="K55" s="162">
        <v>48225</v>
      </c>
      <c r="L55" s="168">
        <v>650000</v>
      </c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68498600</v>
      </c>
      <c r="J56" s="94"/>
      <c r="K56" s="39">
        <v>48226</v>
      </c>
      <c r="L56" s="77">
        <v>800000</v>
      </c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68498600</v>
      </c>
      <c r="J57" s="96"/>
      <c r="K57" s="39"/>
      <c r="L57" s="97">
        <f>SUM(L32:L56)</f>
        <v>25900000</v>
      </c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71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82750000</v>
      </c>
      <c r="M119" s="146">
        <f t="shared" ref="M119:P119" si="1">SUM(M13:M118)</f>
        <v>2232000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163810000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http://195.168.40.222/admin/cetak-kwitansi.php?id=1804867"/>
    <hyperlink ref="K15" r:id="rId2" display="http://195.168.40.222/admin/cetak-kwitansi.php?id=1804875"/>
    <hyperlink ref="K16" r:id="rId3" display="http://195.168.40.222/admin/cetak-kwitansi.php?id=1804876"/>
    <hyperlink ref="K17" r:id="rId4" display="http://195.168.40.222/admin/cetak-kwitansi.php?id=1804877"/>
    <hyperlink ref="K18" r:id="rId5" display="http://195.168.40.222/admin/cetak-kwitansi.php?id=1804878"/>
    <hyperlink ref="K19" r:id="rId6" display="http://195.168.40.222/admin/cetak-kwitansi.php?id=1804879"/>
    <hyperlink ref="K20" r:id="rId7" display="http://195.168.40.222/admin/cetak-kwitansi.php?id=1804880"/>
    <hyperlink ref="K21" r:id="rId8" display="http://195.168.40.222/admin/cetak-kwitansi.php?id=1804881"/>
    <hyperlink ref="K22" r:id="rId9" display="http://195.168.40.222/admin/cetak-kwitansi.php?id=1804882"/>
    <hyperlink ref="K23" r:id="rId10" display="http://195.168.40.222/admin/cetak-kwitansi.php?id=1804883"/>
    <hyperlink ref="K24" r:id="rId11" display="http://195.168.40.222/admin/cetak-kwitansi.php?id=1804886"/>
    <hyperlink ref="K25" r:id="rId12" display="http://195.168.40.222/admin/cetak-kwitansi.php?id=1804889"/>
    <hyperlink ref="K26" r:id="rId13" display="http://195.168.40.222/admin/cetak-kwitansi.php?id=1804890"/>
    <hyperlink ref="K27" r:id="rId14" display="http://195.168.40.222/admin/cetak-kwitansi.php?id=1804892"/>
    <hyperlink ref="K28" r:id="rId15" display="http://195.168.40.222/admin/cetak-kwitansi.php?id=1804893"/>
    <hyperlink ref="K29" r:id="rId16" display="http://195.168.40.222/admin/cetak-kwitansi.php?id=1804901"/>
    <hyperlink ref="K30" r:id="rId17" display="http://195.168.40.222/admin/cetak-kwitansi.php?id=1804905"/>
    <hyperlink ref="K32" r:id="rId18" display="http://195.168.40.222/admin/cetak-kwitansi.php?id=1804874"/>
    <hyperlink ref="K33" r:id="rId19" display="http://195.168.40.222/admin/cetak-kwitansi.php?id=1804888"/>
    <hyperlink ref="K34" r:id="rId20" display="http://195.168.40.222/admin/cetak-kwitansi.php?id=1804891"/>
    <hyperlink ref="K35" r:id="rId21" display="http://195.168.40.222/admin/cetak-kwitansi.php?id=1804900"/>
    <hyperlink ref="K36" r:id="rId22" display="http://195.168.40.222/admin/cetak-kwitansi.php?id=1804902"/>
    <hyperlink ref="K37" r:id="rId23" display="http://195.168.40.222/admin/cetak-kwitansi.php?id=1804903"/>
    <hyperlink ref="K38" r:id="rId24" display="http://195.168.40.222/admin/cetak-kwitansi.php?id=1804904"/>
    <hyperlink ref="K39" r:id="rId25" display="http://195.168.40.222/admin/cetak-kwitansi.php?id=1804907"/>
    <hyperlink ref="K40" r:id="rId26" display="http://195.168.40.222/admin/cetak-kwitansi.php?id=1804911"/>
    <hyperlink ref="K41" r:id="rId27" display="http://195.168.40.222/admin/cetak-kwitansi.php?id=1804912"/>
    <hyperlink ref="K42" r:id="rId28" display="http://195.168.40.222/admin/cetak-kwitansi.php?id=1804884"/>
    <hyperlink ref="K43" r:id="rId29" display="http://195.168.40.222/admin/cetak-kwitansi.php?id=1804885"/>
    <hyperlink ref="K44" r:id="rId30" display="http://195.168.40.222/admin/cetak-kwitansi.php?id=1804887"/>
    <hyperlink ref="K45" r:id="rId31" display="http://195.168.40.222/admin/cetak-kwitansi.php?id=1804894"/>
    <hyperlink ref="K46" r:id="rId32" display="http://195.168.40.222/admin/cetak-kwitansi.php?id=1804895"/>
    <hyperlink ref="K47" r:id="rId33" display="http://195.168.40.222/admin/cetak-kwitansi.php?id=1804896"/>
    <hyperlink ref="K48" r:id="rId34" display="http://195.168.40.222/admin/cetak-kwitansi.php?id=1804897"/>
    <hyperlink ref="K49" r:id="rId35" display="http://195.168.40.222/admin/cetak-kwitansi.php?id=1804898"/>
    <hyperlink ref="K50" r:id="rId36" display="http://195.168.40.222/admin/cetak-kwitansi.php?id=1804899"/>
    <hyperlink ref="K51" r:id="rId37" display="http://195.168.40.222/admin/cetak-kwitansi.php?id=1804906"/>
    <hyperlink ref="K52" r:id="rId38" display="http://195.168.40.222/admin/cetak-kwitansi.php?id=1804908"/>
    <hyperlink ref="K53" r:id="rId39" display="http://195.168.40.222/admin/cetak-kwitansi.php?id=1804909"/>
    <hyperlink ref="K54" r:id="rId40" display="http://195.168.40.222/admin/cetak-kwitansi.php?id=1804910"/>
    <hyperlink ref="K55" r:id="rId41" display="http://195.168.40.222/admin/cetak-kwitansi.php?id=1804913"/>
  </hyperlinks>
  <pageMargins left="0.7" right="0.7" top="0.75" bottom="0.75" header="0.3" footer="0.3"/>
  <pageSetup scale="62" orientation="portrait" horizontalDpi="0" verticalDpi="0" r:id="rId4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2" zoomScale="98" zoomScaleNormal="100" zoomScaleSheetLayoutView="98" workbookViewId="0">
      <selection activeCell="I31" sqref="I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73</v>
      </c>
      <c r="C3" s="9"/>
      <c r="D3" s="7"/>
      <c r="E3" s="7"/>
      <c r="F3" s="7"/>
      <c r="G3" s="7"/>
      <c r="H3" s="7" t="s">
        <v>3</v>
      </c>
      <c r="I3" s="11">
        <v>43359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101+30+318+141</f>
        <v>590</v>
      </c>
      <c r="F8" s="22"/>
      <c r="G8" s="17">
        <f t="shared" ref="G8:G16" si="0">C8*E8</f>
        <v>59000000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276+16+168+69</f>
        <v>529</v>
      </c>
      <c r="F9" s="22"/>
      <c r="G9" s="17">
        <f t="shared" si="0"/>
        <v>26450000</v>
      </c>
      <c r="H9" s="24"/>
      <c r="I9" s="17"/>
      <c r="J9" s="17">
        <f>SUM(J4:J8)</f>
        <v>39459000</v>
      </c>
      <c r="K9" s="170">
        <f>J9+M18</f>
        <v>39609000</v>
      </c>
      <c r="L9" s="171">
        <f>K9-I55</f>
        <v>19134000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2+1+1+1</f>
        <v>5</v>
      </c>
      <c r="F10" s="22"/>
      <c r="G10" s="17">
        <f t="shared" si="0"/>
        <v>100000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5+2+3+2</f>
        <v>12</v>
      </c>
      <c r="F11" s="22"/>
      <c r="G11" s="17">
        <f t="shared" si="0"/>
        <v>120000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24+1+1</f>
        <v>26</v>
      </c>
      <c r="F12" s="22"/>
      <c r="G12" s="17">
        <f t="shared" si="0"/>
        <v>130000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>
        <v>48227</v>
      </c>
      <c r="L13" s="173">
        <v>1700000</v>
      </c>
      <c r="M13" s="38">
        <v>100000</v>
      </c>
      <c r="N13" s="39"/>
      <c r="O13" s="40">
        <v>16725000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>
        <v>48228</v>
      </c>
      <c r="L14" s="174">
        <v>300000</v>
      </c>
      <c r="M14" s="38">
        <v>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>
        <v>48229</v>
      </c>
      <c r="L15" s="175">
        <v>950000</v>
      </c>
      <c r="M15" s="38">
        <v>50000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>
        <v>48230</v>
      </c>
      <c r="L16" s="173">
        <v>1000000</v>
      </c>
      <c r="M16" s="38">
        <v>2500000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85838000</v>
      </c>
      <c r="I17" s="9"/>
      <c r="J17" s="35"/>
      <c r="K17" s="157">
        <v>48231</v>
      </c>
      <c r="L17" s="175">
        <v>1900000</v>
      </c>
      <c r="M17" s="38">
        <v>50000</v>
      </c>
      <c r="N17" s="39"/>
      <c r="O17" s="47"/>
      <c r="P17" s="53"/>
      <c r="Q17" s="27" t="s">
        <v>23</v>
      </c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>
        <v>48232</v>
      </c>
      <c r="L18" s="173">
        <v>750000</v>
      </c>
      <c r="M18" s="38">
        <v>150000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>
        <v>48233</v>
      </c>
      <c r="L19" s="175">
        <v>1000000</v>
      </c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>
        <v>48234</v>
      </c>
      <c r="L20" s="173">
        <v>850000</v>
      </c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>
        <v>48235</v>
      </c>
      <c r="L21" s="175">
        <v>900000</v>
      </c>
      <c r="M21" s="38"/>
      <c r="N21" s="39"/>
      <c r="O21" s="47"/>
      <c r="P21" s="53"/>
      <c r="Q21" s="37"/>
      <c r="R21" s="55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>
        <v>48236</v>
      </c>
      <c r="L22" s="173">
        <v>900000</v>
      </c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>
        <v>48237</v>
      </c>
      <c r="L23" s="175">
        <v>800000</v>
      </c>
      <c r="M23" s="38"/>
      <c r="N23" s="39"/>
      <c r="O23" s="47"/>
      <c r="P23" s="53"/>
      <c r="Q23" s="37"/>
      <c r="R23" s="55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>
        <v>48238</v>
      </c>
      <c r="L24" s="173">
        <v>725000</v>
      </c>
      <c r="M24" s="38"/>
      <c r="N24" s="39"/>
      <c r="O24" s="47">
        <f>SUM(O13:O23)</f>
        <v>16725000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>
        <v>48239</v>
      </c>
      <c r="L25" s="175">
        <v>1800000</v>
      </c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>
        <v>48240</v>
      </c>
      <c r="L26" s="173">
        <v>1700000</v>
      </c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86093600</v>
      </c>
      <c r="J27" s="35"/>
      <c r="K27" s="157">
        <v>48241</v>
      </c>
      <c r="L27" s="175">
        <v>1000000</v>
      </c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>
        <v>48242</v>
      </c>
      <c r="L28" s="173">
        <v>900000</v>
      </c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>
        <v>48243</v>
      </c>
      <c r="L29" s="175">
        <v>900000</v>
      </c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+'14 Sept'!I38</f>
        <v>1000390315</v>
      </c>
      <c r="J30" s="35"/>
      <c r="K30" s="159">
        <v>48244</v>
      </c>
      <c r="L30" s="176">
        <v>900000</v>
      </c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'15 Sept '!I27</f>
        <v>68498600</v>
      </c>
      <c r="J31" s="35"/>
      <c r="K31" s="157">
        <v>48245</v>
      </c>
      <c r="L31" s="177">
        <v>1000000</v>
      </c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>
        <v>48246</v>
      </c>
      <c r="L32" s="178">
        <v>500000</v>
      </c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79">
        <v>-16725000</v>
      </c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78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7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66"/>
      <c r="M36" s="15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67"/>
      <c r="M37" s="15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66"/>
      <c r="M38" s="15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67"/>
      <c r="M39" s="15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66"/>
      <c r="M40" s="15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67"/>
      <c r="N41" s="39"/>
      <c r="O41" s="47"/>
      <c r="Q41" s="42"/>
      <c r="S41" s="51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6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66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6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66"/>
      <c r="N45" s="79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6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2880000</v>
      </c>
      <c r="I47" s="8"/>
      <c r="J47" s="82"/>
      <c r="K47" s="157"/>
      <c r="L47" s="166"/>
      <c r="M47" s="84"/>
      <c r="N47" s="39"/>
      <c r="O47" s="79"/>
      <c r="P47" s="84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6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2880000</v>
      </c>
      <c r="J49" s="86"/>
      <c r="K49" s="157"/>
      <c r="L49" s="166"/>
      <c r="M49" s="84"/>
      <c r="N49" s="39"/>
      <c r="O49" s="37"/>
      <c r="P49" s="84"/>
      <c r="Q49" s="42"/>
      <c r="R49" s="87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6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66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3750000</v>
      </c>
      <c r="I52" s="8"/>
      <c r="J52" s="93"/>
      <c r="K52" s="160"/>
      <c r="L52" s="16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16725000</v>
      </c>
      <c r="I53" s="8"/>
      <c r="J53" s="93"/>
      <c r="K53" s="157"/>
      <c r="L53" s="166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6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20475000</v>
      </c>
      <c r="J55" s="91"/>
      <c r="K55" s="162"/>
      <c r="L55" s="168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86093600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86093600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3750000</v>
      </c>
      <c r="M119" s="146">
        <f t="shared" ref="M119:P119" si="1">SUM(M13:M118)</f>
        <v>2880000</v>
      </c>
      <c r="N119" s="146">
        <f>SUM(N13:N118)</f>
        <v>0</v>
      </c>
      <c r="O119" s="146">
        <f>SUM(O13:O118)</f>
        <v>33450000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3750000</v>
      </c>
      <c r="O120" s="146">
        <f>SUM(O13:O119)</f>
        <v>66900000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sortState ref="K13:L30">
    <sortCondition ref="K13:K30"/>
  </sortState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4" zoomScale="98" zoomScaleNormal="100" zoomScaleSheetLayoutView="98" workbookViewId="0">
      <selection activeCell="I46" sqref="I4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101+30+318+141+60</f>
        <v>650</v>
      </c>
      <c r="F8" s="22"/>
      <c r="G8" s="17">
        <f t="shared" ref="G8:G16" si="0">C8*E8</f>
        <v>65000000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276+16+168+69+52</f>
        <v>581</v>
      </c>
      <c r="F9" s="22"/>
      <c r="G9" s="17">
        <f t="shared" si="0"/>
        <v>29050000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29379000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2+1+1+1</f>
        <v>5</v>
      </c>
      <c r="F10" s="22"/>
      <c r="G10" s="17">
        <f t="shared" si="0"/>
        <v>100000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5+2+3+2</f>
        <v>12</v>
      </c>
      <c r="F11" s="22"/>
      <c r="G11" s="17">
        <f t="shared" si="0"/>
        <v>120000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24+1+1</f>
        <v>26</v>
      </c>
      <c r="F12" s="22"/>
      <c r="G12" s="17">
        <f t="shared" si="0"/>
        <v>130000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/>
      <c r="L13" s="173">
        <v>10080000</v>
      </c>
      <c r="M13" s="38">
        <v>1150000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74"/>
      <c r="M14" s="38">
        <v>80000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75"/>
      <c r="M15" s="38">
        <v>250000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73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94438000</v>
      </c>
      <c r="I17" s="9"/>
      <c r="J17" s="35"/>
      <c r="K17" s="157"/>
      <c r="L17" s="175"/>
      <c r="M17" s="38"/>
      <c r="N17" s="39"/>
      <c r="O17" s="47"/>
      <c r="P17" s="53"/>
      <c r="Q17" s="27" t="s">
        <v>23</v>
      </c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73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7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73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/>
      <c r="L21" s="175"/>
      <c r="M21" s="38"/>
      <c r="N21" s="39"/>
      <c r="O21" s="47"/>
      <c r="P21" s="53"/>
      <c r="Q21" s="37"/>
      <c r="R21" s="55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73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75"/>
      <c r="M23" s="38"/>
      <c r="N23" s="39"/>
      <c r="O23" s="47"/>
      <c r="P23" s="53"/>
      <c r="Q23" s="37"/>
      <c r="R23" s="55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73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75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/>
      <c r="L26" s="173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94693600</v>
      </c>
      <c r="J27" s="35"/>
      <c r="K27" s="157"/>
      <c r="L27" s="175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73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75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159"/>
      <c r="L30" s="176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+'16 Sept'!I56</f>
        <v>86093600</v>
      </c>
      <c r="J31" s="35"/>
      <c r="K31" s="157"/>
      <c r="L31" s="177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78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7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78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7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66"/>
      <c r="M36" s="15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67"/>
      <c r="M37" s="15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157"/>
      <c r="L38" s="166"/>
      <c r="M38" s="15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67"/>
      <c r="M39" s="15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66"/>
      <c r="M40" s="15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67"/>
      <c r="N41" s="39"/>
      <c r="O41" s="47"/>
      <c r="Q41" s="42"/>
      <c r="S41" s="51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6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66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6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157"/>
      <c r="L45" s="166"/>
      <c r="N45" s="79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6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1480000</v>
      </c>
      <c r="I47" s="8"/>
      <c r="J47" s="82"/>
      <c r="K47" s="157"/>
      <c r="L47" s="166"/>
      <c r="M47" s="84"/>
      <c r="N47" s="39"/>
      <c r="O47" s="79"/>
      <c r="P47" s="84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6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1480000</v>
      </c>
      <c r="J49" s="86"/>
      <c r="K49" s="157"/>
      <c r="L49" s="166"/>
      <c r="M49" s="84"/>
      <c r="N49" s="39"/>
      <c r="O49" s="37"/>
      <c r="P49" s="84"/>
      <c r="Q49" s="42"/>
      <c r="R49" s="87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6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66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10080000</v>
      </c>
      <c r="I52" s="8"/>
      <c r="J52" s="93"/>
      <c r="K52" s="160"/>
      <c r="L52" s="16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0</v>
      </c>
      <c r="I53" s="8"/>
      <c r="J53" s="93"/>
      <c r="K53" s="157"/>
      <c r="L53" s="166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6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10080000</v>
      </c>
      <c r="J55" s="91"/>
      <c r="K55" s="162"/>
      <c r="L55" s="168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94693600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94693600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10080000</v>
      </c>
      <c r="M119" s="146">
        <f t="shared" ref="M119:P119" si="1">SUM(M13:M118)</f>
        <v>1480000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10080000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4" zoomScale="98" zoomScaleNormal="100" zoomScaleSheetLayoutView="98" workbookViewId="0">
      <selection activeCell="E10" sqref="E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8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101+30+318+141+60-135</f>
        <v>515</v>
      </c>
      <c r="F8" s="22"/>
      <c r="G8" s="17">
        <f t="shared" ref="G8:G16" si="0">C8*E8</f>
        <v>51500000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276+16+168+69+52-100</f>
        <v>481</v>
      </c>
      <c r="F9" s="22"/>
      <c r="G9" s="17">
        <f t="shared" si="0"/>
        <v>24050000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39459000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2+1+1+1</f>
        <v>5</v>
      </c>
      <c r="F10" s="22"/>
      <c r="G10" s="17">
        <f t="shared" si="0"/>
        <v>100000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5+2+3+2</f>
        <v>12</v>
      </c>
      <c r="F11" s="22"/>
      <c r="G11" s="17">
        <f t="shared" si="0"/>
        <v>120000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24+1+1</f>
        <v>26</v>
      </c>
      <c r="F12" s="22"/>
      <c r="G12" s="17">
        <f t="shared" si="0"/>
        <v>130000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/>
      <c r="L13" s="173"/>
      <c r="M13" s="38">
        <v>5000000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74"/>
      <c r="M14" s="38">
        <v>13500000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75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73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75938000</v>
      </c>
      <c r="I17" s="9"/>
      <c r="J17" s="35"/>
      <c r="K17" s="157"/>
      <c r="L17" s="175"/>
      <c r="M17" s="38"/>
      <c r="N17" s="39"/>
      <c r="O17" s="47"/>
      <c r="P17" s="53"/>
      <c r="Q17" s="27" t="s">
        <v>23</v>
      </c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73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7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73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/>
      <c r="L21" s="175"/>
      <c r="M21" s="38"/>
      <c r="N21" s="39"/>
      <c r="O21" s="47"/>
      <c r="P21" s="53"/>
      <c r="Q21" s="37"/>
      <c r="R21" s="55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73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75"/>
      <c r="M23" s="38"/>
      <c r="N23" s="39"/>
      <c r="O23" s="47"/>
      <c r="P23" s="53"/>
      <c r="Q23" s="37"/>
      <c r="R23" s="55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73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75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/>
      <c r="L26" s="173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76193600</v>
      </c>
      <c r="J27" s="35"/>
      <c r="K27" s="157"/>
      <c r="L27" s="175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73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75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76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+'17 '!I56</f>
        <v>94693600</v>
      </c>
      <c r="J31" s="35"/>
      <c r="K31" s="157"/>
      <c r="L31" s="177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78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7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78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7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66"/>
      <c r="M36" s="15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67"/>
      <c r="M37" s="15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66"/>
      <c r="M38" s="15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67"/>
      <c r="M39" s="15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66"/>
      <c r="M40" s="15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67"/>
      <c r="N41" s="39"/>
      <c r="O41" s="47"/>
      <c r="Q41" s="42"/>
      <c r="S41" s="51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6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66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6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66"/>
      <c r="N45" s="79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6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18500000</v>
      </c>
      <c r="I47" s="8"/>
      <c r="J47" s="82"/>
      <c r="K47" s="157"/>
      <c r="L47" s="166"/>
      <c r="M47" s="84"/>
      <c r="N47" s="39"/>
      <c r="O47" s="79"/>
      <c r="P47" s="84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6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18500000</v>
      </c>
      <c r="J49" s="86"/>
      <c r="K49" s="157"/>
      <c r="L49" s="166"/>
      <c r="M49" s="84"/>
      <c r="N49" s="39"/>
      <c r="O49" s="37"/>
      <c r="P49" s="84"/>
      <c r="Q49" s="42"/>
      <c r="R49" s="87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6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66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0</v>
      </c>
      <c r="I52" s="8"/>
      <c r="J52" s="93"/>
      <c r="K52" s="160"/>
      <c r="L52" s="16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0</v>
      </c>
      <c r="I53" s="8"/>
      <c r="J53" s="93"/>
      <c r="K53" s="157"/>
      <c r="L53" s="166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6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0</v>
      </c>
      <c r="J55" s="91"/>
      <c r="K55" s="162"/>
      <c r="L55" s="168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76193600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76193600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0</v>
      </c>
      <c r="M119" s="146">
        <f t="shared" ref="M119:P119" si="1">SUM(M13:M118)</f>
        <v>18500000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8" zoomScaleNormal="100" zoomScaleSheetLayoutView="98" workbookViewId="0">
      <selection activeCell="J29" sqref="J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8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43365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500</v>
      </c>
      <c r="F8" s="22"/>
      <c r="G8" s="17">
        <f t="shared" ref="G8:G16" si="0">C8*E8</f>
        <v>50000000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479</v>
      </c>
      <c r="F9" s="22"/>
      <c r="G9" s="17">
        <f t="shared" si="0"/>
        <v>23950000</v>
      </c>
      <c r="H9" s="24"/>
      <c r="I9" s="17"/>
      <c r="J9" s="17">
        <f>SUM(J4:J8)</f>
        <v>39459000</v>
      </c>
      <c r="K9" s="170">
        <f>J9+M18</f>
        <v>41194000</v>
      </c>
      <c r="L9" s="171">
        <f>K9-I55</f>
        <v>34638000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10</v>
      </c>
      <c r="F11" s="22"/>
      <c r="G11" s="17">
        <f t="shared" si="0"/>
        <v>100000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25</v>
      </c>
      <c r="F12" s="22"/>
      <c r="G12" s="17">
        <f t="shared" si="0"/>
        <v>125000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/>
      <c r="L13" s="183">
        <v>0</v>
      </c>
      <c r="M13" s="38">
        <v>450000</v>
      </c>
      <c r="N13" s="39"/>
      <c r="O13" s="40">
        <v>1500000</v>
      </c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84"/>
      <c r="M14" s="38">
        <v>4200000</v>
      </c>
      <c r="N14" s="46"/>
      <c r="O14" s="47"/>
      <c r="P14" s="48"/>
      <c r="Q14" s="49"/>
      <c r="R14" s="50"/>
    </row>
    <row r="15" spans="1:21" ht="15.75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/>
      <c r="M15" s="38">
        <v>1200000</v>
      </c>
      <c r="N15" s="39"/>
      <c r="O15" s="47"/>
      <c r="P15" s="48"/>
      <c r="Q15" s="37"/>
      <c r="R15" s="44"/>
      <c r="S15" s="51"/>
      <c r="T15" s="50"/>
      <c r="U15" s="50"/>
    </row>
    <row r="16" spans="1:21" ht="15.75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38">
        <v>121000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74213000</v>
      </c>
      <c r="I17" s="9"/>
      <c r="J17" s="35"/>
      <c r="K17" s="157"/>
      <c r="L17" s="185"/>
      <c r="M17" s="38">
        <v>25000</v>
      </c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>
        <v>1735000</v>
      </c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>
        <v>550000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/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1500000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74468600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Sept'!I56</f>
        <v>76193600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8281000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8281000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1500000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5056000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6556000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74468600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74468600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0</v>
      </c>
      <c r="M119" s="146">
        <f t="shared" ref="M119:P119" si="1">SUM(M13:M118)</f>
        <v>8281000</v>
      </c>
      <c r="N119" s="146">
        <f>SUM(N13:N118)</f>
        <v>0</v>
      </c>
      <c r="O119" s="146">
        <f>SUM(O13:O118)</f>
        <v>3000000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0</v>
      </c>
      <c r="O120" s="146">
        <f>SUM(O13:O119)</f>
        <v>6000000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2" zoomScale="98" zoomScaleNormal="100" zoomScaleSheetLayoutView="98" workbookViewId="0">
      <selection activeCell="E48" sqref="E4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8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75</v>
      </c>
      <c r="C3" s="9"/>
      <c r="D3" s="7"/>
      <c r="E3" s="7"/>
      <c r="F3" s="7"/>
      <c r="G3" s="7"/>
      <c r="H3" s="7" t="s">
        <v>3</v>
      </c>
      <c r="I3" s="11">
        <v>43366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0" t="s">
        <v>75</v>
      </c>
      <c r="C4" s="7"/>
      <c r="D4" s="7"/>
      <c r="E4" s="7"/>
      <c r="F4" s="7"/>
      <c r="G4" s="7"/>
      <c r="H4" s="7" t="s">
        <v>6</v>
      </c>
      <c r="I4" s="15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500+142</f>
        <v>642</v>
      </c>
      <c r="F8" s="22"/>
      <c r="G8" s="17">
        <f t="shared" ref="G8:G16" si="0">C8*E8</f>
        <v>64200000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479+236</f>
        <v>715</v>
      </c>
      <c r="F9" s="22"/>
      <c r="G9" s="17">
        <f t="shared" si="0"/>
        <v>35750000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12286000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</v>
      </c>
      <c r="F10" s="22"/>
      <c r="G10" s="17">
        <f t="shared" si="0"/>
        <v>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10+2</f>
        <v>12</v>
      </c>
      <c r="F11" s="22"/>
      <c r="G11" s="17">
        <f t="shared" si="0"/>
        <v>120000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25</v>
      </c>
      <c r="F12" s="22"/>
      <c r="G12" s="17">
        <f t="shared" si="0"/>
        <v>125000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f>19+2</f>
        <v>21</v>
      </c>
      <c r="F13" s="22"/>
      <c r="G13" s="17">
        <f t="shared" si="0"/>
        <v>42000</v>
      </c>
      <c r="H13" s="8"/>
      <c r="I13" s="17"/>
      <c r="J13" s="35"/>
      <c r="K13" s="157"/>
      <c r="L13" s="183"/>
      <c r="M13" s="38">
        <v>19000</v>
      </c>
      <c r="N13" s="39"/>
      <c r="O13" s="40">
        <v>27173000</v>
      </c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84"/>
      <c r="M14" s="38">
        <v>150000</v>
      </c>
      <c r="N14" s="46"/>
      <c r="O14" s="47"/>
      <c r="P14" s="48"/>
      <c r="Q14" s="49"/>
      <c r="R14" s="50"/>
    </row>
    <row r="15" spans="1:21" ht="15.75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/>
      <c r="M15" s="38">
        <v>50000</v>
      </c>
      <c r="N15" s="39"/>
      <c r="O15" s="47"/>
      <c r="P15" s="48"/>
      <c r="Q15" s="37"/>
      <c r="R15" s="44"/>
      <c r="S15" s="51"/>
      <c r="T15" s="50"/>
      <c r="U15" s="50"/>
    </row>
    <row r="16" spans="1:21" ht="15.75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38">
        <v>850000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100317000</v>
      </c>
      <c r="I17" s="9"/>
      <c r="J17" s="35"/>
      <c r="K17" s="157"/>
      <c r="L17" s="185"/>
      <c r="M17" s="38"/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/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/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27173000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100572600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+'22 Sept'!I56</f>
        <v>74468600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1069000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1069000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27173000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27173000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100572600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100572600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0</v>
      </c>
      <c r="M119" s="146">
        <f t="shared" ref="M119:P119" si="1">SUM(M13:M118)</f>
        <v>1069000</v>
      </c>
      <c r="N119" s="146">
        <f>SUM(N13:N118)</f>
        <v>0</v>
      </c>
      <c r="O119" s="146">
        <f>SUM(O13:O118)</f>
        <v>54346000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0</v>
      </c>
      <c r="O120" s="146">
        <f>SUM(O13:O119)</f>
        <v>108692000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9" zoomScale="98" zoomScaleNormal="100" zoomScaleSheetLayoutView="98" workbookViewId="0">
      <selection activeCell="H41" sqref="H4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43367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0" t="s">
        <v>5</v>
      </c>
      <c r="C4" s="7"/>
      <c r="D4" s="7"/>
      <c r="E4" s="7"/>
      <c r="F4" s="7"/>
      <c r="G4" s="7"/>
      <c r="H4" s="7" t="s">
        <v>6</v>
      </c>
      <c r="I4" s="15">
        <v>0.70833333333333337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500+142+138</f>
        <v>780</v>
      </c>
      <c r="F8" s="22"/>
      <c r="G8" s="17">
        <f t="shared" ref="G8:G16" si="0">C8*E8</f>
        <v>78000000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479+236+18</f>
        <v>733</v>
      </c>
      <c r="F9" s="22"/>
      <c r="G9" s="17">
        <f t="shared" si="0"/>
        <v>36650000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15455000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4+5</f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12+7</f>
        <v>19</v>
      </c>
      <c r="F11" s="22"/>
      <c r="G11" s="17">
        <f t="shared" si="0"/>
        <v>190000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25</v>
      </c>
      <c r="F12" s="22"/>
      <c r="G12" s="17">
        <f t="shared" si="0"/>
        <v>125000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f>21+2</f>
        <v>23</v>
      </c>
      <c r="F13" s="22"/>
      <c r="G13" s="17">
        <f t="shared" si="0"/>
        <v>46000</v>
      </c>
      <c r="H13" s="8"/>
      <c r="I13" s="17"/>
      <c r="J13" s="35"/>
      <c r="K13" s="157"/>
      <c r="L13" s="183">
        <v>24004000</v>
      </c>
      <c r="M13" s="38">
        <v>8527000</v>
      </c>
      <c r="N13" s="39"/>
      <c r="O13" s="40">
        <v>7400000</v>
      </c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84">
        <v>-7400000</v>
      </c>
      <c r="M14" s="38">
        <v>600000</v>
      </c>
      <c r="N14" s="46"/>
      <c r="O14" s="47"/>
      <c r="P14" s="48"/>
      <c r="Q14" s="49"/>
      <c r="R14" s="50"/>
    </row>
    <row r="15" spans="1:21" ht="15.75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/>
      <c r="M15" s="38">
        <v>0</v>
      </c>
      <c r="N15" s="39"/>
      <c r="O15" s="47"/>
      <c r="P15" s="48"/>
      <c r="Q15" s="37"/>
      <c r="R15" s="44"/>
      <c r="S15" s="51"/>
      <c r="T15" s="50"/>
      <c r="U15" s="50"/>
    </row>
    <row r="16" spans="1:21" ht="15.75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38">
        <v>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115191000</v>
      </c>
      <c r="I17" s="9"/>
      <c r="J17" s="35"/>
      <c r="K17" s="157"/>
      <c r="L17" s="185"/>
      <c r="M17" s="38"/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/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/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f>506+6</f>
        <v>512</v>
      </c>
      <c r="F21" s="7"/>
      <c r="G21" s="23">
        <f>C21*E21</f>
        <v>256000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7400000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258600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115449600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+'23 Sept'!I56</f>
        <v>100572600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9127000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9127000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16604000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7400000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24004000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115449600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115449600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16604000</v>
      </c>
      <c r="M119" s="146">
        <f t="shared" ref="M119:P119" si="1">SUM(M13:M118)</f>
        <v>9127000</v>
      </c>
      <c r="N119" s="146">
        <f>SUM(N13:N118)</f>
        <v>0</v>
      </c>
      <c r="O119" s="146">
        <f>SUM(O13:O118)</f>
        <v>14800000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16604000</v>
      </c>
      <c r="O120" s="146">
        <f>SUM(O13:O119)</f>
        <v>29600000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opLeftCell="A52"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1810+182</f>
        <v>1992</v>
      </c>
      <c r="F8" s="22"/>
      <c r="G8" s="17">
        <f t="shared" ref="G8:G16" si="0">C8*E8</f>
        <v>199200000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930+282</f>
        <v>1212</v>
      </c>
      <c r="F9" s="22"/>
      <c r="G9" s="17">
        <f t="shared" si="0"/>
        <v>60600000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88+4</f>
        <v>92</v>
      </c>
      <c r="F11" s="22"/>
      <c r="G11" s="17">
        <f t="shared" si="0"/>
        <v>920000</v>
      </c>
      <c r="H11" s="8"/>
      <c r="I11" s="17"/>
      <c r="J11" s="26"/>
      <c r="K11" s="27"/>
      <c r="L11" s="197" t="s">
        <v>12</v>
      </c>
      <c r="M11" s="198"/>
      <c r="N11" s="199" t="s">
        <v>13</v>
      </c>
      <c r="O11" s="19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35910000</v>
      </c>
      <c r="M13" s="38">
        <v>70000</v>
      </c>
      <c r="N13" s="39"/>
      <c r="O13" s="40">
        <v>30410000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-30410000</v>
      </c>
      <c r="M14" s="38">
        <v>2500000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1000000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262218000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30410000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252100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262470100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+'[1]01 Sep '!I56</f>
        <v>230130100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3570000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3570000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5500000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30410000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35910000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262470100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262470100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5500000</v>
      </c>
      <c r="M119" s="146">
        <f t="shared" ref="M119:P119" si="1">SUM(M13:M118)</f>
        <v>3570000</v>
      </c>
      <c r="N119" s="146">
        <f>SUM(N13:N118)</f>
        <v>0</v>
      </c>
      <c r="O119" s="146">
        <f>SUM(O13:O118)</f>
        <v>60820000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5500000</v>
      </c>
      <c r="O120" s="146">
        <f>SUM(O13:O119)</f>
        <v>121640000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24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52" zoomScale="98" zoomScaleNormal="100" zoomScaleSheetLayoutView="98" workbookViewId="0">
      <selection activeCell="J4" sqref="J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43368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0" t="s">
        <v>5</v>
      </c>
      <c r="C4" s="7"/>
      <c r="D4" s="7"/>
      <c r="E4" s="7"/>
      <c r="F4" s="7"/>
      <c r="G4" s="7"/>
      <c r="H4" s="7" t="s">
        <v>6</v>
      </c>
      <c r="I4" s="15">
        <v>0.70833333333333337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852</v>
      </c>
      <c r="F8" s="22"/>
      <c r="G8" s="17">
        <f t="shared" ref="G8:G16" si="0">C8*E8</f>
        <v>85200000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736</v>
      </c>
      <c r="F9" s="22"/>
      <c r="G9" s="17">
        <f t="shared" si="0"/>
        <v>36800000</v>
      </c>
      <c r="H9" s="24"/>
      <c r="I9" s="17"/>
      <c r="J9" s="17">
        <f>SUM(J4:J8)</f>
        <v>39459000</v>
      </c>
      <c r="K9" s="170">
        <f>J9+M18</f>
        <v>40209000</v>
      </c>
      <c r="L9" s="171">
        <f>K9-I55</f>
        <v>11029000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18</v>
      </c>
      <c r="F10" s="22"/>
      <c r="G10" s="17">
        <f t="shared" si="0"/>
        <v>360000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12+7</f>
        <v>19</v>
      </c>
      <c r="F11" s="22"/>
      <c r="G11" s="17">
        <f t="shared" si="0"/>
        <v>190000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22</v>
      </c>
      <c r="F12" s="22"/>
      <c r="G12" s="17">
        <f t="shared" si="0"/>
        <v>110000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f>21+2</f>
        <v>23</v>
      </c>
      <c r="F13" s="22"/>
      <c r="G13" s="17">
        <f t="shared" si="0"/>
        <v>46000</v>
      </c>
      <c r="H13" s="8"/>
      <c r="I13" s="17"/>
      <c r="J13" s="35"/>
      <c r="K13" s="157"/>
      <c r="L13" s="183">
        <v>29180000</v>
      </c>
      <c r="M13" s="38">
        <v>150000</v>
      </c>
      <c r="N13" s="39"/>
      <c r="O13" s="40"/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84"/>
      <c r="M14" s="38">
        <v>30000</v>
      </c>
      <c r="N14" s="46"/>
      <c r="O14" s="47"/>
      <c r="P14" s="48"/>
      <c r="Q14" s="49"/>
      <c r="R14" s="50"/>
    </row>
    <row r="15" spans="1:21" ht="15.75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/>
      <c r="M15" s="38">
        <v>15615000</v>
      </c>
      <c r="N15" s="39"/>
      <c r="O15" s="47"/>
      <c r="P15" s="48"/>
      <c r="Q15" s="37"/>
      <c r="R15" s="44"/>
      <c r="S15" s="51"/>
      <c r="T15" s="50"/>
      <c r="U15" s="50"/>
    </row>
    <row r="16" spans="1:21" ht="15.75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38">
        <v>1185000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122706000</v>
      </c>
      <c r="I17" s="9"/>
      <c r="J17" s="35"/>
      <c r="K17" s="157"/>
      <c r="L17" s="185"/>
      <c r="M17" s="38">
        <v>2200000</v>
      </c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>
        <v>750000</v>
      </c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>
        <v>670000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>
        <v>975000</v>
      </c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f>506+6</f>
        <v>512</v>
      </c>
      <c r="F21" s="7"/>
      <c r="G21" s="23">
        <f>C21*E21</f>
        <v>256000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258600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122964600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+'24 Sept '!I56</f>
        <v>115449600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21575000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90000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21665000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29180000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29180000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122964600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122964600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29180000</v>
      </c>
      <c r="M119" s="146">
        <f t="shared" ref="M119:P119" si="1">SUM(M13:M118)</f>
        <v>21575000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29180000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8" zoomScaleNormal="100" zoomScaleSheetLayoutView="98" workbookViewId="0">
      <selection sqref="A1:I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76</v>
      </c>
      <c r="C3" s="9"/>
      <c r="D3" s="7"/>
      <c r="E3" s="7"/>
      <c r="F3" s="7"/>
      <c r="G3" s="7"/>
      <c r="H3" s="7" t="s">
        <v>3</v>
      </c>
      <c r="I3" s="11">
        <v>43369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0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119</v>
      </c>
      <c r="F8" s="22"/>
      <c r="G8" s="17">
        <f t="shared" ref="G8:G16" si="0">C8*E8</f>
        <v>11900000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478</v>
      </c>
      <c r="F9" s="22"/>
      <c r="G9" s="17">
        <f t="shared" si="0"/>
        <v>23900000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18211000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12+7</f>
        <v>19</v>
      </c>
      <c r="F11" s="22"/>
      <c r="G11" s="17">
        <f t="shared" si="0"/>
        <v>190000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19</v>
      </c>
      <c r="F12" s="22"/>
      <c r="G12" s="17">
        <f t="shared" si="0"/>
        <v>95000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v>24</v>
      </c>
      <c r="F13" s="22"/>
      <c r="G13" s="17">
        <f t="shared" si="0"/>
        <v>48000</v>
      </c>
      <c r="H13" s="8"/>
      <c r="I13" s="17"/>
      <c r="J13" s="35"/>
      <c r="K13" s="157"/>
      <c r="L13" s="183">
        <v>21990000</v>
      </c>
      <c r="M13" s="38">
        <v>200000</v>
      </c>
      <c r="N13" s="39"/>
      <c r="O13" s="40">
        <v>5200000</v>
      </c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59"/>
      <c r="L14" s="184">
        <v>-750000</v>
      </c>
      <c r="M14" s="38">
        <v>50000</v>
      </c>
      <c r="N14" s="46"/>
      <c r="O14" s="47"/>
      <c r="P14" s="48"/>
      <c r="Q14" s="49"/>
      <c r="R14" s="50"/>
    </row>
    <row r="15" spans="1:21" ht="15.75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>
        <v>-5200000</v>
      </c>
      <c r="M15" s="38">
        <v>104010000</v>
      </c>
      <c r="N15" s="39"/>
      <c r="O15" s="47"/>
      <c r="P15" s="48"/>
      <c r="Q15" s="37"/>
      <c r="R15" s="44"/>
      <c r="S15" s="51"/>
      <c r="T15" s="50"/>
      <c r="U15" s="50"/>
    </row>
    <row r="16" spans="1:21" ht="15.75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38">
        <v>3300000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36394000</v>
      </c>
      <c r="I17" s="9"/>
      <c r="J17" s="35"/>
      <c r="K17" s="157"/>
      <c r="L17" s="185"/>
      <c r="M17" s="38"/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/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/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f>506+6</f>
        <v>512</v>
      </c>
      <c r="F21" s="7"/>
      <c r="G21" s="23">
        <f>C21*E21</f>
        <v>256000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5200000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258600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36652600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+'25 Sep'!I57</f>
        <v>122964600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107560000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107560000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16040000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5200000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8000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21248000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36652600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36652600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16040000</v>
      </c>
      <c r="M119" s="146">
        <f t="shared" ref="M119:P119" si="1">SUM(M13:M118)</f>
        <v>107560000</v>
      </c>
      <c r="N119" s="146">
        <f>SUM(N13:N118)</f>
        <v>0</v>
      </c>
      <c r="O119" s="146">
        <f>SUM(O13:O118)</f>
        <v>10400000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16040000</v>
      </c>
      <c r="O120" s="146">
        <f>SUM(O13:O119)</f>
        <v>20800000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10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43370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0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257</v>
      </c>
      <c r="F8" s="22"/>
      <c r="G8" s="17">
        <f t="shared" ref="G8:G16" si="0">C8*E8</f>
        <v>25700000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518</v>
      </c>
      <c r="F9" s="22"/>
      <c r="G9" s="17">
        <f t="shared" si="0"/>
        <v>25900000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21909000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18</v>
      </c>
      <c r="F11" s="22"/>
      <c r="G11" s="17">
        <f t="shared" si="0"/>
        <v>180000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19</v>
      </c>
      <c r="F12" s="22"/>
      <c r="G12" s="17">
        <f t="shared" si="0"/>
        <v>95000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v>19</v>
      </c>
      <c r="F13" s="22"/>
      <c r="G13" s="17">
        <f t="shared" si="0"/>
        <v>38000</v>
      </c>
      <c r="H13" s="8"/>
      <c r="I13" s="17"/>
      <c r="J13" s="35"/>
      <c r="K13" s="157"/>
      <c r="L13" s="183">
        <v>17550000</v>
      </c>
      <c r="M13" s="38">
        <v>1500000</v>
      </c>
      <c r="N13" s="39"/>
      <c r="O13" s="40"/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59"/>
      <c r="L14" s="184"/>
      <c r="M14" s="38">
        <v>350000</v>
      </c>
      <c r="N14" s="46"/>
      <c r="O14" s="47"/>
      <c r="P14" s="48"/>
      <c r="Q14" s="49"/>
      <c r="R14" s="50"/>
    </row>
    <row r="15" spans="1:21" ht="15.75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/>
      <c r="M15" s="38"/>
      <c r="N15" s="39"/>
      <c r="O15" s="47"/>
      <c r="P15" s="48"/>
      <c r="Q15" s="37"/>
      <c r="R15" s="44"/>
      <c r="S15" s="51"/>
      <c r="T15" s="50"/>
      <c r="U15" s="50"/>
    </row>
    <row r="16" spans="1:21" ht="15.75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52094000</v>
      </c>
      <c r="I17" s="9"/>
      <c r="J17" s="35"/>
      <c r="K17" s="157"/>
      <c r="L17" s="185"/>
      <c r="M17" s="38"/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/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/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f>506+6</f>
        <v>512</v>
      </c>
      <c r="F21" s="7"/>
      <c r="G21" s="23">
        <f>C21*E21</f>
        <v>256000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258600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52352600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+'26 Sep'!I56</f>
        <v>36652600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1850000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1850000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17550000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17550000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52352600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52352600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17550000</v>
      </c>
      <c r="M119" s="146">
        <f t="shared" ref="M119:P119" si="1">SUM(M13:M118)</f>
        <v>1850000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17550000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51" zoomScale="98" zoomScaleNormal="100" zoomScaleSheetLayoutView="98" workbookViewId="0">
      <selection activeCell="J50" sqref="J5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43371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0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293</v>
      </c>
      <c r="F8" s="22"/>
      <c r="G8" s="17">
        <f t="shared" ref="G8:G16" si="0">C8*E8</f>
        <v>29300000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505</v>
      </c>
      <c r="F9" s="22"/>
      <c r="G9" s="17">
        <f t="shared" si="0"/>
        <v>25250000</v>
      </c>
      <c r="H9" s="24"/>
      <c r="I9" s="17"/>
      <c r="J9" s="17">
        <f>SUM(J4:J8)</f>
        <v>39459000</v>
      </c>
      <c r="K9" s="170">
        <f>J9+M18</f>
        <v>39494000</v>
      </c>
      <c r="L9" s="171">
        <f>K9-I55</f>
        <v>31884000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v>10</v>
      </c>
      <c r="F13" s="22"/>
      <c r="G13" s="17">
        <f t="shared" si="0"/>
        <v>20000</v>
      </c>
      <c r="H13" s="8"/>
      <c r="I13" s="17"/>
      <c r="J13" s="35"/>
      <c r="K13" s="157"/>
      <c r="L13" s="183">
        <v>7560000</v>
      </c>
      <c r="M13" s="38">
        <v>300000</v>
      </c>
      <c r="N13" s="39"/>
      <c r="O13" s="40"/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59"/>
      <c r="L14" s="184"/>
      <c r="M14" s="38">
        <v>3497500</v>
      </c>
      <c r="N14" s="46"/>
      <c r="O14" s="47"/>
      <c r="P14" s="48"/>
      <c r="Q14" s="49"/>
      <c r="R14" s="50"/>
    </row>
    <row r="15" spans="1:21" ht="18.75" x14ac:dyDescent="0.3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/>
      <c r="M15" s="195">
        <v>915000</v>
      </c>
      <c r="N15" s="39"/>
      <c r="O15" s="47"/>
      <c r="P15" s="48"/>
      <c r="Q15" s="37"/>
      <c r="R15" s="44"/>
      <c r="S15" s="51"/>
      <c r="T15" s="50"/>
      <c r="U15" s="50"/>
    </row>
    <row r="16" spans="1:21" ht="18.75" x14ac:dyDescent="0.3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195">
        <v>275000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54591000</v>
      </c>
      <c r="I17" s="9"/>
      <c r="J17" s="35"/>
      <c r="K17" s="157"/>
      <c r="L17" s="185"/>
      <c r="M17" s="38">
        <v>90000</v>
      </c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>
        <v>35000</v>
      </c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/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v>513</v>
      </c>
      <c r="F21" s="7"/>
      <c r="G21" s="23">
        <f>C21*E21</f>
        <v>256500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259100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54850100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+'27 Sept '!I56</f>
        <v>52352600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5112500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5112500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7560000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50000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7610000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54850100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54850100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7560000</v>
      </c>
      <c r="M119" s="146">
        <f t="shared" ref="M119:P119" si="1">SUM(M13:M118)</f>
        <v>5112500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7560000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E1" zoomScale="98" zoomScaleNormal="100" zoomScaleSheetLayoutView="98" workbookViewId="0">
      <selection activeCell="H17" sqref="H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75</v>
      </c>
      <c r="C3" s="9"/>
      <c r="D3" s="7"/>
      <c r="E3" s="7"/>
      <c r="F3" s="7"/>
      <c r="G3" s="7"/>
      <c r="H3" s="7" t="s">
        <v>3</v>
      </c>
      <c r="I3" s="11">
        <v>43373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0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293+187+18</f>
        <v>498</v>
      </c>
      <c r="F8" s="22"/>
      <c r="G8" s="17">
        <f t="shared" ref="G8:G16" si="0">C8*E8</f>
        <v>49800000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505+64</f>
        <v>569</v>
      </c>
      <c r="F9" s="22"/>
      <c r="G9" s="17">
        <f t="shared" si="0"/>
        <v>28450000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13059000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v>10</v>
      </c>
      <c r="F13" s="22"/>
      <c r="G13" s="17">
        <f t="shared" si="0"/>
        <v>20000</v>
      </c>
      <c r="H13" s="8"/>
      <c r="I13" s="17"/>
      <c r="J13" s="35"/>
      <c r="K13" s="157"/>
      <c r="L13" s="183">
        <v>1800000</v>
      </c>
      <c r="M13" s="38">
        <v>2500000</v>
      </c>
      <c r="N13" s="39"/>
      <c r="O13" s="40">
        <v>24600000</v>
      </c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59"/>
      <c r="L14" s="184"/>
      <c r="M14" s="38">
        <v>200000</v>
      </c>
      <c r="N14" s="46"/>
      <c r="O14" s="47"/>
      <c r="P14" s="48"/>
      <c r="Q14" s="49"/>
      <c r="R14" s="50"/>
    </row>
    <row r="15" spans="1:21" ht="18.75" x14ac:dyDescent="0.3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/>
      <c r="M15" s="195"/>
      <c r="N15" s="39"/>
      <c r="O15" s="47"/>
      <c r="P15" s="48"/>
      <c r="Q15" s="37"/>
      <c r="R15" s="44"/>
      <c r="S15" s="51"/>
      <c r="T15" s="50"/>
      <c r="U15" s="50"/>
    </row>
    <row r="16" spans="1:21" ht="18.75" x14ac:dyDescent="0.3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195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78291000</v>
      </c>
      <c r="I17" s="9"/>
      <c r="J17" s="35"/>
      <c r="K17" s="157"/>
      <c r="L17" s="185"/>
      <c r="M17" s="38"/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/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/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v>513</v>
      </c>
      <c r="F21" s="7"/>
      <c r="G21" s="23">
        <f>C21*E21</f>
        <v>256500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24600000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259100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78550100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sEPT'!I56</f>
        <v>54850100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v>27486880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97317391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279202925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1279790230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2700000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2700000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1800000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24600000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26400000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78550100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78550100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1800000</v>
      </c>
      <c r="M119" s="146">
        <f t="shared" ref="M119:P119" si="1">SUM(M13:M118)</f>
        <v>2700000</v>
      </c>
      <c r="N119" s="146">
        <f>SUM(N13:N118)</f>
        <v>0</v>
      </c>
      <c r="O119" s="146">
        <f>SUM(O13:O118)</f>
        <v>49200000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1800000</v>
      </c>
      <c r="O120" s="146">
        <f>SUM(O13:O119)</f>
        <v>98400000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7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116</v>
      </c>
      <c r="F8" s="22"/>
      <c r="G8" s="17">
        <f t="shared" ref="G8:G16" si="0">C8*E8</f>
        <v>11600000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198</v>
      </c>
      <c r="F9" s="22"/>
      <c r="G9" s="17">
        <f t="shared" si="0"/>
        <v>9900000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95</v>
      </c>
      <c r="F11" s="22"/>
      <c r="G11" s="17">
        <f t="shared" si="0"/>
        <v>950000</v>
      </c>
      <c r="H11" s="8"/>
      <c r="I11" s="17"/>
      <c r="J11" s="26"/>
      <c r="K11" s="27"/>
      <c r="L11" s="197" t="s">
        <v>12</v>
      </c>
      <c r="M11" s="198"/>
      <c r="N11" s="199" t="s">
        <v>13</v>
      </c>
      <c r="O11" s="19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134</v>
      </c>
      <c r="F12" s="22"/>
      <c r="G12" s="17">
        <f t="shared" si="0"/>
        <v>670000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32582500</v>
      </c>
      <c r="M13" s="38">
        <v>800000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625000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18000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1500000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23498000</v>
      </c>
      <c r="I17" s="9"/>
      <c r="J17" s="35"/>
      <c r="K17" s="36"/>
      <c r="L17" s="37"/>
      <c r="M17" s="38">
        <v>200000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164000000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79000000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70000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503</v>
      </c>
      <c r="F21" s="7"/>
      <c r="G21" s="23">
        <f>C21*E21</f>
        <v>251500</v>
      </c>
      <c r="H21" s="8"/>
      <c r="I21" s="23"/>
      <c r="J21" s="35"/>
      <c r="K21" s="36"/>
      <c r="L21" s="37"/>
      <c r="M21" s="38">
        <v>149000</v>
      </c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>
        <v>25000000</v>
      </c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252600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23750600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+'[1]02 Sep '!I56</f>
        <v>262470100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271362000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271362000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32582500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v>60000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32642500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23750600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23750600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32582500</v>
      </c>
      <c r="M119" s="146">
        <f t="shared" ref="M119:P119" si="1">SUM(M13:M118)</f>
        <v>271362000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32582500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9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5" zoomScaleNormal="100" zoomScaleSheetLayoutView="95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43347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158</v>
      </c>
      <c r="F8" s="22"/>
      <c r="G8" s="17">
        <f t="shared" ref="G8:G16" si="0">C8*E8</f>
        <v>15800000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190</v>
      </c>
      <c r="F9" s="22"/>
      <c r="G9" s="17">
        <f t="shared" si="0"/>
        <v>9500000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49</v>
      </c>
      <c r="F11" s="22"/>
      <c r="G11" s="17">
        <f t="shared" si="0"/>
        <v>490000</v>
      </c>
      <c r="H11" s="8"/>
      <c r="I11" s="17"/>
      <c r="J11" s="26"/>
      <c r="K11" s="27"/>
      <c r="L11" s="197" t="s">
        <v>12</v>
      </c>
      <c r="M11" s="198"/>
      <c r="N11" s="199" t="s">
        <v>13</v>
      </c>
      <c r="O11" s="19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69</v>
      </c>
      <c r="F12" s="22"/>
      <c r="G12" s="17">
        <f t="shared" si="0"/>
        <v>345000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15870000</v>
      </c>
      <c r="M13" s="38">
        <v>2120000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2700000</v>
      </c>
      <c r="M14" s="38">
        <v>2440000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700000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26465000</v>
      </c>
      <c r="I17" s="9"/>
      <c r="J17" s="35"/>
      <c r="K17" s="36"/>
      <c r="L17" s="37"/>
      <c r="M17" s="38">
        <v>900000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50000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9041500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26719100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+'[1]03 Sep '!I56</f>
        <v>23750600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15601500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15601500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18570000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18570000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26719100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26719100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18570000</v>
      </c>
      <c r="M119" s="146">
        <f t="shared" ref="M119:P119" si="1">SUM(M13:M118)</f>
        <v>15601500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18570000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D1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248</v>
      </c>
      <c r="F8" s="22"/>
      <c r="G8" s="17">
        <f t="shared" ref="G8:G16" si="0">C8*E8</f>
        <v>24800000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120</v>
      </c>
      <c r="F9" s="22"/>
      <c r="G9" s="17">
        <f t="shared" si="0"/>
        <v>6000000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45</v>
      </c>
      <c r="F11" s="22"/>
      <c r="G11" s="17">
        <f t="shared" si="0"/>
        <v>450000</v>
      </c>
      <c r="H11" s="8"/>
      <c r="I11" s="17"/>
      <c r="J11" s="26"/>
      <c r="K11" s="27"/>
      <c r="L11" s="197" t="s">
        <v>12</v>
      </c>
      <c r="M11" s="198"/>
      <c r="N11" s="199" t="s">
        <v>13</v>
      </c>
      <c r="O11" s="19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68</v>
      </c>
      <c r="F12" s="22"/>
      <c r="G12" s="17">
        <f t="shared" si="0"/>
        <v>340000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12330000</v>
      </c>
      <c r="M13" s="38">
        <v>6645000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31920000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32174100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+'[1]04 Sept '!I56</f>
        <v>26719100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6875000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6875000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12330000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12330000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32174100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32174100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12330000</v>
      </c>
      <c r="M119" s="146">
        <f t="shared" ref="M119:P119" si="1">SUM(M13:M118)</f>
        <v>6875000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12330000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8" zoomScaleNormal="100" zoomScaleSheetLayoutView="98" workbookViewId="0">
      <selection activeCell="L16" sqref="L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248+175</f>
        <v>423</v>
      </c>
      <c r="F8" s="22"/>
      <c r="G8" s="17">
        <f t="shared" ref="G8:G16" si="0">C8*E8</f>
        <v>42300000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120+94</f>
        <v>214</v>
      </c>
      <c r="F9" s="22"/>
      <c r="G9" s="17">
        <f t="shared" si="0"/>
        <v>10700000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16</v>
      </c>
      <c r="F10" s="22"/>
      <c r="G10" s="17">
        <f t="shared" si="0"/>
        <v>320000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49</v>
      </c>
      <c r="F11" s="22"/>
      <c r="G11" s="17">
        <f t="shared" si="0"/>
        <v>490000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68</v>
      </c>
      <c r="F12" s="22"/>
      <c r="G12" s="17">
        <f t="shared" si="0"/>
        <v>340000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22432000</v>
      </c>
      <c r="M13" s="38">
        <v>132000</v>
      </c>
      <c r="N13" s="39"/>
      <c r="O13" s="40">
        <v>4300000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-4300000</v>
      </c>
      <c r="M14" s="38"/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54220000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4300000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54474100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+'[1]06 Sept '!I56</f>
        <v>32174100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132000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132000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18132000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4300000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22432000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54474100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54474100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18132000</v>
      </c>
      <c r="M119" s="146">
        <f t="shared" ref="M119:P119" si="1">SUM(M13:M118)</f>
        <v>132000</v>
      </c>
      <c r="N119" s="146">
        <f>SUM(N13:N118)</f>
        <v>0</v>
      </c>
      <c r="O119" s="146">
        <f>SUM(O13:O118)</f>
        <v>8600000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18132000</v>
      </c>
      <c r="O120" s="146">
        <f>SUM(O13:O119)</f>
        <v>17200000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37" zoomScale="98" zoomScaleNormal="100" zoomScaleSheetLayoutView="98" workbookViewId="0">
      <selection activeCell="K59" sqref="K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459</v>
      </c>
      <c r="F8" s="22"/>
      <c r="G8" s="17">
        <f t="shared" ref="G8:G16" si="0">C8*E8</f>
        <v>45900000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301</v>
      </c>
      <c r="F9" s="22"/>
      <c r="G9" s="17">
        <f t="shared" si="0"/>
        <v>15050000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</v>
      </c>
      <c r="F10" s="22"/>
      <c r="G10" s="17">
        <f t="shared" si="0"/>
        <v>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10</v>
      </c>
      <c r="F11" s="22"/>
      <c r="G11" s="17">
        <f t="shared" si="0"/>
        <v>100000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17</v>
      </c>
      <c r="F12" s="22"/>
      <c r="G12" s="17">
        <f t="shared" si="0"/>
        <v>85000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36"/>
      <c r="L13" s="37">
        <v>19435500</v>
      </c>
      <c r="M13" s="38">
        <v>12828000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/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61171000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511</v>
      </c>
      <c r="F21" s="7"/>
      <c r="G21" s="23">
        <f>C21*E21</f>
        <v>255500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256600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61427600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+'06 SE'!I56</f>
        <v>54474100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12828000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12828000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19435500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346000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19781500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61427600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61427600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19435500</v>
      </c>
      <c r="M119" s="146">
        <f t="shared" ref="M119:P119" si="1">SUM(M13:M118)</f>
        <v>12828000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19435500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8" zoomScaleNormal="100" zoomScaleSheetLayoutView="98" workbookViewId="0">
      <selection activeCell="A17" sqref="A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466</v>
      </c>
      <c r="F8" s="22"/>
      <c r="G8" s="17">
        <f t="shared" ref="G8:G16" si="0">C8*E8</f>
        <v>46600000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324</v>
      </c>
      <c r="F9" s="22"/>
      <c r="G9" s="17">
        <f t="shared" si="0"/>
        <v>16200000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</v>
      </c>
      <c r="F12" s="22"/>
      <c r="G12" s="17">
        <f t="shared" si="0"/>
        <v>80000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36"/>
      <c r="L13" s="37">
        <v>5750000</v>
      </c>
      <c r="M13" s="38">
        <v>100000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260000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 t="s">
        <v>11</v>
      </c>
      <c r="M15" s="38">
        <v>135000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750000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62946000</v>
      </c>
      <c r="I17" s="9"/>
      <c r="J17" s="35"/>
      <c r="K17" s="36"/>
      <c r="L17" s="37"/>
      <c r="M17" s="38">
        <v>132500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1200000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750000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650000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63200100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Sepu'!I56</f>
        <v>61427600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3977500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3977500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5750000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5750000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63200100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63200100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5750000</v>
      </c>
      <c r="M119" s="146">
        <f t="shared" ref="M119:P119" si="1">SUM(M13:M118)</f>
        <v>3977500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5750000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8" zoomScaleNormal="100" zoomScaleSheetLayoutView="98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43383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669</v>
      </c>
      <c r="F8" s="22"/>
      <c r="G8" s="17">
        <f t="shared" ref="G8:G16" si="0">C8*E8</f>
        <v>66900000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363</v>
      </c>
      <c r="F9" s="22"/>
      <c r="G9" s="17">
        <f t="shared" si="0"/>
        <v>18150000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200" t="s">
        <v>12</v>
      </c>
      <c r="M11" s="197"/>
      <c r="N11" s="201" t="s">
        <v>13</v>
      </c>
      <c r="O11" s="20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14</v>
      </c>
      <c r="F12" s="22"/>
      <c r="G12" s="17">
        <f t="shared" si="0"/>
        <v>70000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36"/>
      <c r="L13" s="37">
        <v>27450000</v>
      </c>
      <c r="M13" s="38">
        <v>35000000</v>
      </c>
      <c r="N13" s="39"/>
      <c r="O13" s="40">
        <v>28900000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37294500</v>
      </c>
      <c r="M14" s="38">
        <v>16100000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>
        <v>-28900000</v>
      </c>
      <c r="M15" s="38">
        <v>300000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48000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85156000</v>
      </c>
      <c r="I17" s="9"/>
      <c r="J17" s="35"/>
      <c r="K17" s="36"/>
      <c r="L17" s="37"/>
      <c r="M17" s="38">
        <v>150000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2000000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551500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28900000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85410100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Sept '!I56</f>
        <v>63200100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54179500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54179500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35844500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28900000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f>6645000+5000000</f>
        <v>11645000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76389500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85410100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85410100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35844500</v>
      </c>
      <c r="M119" s="146">
        <f t="shared" ref="M119:P119" si="1">SUM(M13:M118)</f>
        <v>54179500</v>
      </c>
      <c r="N119" s="146">
        <f>SUM(N13:N118)</f>
        <v>0</v>
      </c>
      <c r="O119" s="146">
        <f>SUM(O13:O118)</f>
        <v>57800000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35844500</v>
      </c>
      <c r="O120" s="146">
        <f>SUM(O13:O119)</f>
        <v>115600000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01 Sep</vt:lpstr>
      <vt:lpstr>02 Sep</vt:lpstr>
      <vt:lpstr>03 sEPT</vt:lpstr>
      <vt:lpstr>04 sEPT </vt:lpstr>
      <vt:lpstr>05 SEPT</vt:lpstr>
      <vt:lpstr>06 SE</vt:lpstr>
      <vt:lpstr>7 Sepu</vt:lpstr>
      <vt:lpstr>8 Sept </vt:lpstr>
      <vt:lpstr>10 Sept</vt:lpstr>
      <vt:lpstr>12 Sept</vt:lpstr>
      <vt:lpstr>13 Sept</vt:lpstr>
      <vt:lpstr>14 Sept</vt:lpstr>
      <vt:lpstr>15 Sept </vt:lpstr>
      <vt:lpstr>16 Sept</vt:lpstr>
      <vt:lpstr>17 </vt:lpstr>
      <vt:lpstr>19 Sept</vt:lpstr>
      <vt:lpstr>22 Sept</vt:lpstr>
      <vt:lpstr>23 Sept</vt:lpstr>
      <vt:lpstr>24 Sept </vt:lpstr>
      <vt:lpstr>25 Sep</vt:lpstr>
      <vt:lpstr>26 Sep</vt:lpstr>
      <vt:lpstr>27 Sept </vt:lpstr>
      <vt:lpstr>28 sEPT</vt:lpstr>
      <vt:lpstr>30 Sept</vt:lpstr>
      <vt:lpstr>'01 Sep'!Print_Area</vt:lpstr>
      <vt:lpstr>'03 sEPT'!Print_Area</vt:lpstr>
      <vt:lpstr>'04 sEPT '!Print_Area</vt:lpstr>
      <vt:lpstr>'06 SE'!Print_Area</vt:lpstr>
      <vt:lpstr>'10 Sept'!Print_Area</vt:lpstr>
      <vt:lpstr>'12 Sept'!Print_Area</vt:lpstr>
      <vt:lpstr>'13 Sept'!Print_Area</vt:lpstr>
      <vt:lpstr>'14 Sept'!Print_Area</vt:lpstr>
      <vt:lpstr>'15 Sept '!Print_Area</vt:lpstr>
      <vt:lpstr>'16 Sept'!Print_Area</vt:lpstr>
      <vt:lpstr>'17 '!Print_Area</vt:lpstr>
      <vt:lpstr>'19 Sept'!Print_Area</vt:lpstr>
      <vt:lpstr>'22 Sept'!Print_Area</vt:lpstr>
      <vt:lpstr>'23 Sept'!Print_Area</vt:lpstr>
      <vt:lpstr>'24 Sept '!Print_Area</vt:lpstr>
      <vt:lpstr>'25 Sep'!Print_Area</vt:lpstr>
      <vt:lpstr>'26 Sep'!Print_Area</vt:lpstr>
      <vt:lpstr>'27 Sept '!Print_Area</vt:lpstr>
      <vt:lpstr>'28 sEPT'!Print_Area</vt:lpstr>
      <vt:lpstr>'30 Sept'!Print_Area</vt:lpstr>
      <vt:lpstr>'7 Sepu'!Print_Area</vt:lpstr>
      <vt:lpstr>'8 Sept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2018-09-26T07:56:11Z</cp:lastPrinted>
  <dcterms:created xsi:type="dcterms:W3CDTF">2018-09-07T06:50:37Z</dcterms:created>
  <dcterms:modified xsi:type="dcterms:W3CDTF">2018-10-01T03:20:46Z</dcterms:modified>
</cp:coreProperties>
</file>