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75" windowWidth="15600" windowHeight="6840" firstSheet="16" activeTab="23"/>
  </bookViews>
  <sheets>
    <sheet name="1 Feb" sheetId="1" r:id="rId1"/>
    <sheet name="2 Feb" sheetId="4" r:id="rId2"/>
    <sheet name="3 Feb" sheetId="5" r:id="rId3"/>
    <sheet name="4 Feb" sheetId="6" r:id="rId4"/>
    <sheet name="6 Feb" sheetId="7" r:id="rId5"/>
    <sheet name="7 Feb" sheetId="8" r:id="rId6"/>
    <sheet name="8 Feb" sheetId="9" r:id="rId7"/>
    <sheet name="10 Feb" sheetId="11" r:id="rId8"/>
    <sheet name="11 Feb" sheetId="12" r:id="rId9"/>
    <sheet name="12 Feb " sheetId="13" r:id="rId10"/>
    <sheet name="13 Feb" sheetId="14" r:id="rId11"/>
    <sheet name="14 Feb " sheetId="15" r:id="rId12"/>
    <sheet name="15 Feb" sheetId="16" r:id="rId13"/>
    <sheet name="17 Feb" sheetId="17" r:id="rId14"/>
    <sheet name="18 Feb" sheetId="19" r:id="rId15"/>
    <sheet name="19 Feb" sheetId="20" r:id="rId16"/>
    <sheet name="20 Feb" sheetId="21" r:id="rId17"/>
    <sheet name="21 Feb" sheetId="22" r:id="rId18"/>
    <sheet name="22 Feb" sheetId="23" r:id="rId19"/>
    <sheet name="23 Feb" sheetId="24" r:id="rId20"/>
    <sheet name="25 Feb " sheetId="25" r:id="rId21"/>
    <sheet name="26 Feb" sheetId="26" r:id="rId22"/>
    <sheet name="27 Feb" sheetId="27" r:id="rId23"/>
    <sheet name="28 Feb" sheetId="28" r:id="rId24"/>
  </sheets>
  <externalReferences>
    <externalReference r:id="rId25"/>
  </externalReferences>
  <definedNames>
    <definedName name="_xlnm.Print_Area" localSheetId="0">'1 Feb'!$A$1:$I$75</definedName>
    <definedName name="_xlnm.Print_Area" localSheetId="7">'10 Feb'!$A$1:$I$75</definedName>
    <definedName name="_xlnm.Print_Area" localSheetId="8">'11 Feb'!$A$1:$I$75</definedName>
    <definedName name="_xlnm.Print_Area" localSheetId="9">'12 Feb '!$A$1:$I$75</definedName>
    <definedName name="_xlnm.Print_Area" localSheetId="10">'13 Feb'!$A$1:$I$75</definedName>
    <definedName name="_xlnm.Print_Area" localSheetId="11">'14 Feb '!$A$1:$I$75</definedName>
    <definedName name="_xlnm.Print_Area" localSheetId="12">'15 Feb'!$A$1:$I$75</definedName>
    <definedName name="_xlnm.Print_Area" localSheetId="13">'17 Feb'!$A$1:$I$75</definedName>
    <definedName name="_xlnm.Print_Area" localSheetId="14">'18 Feb'!$A$1:$I$75</definedName>
    <definedName name="_xlnm.Print_Area" localSheetId="15">'19 Feb'!$A$1:$I$75</definedName>
    <definedName name="_xlnm.Print_Area" localSheetId="1">'2 Feb'!$A$1:$I$75</definedName>
    <definedName name="_xlnm.Print_Area" localSheetId="16">'20 Feb'!$A$1:$I$75</definedName>
    <definedName name="_xlnm.Print_Area" localSheetId="17">'21 Feb'!$A$1:$I$75</definedName>
    <definedName name="_xlnm.Print_Area" localSheetId="18">'22 Feb'!$A$1:$I$75</definedName>
    <definedName name="_xlnm.Print_Area" localSheetId="19">'23 Feb'!$A$1:$I$75</definedName>
    <definedName name="_xlnm.Print_Area" localSheetId="20">'25 Feb '!$A$1:$I$75</definedName>
    <definedName name="_xlnm.Print_Area" localSheetId="21">'26 Feb'!$A$1:$I$75</definedName>
    <definedName name="_xlnm.Print_Area" localSheetId="22">'27 Feb'!$A$1:$I$75</definedName>
    <definedName name="_xlnm.Print_Area" localSheetId="23">'28 Feb'!$A$1:$I$75</definedName>
    <definedName name="_xlnm.Print_Area" localSheetId="2">'3 Feb'!$A$1:$I$75</definedName>
    <definedName name="_xlnm.Print_Area" localSheetId="3">'4 Feb'!$A$1:$I$75</definedName>
    <definedName name="_xlnm.Print_Area" localSheetId="4">'6 Feb'!$A$1:$I$75</definedName>
    <definedName name="_xlnm.Print_Area" localSheetId="5">'7 Feb'!$A$1:$I$75</definedName>
    <definedName name="_xlnm.Print_Area" localSheetId="6">'8 Feb'!$A$1:$I$75</definedName>
  </definedNames>
  <calcPr calcId="144525"/>
</workbook>
</file>

<file path=xl/calcChain.xml><?xml version="1.0" encoding="utf-8"?>
<calcChain xmlns="http://schemas.openxmlformats.org/spreadsheetml/2006/main">
  <c r="I31" i="28" l="1"/>
  <c r="P121" i="28"/>
  <c r="H53" i="28" s="1"/>
  <c r="N121" i="28"/>
  <c r="M121" i="28"/>
  <c r="H47" i="28" s="1"/>
  <c r="L121" i="28"/>
  <c r="H52" i="28" s="1"/>
  <c r="Q118" i="28"/>
  <c r="Q121" i="28" s="1"/>
  <c r="R110" i="28"/>
  <c r="J56" i="28"/>
  <c r="H54" i="28"/>
  <c r="H48" i="28"/>
  <c r="T46" i="28"/>
  <c r="I44" i="28"/>
  <c r="I38" i="28"/>
  <c r="I45" i="28" s="1"/>
  <c r="G24" i="28"/>
  <c r="G23" i="28"/>
  <c r="G22" i="28"/>
  <c r="G21" i="28"/>
  <c r="G20" i="28"/>
  <c r="V16" i="28"/>
  <c r="U16" i="28"/>
  <c r="G16" i="28"/>
  <c r="G15" i="28"/>
  <c r="G14" i="28"/>
  <c r="G13" i="28"/>
  <c r="G12" i="28"/>
  <c r="G11" i="28"/>
  <c r="G10" i="28"/>
  <c r="G9" i="28"/>
  <c r="G8" i="28"/>
  <c r="I49" i="28" l="1"/>
  <c r="H26" i="28"/>
  <c r="H17" i="28"/>
  <c r="I55" i="28"/>
  <c r="E8" i="27"/>
  <c r="E9" i="27"/>
  <c r="I56" i="28" l="1"/>
  <c r="I27" i="28"/>
  <c r="I57" i="28" s="1"/>
  <c r="I31" i="27"/>
  <c r="P121" i="27"/>
  <c r="H53" i="27" s="1"/>
  <c r="N121" i="27"/>
  <c r="M121" i="27"/>
  <c r="H47" i="27" s="1"/>
  <c r="L121" i="27"/>
  <c r="H52" i="27" s="1"/>
  <c r="Q118" i="27"/>
  <c r="Q121" i="27" s="1"/>
  <c r="R110" i="27"/>
  <c r="J56" i="27"/>
  <c r="H54" i="27"/>
  <c r="H48" i="27"/>
  <c r="T46" i="27"/>
  <c r="I44" i="27"/>
  <c r="I38" i="27"/>
  <c r="G24" i="27"/>
  <c r="G23" i="27"/>
  <c r="G22" i="27"/>
  <c r="G21" i="27"/>
  <c r="G20" i="27"/>
  <c r="V16" i="27"/>
  <c r="U16" i="27"/>
  <c r="G16" i="27"/>
  <c r="G15" i="27"/>
  <c r="G14" i="27"/>
  <c r="G13" i="27"/>
  <c r="G12" i="27"/>
  <c r="G11" i="27"/>
  <c r="G10" i="27"/>
  <c r="G9" i="27"/>
  <c r="G8" i="27"/>
  <c r="I59" i="28" l="1"/>
  <c r="I49" i="27"/>
  <c r="H26" i="27"/>
  <c r="I45" i="27"/>
  <c r="H17" i="27"/>
  <c r="I55" i="27"/>
  <c r="I56" i="27" s="1"/>
  <c r="E8" i="26"/>
  <c r="I27" i="27" l="1"/>
  <c r="I57" i="27" s="1"/>
  <c r="I59" i="27" s="1"/>
  <c r="I31" i="26"/>
  <c r="P122" i="26"/>
  <c r="H53" i="26" s="1"/>
  <c r="N122" i="26"/>
  <c r="M122" i="26"/>
  <c r="H47" i="26" s="1"/>
  <c r="I49" i="26" s="1"/>
  <c r="L122" i="26"/>
  <c r="H52" i="26" s="1"/>
  <c r="Q119" i="26"/>
  <c r="Q122" i="26" s="1"/>
  <c r="R111" i="26"/>
  <c r="J56" i="26"/>
  <c r="H54" i="26"/>
  <c r="H48" i="26"/>
  <c r="T46" i="26"/>
  <c r="I44" i="26"/>
  <c r="H43" i="26"/>
  <c r="I38" i="26"/>
  <c r="I45" i="26" s="1"/>
  <c r="G24" i="26"/>
  <c r="G23" i="26"/>
  <c r="G22" i="26"/>
  <c r="G21" i="26"/>
  <c r="G20" i="26"/>
  <c r="H26" i="26" s="1"/>
  <c r="V16" i="26"/>
  <c r="U16" i="26"/>
  <c r="G16" i="26"/>
  <c r="G15" i="26"/>
  <c r="G14" i="26"/>
  <c r="G13" i="26"/>
  <c r="G12" i="26"/>
  <c r="G11" i="26"/>
  <c r="G10" i="26"/>
  <c r="G9" i="26"/>
  <c r="G8" i="26"/>
  <c r="H17" i="26" l="1"/>
  <c r="I27" i="26" s="1"/>
  <c r="I57" i="26" s="1"/>
  <c r="I55" i="26"/>
  <c r="I56" i="26" s="1"/>
  <c r="I31" i="25"/>
  <c r="Q122" i="25"/>
  <c r="P122" i="25"/>
  <c r="H53" i="25" s="1"/>
  <c r="N122" i="25"/>
  <c r="M122" i="25"/>
  <c r="H47" i="25" s="1"/>
  <c r="L122" i="25"/>
  <c r="H52" i="25" s="1"/>
  <c r="Q119" i="25"/>
  <c r="R111" i="25"/>
  <c r="J56" i="25"/>
  <c r="H54" i="25"/>
  <c r="H48" i="25"/>
  <c r="T46" i="25"/>
  <c r="I44" i="25"/>
  <c r="H43" i="25"/>
  <c r="I38" i="25"/>
  <c r="I45" i="25" s="1"/>
  <c r="G24" i="25"/>
  <c r="G23" i="25"/>
  <c r="G22" i="25"/>
  <c r="G21" i="25"/>
  <c r="G20" i="25"/>
  <c r="V16" i="25"/>
  <c r="U16" i="25"/>
  <c r="G16" i="25"/>
  <c r="G15" i="25"/>
  <c r="G14" i="25"/>
  <c r="G13" i="25"/>
  <c r="G12" i="25"/>
  <c r="G11" i="25"/>
  <c r="G10" i="25"/>
  <c r="G9" i="25"/>
  <c r="G8" i="25"/>
  <c r="I59" i="26" l="1"/>
  <c r="H26" i="25"/>
  <c r="H17" i="25"/>
  <c r="I55" i="25"/>
  <c r="I49" i="25"/>
  <c r="P122" i="24"/>
  <c r="H53" i="24" s="1"/>
  <c r="N122" i="24"/>
  <c r="M122" i="24"/>
  <c r="H47" i="24" s="1"/>
  <c r="L122" i="24"/>
  <c r="H52" i="24" s="1"/>
  <c r="Q119" i="24"/>
  <c r="Q122" i="24" s="1"/>
  <c r="R111" i="24"/>
  <c r="J56" i="24"/>
  <c r="H54" i="24"/>
  <c r="H48" i="24"/>
  <c r="T46" i="24"/>
  <c r="H43" i="24"/>
  <c r="I44" i="24" s="1"/>
  <c r="I38" i="24"/>
  <c r="G24" i="24"/>
  <c r="G23" i="24"/>
  <c r="G22" i="24"/>
  <c r="G21" i="24"/>
  <c r="G20" i="24"/>
  <c r="V16" i="24"/>
  <c r="U16" i="24"/>
  <c r="G16" i="24"/>
  <c r="G15" i="24"/>
  <c r="G14" i="24"/>
  <c r="G13" i="24"/>
  <c r="G12" i="24"/>
  <c r="G11" i="24"/>
  <c r="G10" i="24"/>
  <c r="G9" i="24"/>
  <c r="G8" i="24"/>
  <c r="I56" i="25" l="1"/>
  <c r="I27" i="25"/>
  <c r="I57" i="25" s="1"/>
  <c r="H26" i="24"/>
  <c r="I45" i="24"/>
  <c r="H17" i="24"/>
  <c r="I27" i="24" s="1"/>
  <c r="I57" i="24" s="1"/>
  <c r="I49" i="24"/>
  <c r="I55" i="24"/>
  <c r="H43" i="23"/>
  <c r="P122" i="23"/>
  <c r="H53" i="23" s="1"/>
  <c r="N122" i="23"/>
  <c r="M122" i="23"/>
  <c r="H47" i="23" s="1"/>
  <c r="L122" i="23"/>
  <c r="H52" i="23" s="1"/>
  <c r="Q119" i="23"/>
  <c r="Q122" i="23" s="1"/>
  <c r="R111" i="23"/>
  <c r="J56" i="23"/>
  <c r="H54" i="23"/>
  <c r="H48" i="23"/>
  <c r="T46" i="23"/>
  <c r="I44" i="23"/>
  <c r="I38" i="23"/>
  <c r="G24" i="23"/>
  <c r="G23" i="23"/>
  <c r="G22" i="23"/>
  <c r="G21" i="23"/>
  <c r="G20" i="23"/>
  <c r="H26" i="23" s="1"/>
  <c r="V16" i="23"/>
  <c r="U16" i="23"/>
  <c r="G16" i="23"/>
  <c r="G15" i="23"/>
  <c r="G14" i="23"/>
  <c r="G13" i="23"/>
  <c r="G12" i="23"/>
  <c r="G11" i="23"/>
  <c r="G10" i="23"/>
  <c r="G9" i="23"/>
  <c r="G8" i="23"/>
  <c r="I59" i="25" l="1"/>
  <c r="I49" i="23"/>
  <c r="I55" i="23"/>
  <c r="I45" i="23"/>
  <c r="H17" i="23"/>
  <c r="I27" i="23" s="1"/>
  <c r="I57" i="23" s="1"/>
  <c r="I31" i="24" s="1"/>
  <c r="I56" i="24" s="1"/>
  <c r="I59" i="24" s="1"/>
  <c r="E9" i="22"/>
  <c r="P122" i="22" l="1"/>
  <c r="H53" i="22" s="1"/>
  <c r="N122" i="22"/>
  <c r="M122" i="22"/>
  <c r="H47" i="22" s="1"/>
  <c r="L122" i="22"/>
  <c r="H52" i="22" s="1"/>
  <c r="Q119" i="22"/>
  <c r="Q122" i="22" s="1"/>
  <c r="R111" i="22"/>
  <c r="J56" i="22"/>
  <c r="H54" i="22"/>
  <c r="H48" i="22"/>
  <c r="T46" i="22"/>
  <c r="I44" i="22"/>
  <c r="H43" i="22"/>
  <c r="I38" i="22"/>
  <c r="I45" i="22" s="1"/>
  <c r="G24" i="22"/>
  <c r="G23" i="22"/>
  <c r="G22" i="22"/>
  <c r="G21" i="22"/>
  <c r="G20" i="22"/>
  <c r="V16" i="22"/>
  <c r="U16" i="22"/>
  <c r="G16" i="22"/>
  <c r="G15" i="22"/>
  <c r="G14" i="22"/>
  <c r="G13" i="22"/>
  <c r="G12" i="22"/>
  <c r="G11" i="22"/>
  <c r="G10" i="22"/>
  <c r="G9" i="22"/>
  <c r="G8" i="22"/>
  <c r="H17" i="22" l="1"/>
  <c r="H26" i="22"/>
  <c r="I49" i="22"/>
  <c r="I55" i="22"/>
  <c r="P122" i="21"/>
  <c r="H53" i="21" s="1"/>
  <c r="N122" i="21"/>
  <c r="M122" i="21"/>
  <c r="H47" i="21" s="1"/>
  <c r="L122" i="21"/>
  <c r="H52" i="21" s="1"/>
  <c r="Q119" i="21"/>
  <c r="Q122" i="21" s="1"/>
  <c r="R111" i="21"/>
  <c r="J56" i="21"/>
  <c r="H54" i="21"/>
  <c r="H48" i="21"/>
  <c r="T46" i="21"/>
  <c r="I44" i="21"/>
  <c r="H43" i="21"/>
  <c r="I38" i="21"/>
  <c r="G24" i="21"/>
  <c r="G23" i="21"/>
  <c r="G22" i="21"/>
  <c r="G21" i="21"/>
  <c r="G20" i="21"/>
  <c r="V16" i="21"/>
  <c r="U16" i="21"/>
  <c r="G16" i="21"/>
  <c r="G15" i="21"/>
  <c r="G14" i="21"/>
  <c r="G13" i="21"/>
  <c r="G12" i="21"/>
  <c r="G11" i="21"/>
  <c r="G10" i="21"/>
  <c r="G9" i="21"/>
  <c r="G8" i="21"/>
  <c r="H26" i="21" l="1"/>
  <c r="I45" i="21"/>
  <c r="I27" i="22"/>
  <c r="I57" i="22" s="1"/>
  <c r="I31" i="23" s="1"/>
  <c r="I56" i="23" s="1"/>
  <c r="I59" i="23" s="1"/>
  <c r="I56" i="22"/>
  <c r="I59" i="22" s="1"/>
  <c r="I49" i="21"/>
  <c r="H17" i="21"/>
  <c r="I27" i="21" s="1"/>
  <c r="I57" i="21" s="1"/>
  <c r="I31" i="22" s="1"/>
  <c r="I55" i="21"/>
  <c r="G9" i="20"/>
  <c r="P122" i="20"/>
  <c r="H53" i="20" s="1"/>
  <c r="N122" i="20"/>
  <c r="M122" i="20"/>
  <c r="H47" i="20" s="1"/>
  <c r="L122" i="20"/>
  <c r="H52" i="20" s="1"/>
  <c r="Q119" i="20"/>
  <c r="Q122" i="20" s="1"/>
  <c r="R111" i="20"/>
  <c r="J56" i="20"/>
  <c r="H54" i="20"/>
  <c r="H48" i="20"/>
  <c r="T46" i="20"/>
  <c r="H43" i="20"/>
  <c r="I44" i="20" s="1"/>
  <c r="I38" i="20"/>
  <c r="G24" i="20"/>
  <c r="G23" i="20"/>
  <c r="G22" i="20"/>
  <c r="G21" i="20"/>
  <c r="G20" i="20"/>
  <c r="H26" i="20" s="1"/>
  <c r="V16" i="20"/>
  <c r="U16" i="20"/>
  <c r="G16" i="20"/>
  <c r="G15" i="20"/>
  <c r="G14" i="20"/>
  <c r="G13" i="20"/>
  <c r="G12" i="20"/>
  <c r="G11" i="20"/>
  <c r="G10" i="20"/>
  <c r="G8" i="20"/>
  <c r="I45" i="20" l="1"/>
  <c r="I49" i="20"/>
  <c r="I55" i="20"/>
  <c r="H17" i="20"/>
  <c r="I27" i="20" s="1"/>
  <c r="I57" i="20" s="1"/>
  <c r="I31" i="21" s="1"/>
  <c r="I56" i="21" s="1"/>
  <c r="I59" i="21" s="1"/>
  <c r="E9" i="19"/>
  <c r="E8" i="19"/>
  <c r="P122" i="19" l="1"/>
  <c r="H53" i="19" s="1"/>
  <c r="N122" i="19"/>
  <c r="M122" i="19"/>
  <c r="H47" i="19" s="1"/>
  <c r="L122" i="19"/>
  <c r="H52" i="19" s="1"/>
  <c r="Q119" i="19"/>
  <c r="Q122" i="19" s="1"/>
  <c r="R111" i="19"/>
  <c r="J56" i="19"/>
  <c r="H54" i="19"/>
  <c r="H48" i="19"/>
  <c r="T46" i="19"/>
  <c r="I44" i="19"/>
  <c r="H43" i="19"/>
  <c r="I38" i="19"/>
  <c r="I45" i="19" s="1"/>
  <c r="G24" i="19"/>
  <c r="G23" i="19"/>
  <c r="G22" i="19"/>
  <c r="G21" i="19"/>
  <c r="G20" i="19"/>
  <c r="H26" i="19" s="1"/>
  <c r="V16" i="19"/>
  <c r="U16" i="19"/>
  <c r="G16" i="19"/>
  <c r="G15" i="19"/>
  <c r="G14" i="19"/>
  <c r="G13" i="19"/>
  <c r="G12" i="19"/>
  <c r="G11" i="19"/>
  <c r="G10" i="19"/>
  <c r="G9" i="19"/>
  <c r="G8" i="19"/>
  <c r="I49" i="19" l="1"/>
  <c r="H17" i="19"/>
  <c r="I27" i="19" s="1"/>
  <c r="I57" i="19" s="1"/>
  <c r="I31" i="20" s="1"/>
  <c r="I56" i="20" s="1"/>
  <c r="I59" i="20" s="1"/>
  <c r="I55" i="19"/>
  <c r="P122" i="17" l="1"/>
  <c r="H53" i="17" s="1"/>
  <c r="N122" i="17"/>
  <c r="M122" i="17"/>
  <c r="H47" i="17" s="1"/>
  <c r="I49" i="17" s="1"/>
  <c r="L122" i="17"/>
  <c r="H52" i="17" s="1"/>
  <c r="Q119" i="17"/>
  <c r="Q122" i="17" s="1"/>
  <c r="R111" i="17"/>
  <c r="J56" i="17"/>
  <c r="H54" i="17"/>
  <c r="H48" i="17"/>
  <c r="T46" i="17"/>
  <c r="I44" i="17"/>
  <c r="H43" i="17"/>
  <c r="I38" i="17"/>
  <c r="G24" i="17"/>
  <c r="G23" i="17"/>
  <c r="G22" i="17"/>
  <c r="G21" i="17"/>
  <c r="G20" i="17"/>
  <c r="V16" i="17"/>
  <c r="U16" i="17"/>
  <c r="G16" i="17"/>
  <c r="G15" i="17"/>
  <c r="G14" i="17"/>
  <c r="G13" i="17"/>
  <c r="G12" i="17"/>
  <c r="G11" i="17"/>
  <c r="G10" i="17"/>
  <c r="G9" i="17"/>
  <c r="G8" i="17"/>
  <c r="H26" i="17" l="1"/>
  <c r="I45" i="17"/>
  <c r="H17" i="17"/>
  <c r="I55" i="17"/>
  <c r="I27" i="17" l="1"/>
  <c r="I57" i="17" s="1"/>
  <c r="I31" i="19" s="1"/>
  <c r="I56" i="19" s="1"/>
  <c r="I59" i="19" s="1"/>
  <c r="E8" i="16" l="1"/>
  <c r="E9" i="16" l="1"/>
  <c r="P122" i="16" l="1"/>
  <c r="H53" i="16" s="1"/>
  <c r="N122" i="16"/>
  <c r="M122" i="16"/>
  <c r="H47" i="16" s="1"/>
  <c r="L122" i="16"/>
  <c r="H52" i="16" s="1"/>
  <c r="Q119" i="16"/>
  <c r="Q122" i="16" s="1"/>
  <c r="R111" i="16"/>
  <c r="J56" i="16"/>
  <c r="H54" i="16"/>
  <c r="H48" i="16"/>
  <c r="T46" i="16"/>
  <c r="I44" i="16"/>
  <c r="H43" i="16"/>
  <c r="I38" i="16"/>
  <c r="G24" i="16"/>
  <c r="G23" i="16"/>
  <c r="G22" i="16"/>
  <c r="G21" i="16"/>
  <c r="G20" i="16"/>
  <c r="V16" i="16"/>
  <c r="U16" i="16"/>
  <c r="G16" i="16"/>
  <c r="G15" i="16"/>
  <c r="G14" i="16"/>
  <c r="G13" i="16"/>
  <c r="G12" i="16"/>
  <c r="G11" i="16"/>
  <c r="G10" i="16"/>
  <c r="G9" i="16"/>
  <c r="G8" i="16"/>
  <c r="I45" i="16" l="1"/>
  <c r="I49" i="16"/>
  <c r="H26" i="16"/>
  <c r="I55" i="16"/>
  <c r="H17" i="16"/>
  <c r="E9" i="15"/>
  <c r="E8" i="15"/>
  <c r="I27" i="16" l="1"/>
  <c r="I57" i="16" s="1"/>
  <c r="P122" i="15"/>
  <c r="H53" i="15" s="1"/>
  <c r="N122" i="15"/>
  <c r="M122" i="15"/>
  <c r="H47" i="15" s="1"/>
  <c r="L122" i="15"/>
  <c r="H52" i="15" s="1"/>
  <c r="Q119" i="15"/>
  <c r="Q122" i="15" s="1"/>
  <c r="R111" i="15"/>
  <c r="J56" i="15"/>
  <c r="H54" i="15"/>
  <c r="H48" i="15"/>
  <c r="T46" i="15"/>
  <c r="H43" i="15"/>
  <c r="I44" i="15" s="1"/>
  <c r="I38" i="15"/>
  <c r="G24" i="15"/>
  <c r="G23" i="15"/>
  <c r="G22" i="15"/>
  <c r="G21" i="15"/>
  <c r="G20" i="15"/>
  <c r="H26" i="15" s="1"/>
  <c r="V16" i="15"/>
  <c r="U16" i="15"/>
  <c r="G16" i="15"/>
  <c r="G15" i="15"/>
  <c r="G14" i="15"/>
  <c r="G13" i="15"/>
  <c r="G12" i="15"/>
  <c r="G11" i="15"/>
  <c r="G10" i="15"/>
  <c r="G9" i="15"/>
  <c r="G8" i="15"/>
  <c r="I45" i="15" l="1"/>
  <c r="I49" i="15"/>
  <c r="I31" i="17"/>
  <c r="I56" i="17" s="1"/>
  <c r="I59" i="17" s="1"/>
  <c r="H17" i="15"/>
  <c r="I27" i="15" s="1"/>
  <c r="I57" i="15" s="1"/>
  <c r="I31" i="16" s="1"/>
  <c r="I56" i="16" s="1"/>
  <c r="I59" i="16" s="1"/>
  <c r="I55" i="15"/>
  <c r="P122" i="14" l="1"/>
  <c r="H53" i="14" s="1"/>
  <c r="N122" i="14"/>
  <c r="M122" i="14"/>
  <c r="H47" i="14" s="1"/>
  <c r="L122" i="14"/>
  <c r="H52" i="14" s="1"/>
  <c r="Q119" i="14"/>
  <c r="Q122" i="14" s="1"/>
  <c r="R111" i="14"/>
  <c r="J56" i="14"/>
  <c r="H54" i="14"/>
  <c r="H48" i="14"/>
  <c r="T46" i="14"/>
  <c r="I44" i="14"/>
  <c r="H43" i="14"/>
  <c r="I38" i="14"/>
  <c r="I45" i="14" s="1"/>
  <c r="G24" i="14"/>
  <c r="G23" i="14"/>
  <c r="G22" i="14"/>
  <c r="G21" i="14"/>
  <c r="G20" i="14"/>
  <c r="V16" i="14"/>
  <c r="U16" i="14"/>
  <c r="G16" i="14"/>
  <c r="G15" i="14"/>
  <c r="G14" i="14"/>
  <c r="G13" i="14"/>
  <c r="G12" i="14"/>
  <c r="G11" i="14"/>
  <c r="G10" i="14"/>
  <c r="G9" i="14"/>
  <c r="G8" i="14"/>
  <c r="H17" i="14" l="1"/>
  <c r="I49" i="14"/>
  <c r="H26" i="14"/>
  <c r="I27" i="14" s="1"/>
  <c r="I57" i="14" s="1"/>
  <c r="I31" i="15" s="1"/>
  <c r="I56" i="15" s="1"/>
  <c r="I59" i="15" s="1"/>
  <c r="I55" i="14"/>
  <c r="P122" i="13"/>
  <c r="N122" i="13"/>
  <c r="M122" i="13"/>
  <c r="H47" i="13" s="1"/>
  <c r="L122" i="13"/>
  <c r="H52" i="13" s="1"/>
  <c r="Q119" i="13"/>
  <c r="Q122" i="13" s="1"/>
  <c r="R111" i="13"/>
  <c r="J56" i="13"/>
  <c r="H54" i="13"/>
  <c r="H53" i="13"/>
  <c r="H48" i="13"/>
  <c r="T46" i="13"/>
  <c r="H43" i="13"/>
  <c r="I44" i="13" s="1"/>
  <c r="I38" i="13"/>
  <c r="G24" i="13"/>
  <c r="G23" i="13"/>
  <c r="G22" i="13"/>
  <c r="G21" i="13"/>
  <c r="G20" i="13"/>
  <c r="V16" i="13"/>
  <c r="U16" i="13"/>
  <c r="G16" i="13"/>
  <c r="G15" i="13"/>
  <c r="G14" i="13"/>
  <c r="G13" i="13"/>
  <c r="G12" i="13"/>
  <c r="G11" i="13"/>
  <c r="G10" i="13"/>
  <c r="G9" i="13"/>
  <c r="G8" i="13"/>
  <c r="I45" i="13" l="1"/>
  <c r="I49" i="13"/>
  <c r="H26" i="13"/>
  <c r="I55" i="13"/>
  <c r="H17" i="13"/>
  <c r="E9" i="12"/>
  <c r="E8" i="12"/>
  <c r="I27" i="13" l="1"/>
  <c r="I57" i="13" s="1"/>
  <c r="P122" i="12"/>
  <c r="H53" i="12" s="1"/>
  <c r="N122" i="12"/>
  <c r="M122" i="12"/>
  <c r="H47" i="12" s="1"/>
  <c r="L122" i="12"/>
  <c r="H52" i="12" s="1"/>
  <c r="Q119" i="12"/>
  <c r="Q122" i="12" s="1"/>
  <c r="R111" i="12"/>
  <c r="J56" i="12"/>
  <c r="H54" i="12"/>
  <c r="H48" i="12"/>
  <c r="T46" i="12"/>
  <c r="H43" i="12"/>
  <c r="I44" i="12" s="1"/>
  <c r="I45" i="12" s="1"/>
  <c r="I38" i="12"/>
  <c r="G24" i="12"/>
  <c r="G23" i="12"/>
  <c r="G22" i="12"/>
  <c r="G21" i="12"/>
  <c r="G20" i="12"/>
  <c r="V16" i="12"/>
  <c r="U16" i="12"/>
  <c r="G16" i="12"/>
  <c r="G15" i="12"/>
  <c r="G14" i="12"/>
  <c r="G13" i="12"/>
  <c r="G12" i="12"/>
  <c r="G11" i="12"/>
  <c r="G10" i="12"/>
  <c r="G9" i="12"/>
  <c r="G8" i="12"/>
  <c r="E11" i="11"/>
  <c r="E10" i="11"/>
  <c r="E9" i="11"/>
  <c r="E8" i="11"/>
  <c r="H26" i="12" l="1"/>
  <c r="I49" i="12"/>
  <c r="I31" i="14"/>
  <c r="I56" i="14" s="1"/>
  <c r="I59" i="14" s="1"/>
  <c r="H17" i="12"/>
  <c r="I27" i="12" s="1"/>
  <c r="I57" i="12" s="1"/>
  <c r="I31" i="13" s="1"/>
  <c r="I56" i="13" s="1"/>
  <c r="I59" i="13" s="1"/>
  <c r="I55" i="12"/>
  <c r="M24" i="9" l="1"/>
  <c r="P122" i="11"/>
  <c r="H53" i="11" s="1"/>
  <c r="N122" i="11"/>
  <c r="L122" i="11"/>
  <c r="H52" i="11" s="1"/>
  <c r="Q119" i="11"/>
  <c r="Q122" i="11" s="1"/>
  <c r="R111" i="11"/>
  <c r="H54" i="11"/>
  <c r="H48" i="11"/>
  <c r="T46" i="11"/>
  <c r="I44" i="11"/>
  <c r="H43" i="11"/>
  <c r="I38" i="11"/>
  <c r="M122" i="11"/>
  <c r="H47" i="11" s="1"/>
  <c r="G24" i="11"/>
  <c r="G23" i="11"/>
  <c r="G22" i="11"/>
  <c r="G21" i="11"/>
  <c r="G20" i="11"/>
  <c r="V16" i="11"/>
  <c r="U16" i="11"/>
  <c r="G16" i="11"/>
  <c r="G15" i="11"/>
  <c r="G14" i="11"/>
  <c r="G13" i="11"/>
  <c r="G12" i="11"/>
  <c r="G11" i="11"/>
  <c r="G10" i="11"/>
  <c r="G9" i="11"/>
  <c r="G8" i="11"/>
  <c r="I45" i="11" l="1"/>
  <c r="H26" i="11"/>
  <c r="H17" i="11"/>
  <c r="I27" i="11" s="1"/>
  <c r="I57" i="11" s="1"/>
  <c r="I31" i="12" s="1"/>
  <c r="I56" i="12" s="1"/>
  <c r="I59" i="12" s="1"/>
  <c r="I49" i="11"/>
  <c r="I55" i="11"/>
  <c r="J56" i="11"/>
  <c r="E10" i="9"/>
  <c r="E8" i="9"/>
  <c r="P122" i="9" l="1"/>
  <c r="H53" i="9" s="1"/>
  <c r="N122" i="9"/>
  <c r="M122" i="9"/>
  <c r="H47" i="9" s="1"/>
  <c r="L122" i="9"/>
  <c r="H52" i="9" s="1"/>
  <c r="Q119" i="9"/>
  <c r="Q122" i="9" s="1"/>
  <c r="R111" i="9"/>
  <c r="J56" i="9"/>
  <c r="H54" i="9"/>
  <c r="H48" i="9"/>
  <c r="T46" i="9"/>
  <c r="I44" i="9"/>
  <c r="H43" i="9"/>
  <c r="I38" i="9"/>
  <c r="G24" i="9"/>
  <c r="G23" i="9"/>
  <c r="G22" i="9"/>
  <c r="G21" i="9"/>
  <c r="G20" i="9"/>
  <c r="V16" i="9"/>
  <c r="U16" i="9"/>
  <c r="G16" i="9"/>
  <c r="G15" i="9"/>
  <c r="G14" i="9"/>
  <c r="G13" i="9"/>
  <c r="G12" i="9"/>
  <c r="G11" i="9"/>
  <c r="G10" i="9"/>
  <c r="G9" i="9"/>
  <c r="G8" i="9"/>
  <c r="I45" i="9" l="1"/>
  <c r="H17" i="9"/>
  <c r="H26" i="9"/>
  <c r="I27" i="9" s="1"/>
  <c r="I57" i="9" s="1"/>
  <c r="I31" i="11" s="1"/>
  <c r="I56" i="11" s="1"/>
  <c r="I59" i="11" s="1"/>
  <c r="I49" i="9"/>
  <c r="I55" i="9"/>
  <c r="P122" i="8"/>
  <c r="H53" i="8" s="1"/>
  <c r="N122" i="8"/>
  <c r="M122" i="8"/>
  <c r="H47" i="8" s="1"/>
  <c r="L122" i="8"/>
  <c r="H52" i="8" s="1"/>
  <c r="Q119" i="8"/>
  <c r="Q122" i="8" s="1"/>
  <c r="R111" i="8"/>
  <c r="J56" i="8"/>
  <c r="H54" i="8"/>
  <c r="H48" i="8"/>
  <c r="T46" i="8"/>
  <c r="H43" i="8"/>
  <c r="I44" i="8" s="1"/>
  <c r="I38" i="8"/>
  <c r="G24" i="8"/>
  <c r="G23" i="8"/>
  <c r="G22" i="8"/>
  <c r="G21" i="8"/>
  <c r="G20" i="8"/>
  <c r="V16" i="8"/>
  <c r="U16" i="8"/>
  <c r="G16" i="8"/>
  <c r="G15" i="8"/>
  <c r="G14" i="8"/>
  <c r="G13" i="8"/>
  <c r="G12" i="8"/>
  <c r="G11" i="8"/>
  <c r="G10" i="8"/>
  <c r="G9" i="8"/>
  <c r="G8" i="8"/>
  <c r="H17" i="8" l="1"/>
  <c r="I45" i="8"/>
  <c r="H26" i="8"/>
  <c r="I27" i="8"/>
  <c r="I57" i="8" s="1"/>
  <c r="I49" i="8"/>
  <c r="I55" i="8"/>
  <c r="E8" i="7"/>
  <c r="P122" i="7"/>
  <c r="H53" i="7" s="1"/>
  <c r="N122" i="7"/>
  <c r="M122" i="7"/>
  <c r="H47" i="7" s="1"/>
  <c r="L122" i="7"/>
  <c r="H52" i="7" s="1"/>
  <c r="Q119" i="7"/>
  <c r="Q122" i="7" s="1"/>
  <c r="R111" i="7"/>
  <c r="J56" i="7"/>
  <c r="H54" i="7"/>
  <c r="H48" i="7"/>
  <c r="T46" i="7"/>
  <c r="H43" i="7"/>
  <c r="I44" i="7" s="1"/>
  <c r="I30" i="7"/>
  <c r="I38" i="7" s="1"/>
  <c r="G24" i="7"/>
  <c r="G23" i="7"/>
  <c r="G22" i="7"/>
  <c r="G21" i="7"/>
  <c r="G20" i="7"/>
  <c r="V16" i="7"/>
  <c r="U16" i="7"/>
  <c r="G16" i="7"/>
  <c r="G15" i="7"/>
  <c r="G14" i="7"/>
  <c r="G13" i="7"/>
  <c r="G12" i="7"/>
  <c r="G11" i="7"/>
  <c r="G10" i="7"/>
  <c r="G9" i="7"/>
  <c r="G8" i="7"/>
  <c r="H26" i="7" l="1"/>
  <c r="I45" i="7"/>
  <c r="I49" i="7"/>
  <c r="I55" i="7"/>
  <c r="H17" i="7"/>
  <c r="I27" i="7" s="1"/>
  <c r="I57" i="7" s="1"/>
  <c r="P122" i="6"/>
  <c r="H53" i="6" s="1"/>
  <c r="N122" i="6"/>
  <c r="M122" i="6"/>
  <c r="H47" i="6" s="1"/>
  <c r="L122" i="6"/>
  <c r="H52" i="6" s="1"/>
  <c r="Q119" i="6"/>
  <c r="Q122" i="6" s="1"/>
  <c r="R111" i="6"/>
  <c r="J56" i="6"/>
  <c r="H54" i="6"/>
  <c r="H48" i="6"/>
  <c r="T46" i="6"/>
  <c r="H43" i="6"/>
  <c r="I44" i="6" s="1"/>
  <c r="I30" i="6"/>
  <c r="I38" i="6" s="1"/>
  <c r="G24" i="6"/>
  <c r="G23" i="6"/>
  <c r="G22" i="6"/>
  <c r="G21" i="6"/>
  <c r="H26" i="6" s="1"/>
  <c r="G20" i="6"/>
  <c r="V16" i="6"/>
  <c r="U16" i="6"/>
  <c r="G16" i="6"/>
  <c r="G15" i="6"/>
  <c r="G14" i="6"/>
  <c r="G13" i="6"/>
  <c r="G12" i="6"/>
  <c r="G11" i="6"/>
  <c r="G10" i="6"/>
  <c r="G9" i="6"/>
  <c r="G8" i="6"/>
  <c r="I45" i="6" l="1"/>
  <c r="I49" i="6"/>
  <c r="H17" i="6"/>
  <c r="I27" i="6" s="1"/>
  <c r="I57" i="6" s="1"/>
  <c r="I31" i="7" s="1"/>
  <c r="I56" i="7" s="1"/>
  <c r="I55" i="6"/>
  <c r="E8" i="5"/>
  <c r="I59" i="7" l="1"/>
  <c r="I31" i="8"/>
  <c r="I56" i="8" s="1"/>
  <c r="P122" i="5"/>
  <c r="H53" i="5" s="1"/>
  <c r="N122" i="5"/>
  <c r="M122" i="5"/>
  <c r="H47" i="5" s="1"/>
  <c r="L122" i="5"/>
  <c r="H52" i="5" s="1"/>
  <c r="Q119" i="5"/>
  <c r="Q122" i="5" s="1"/>
  <c r="R111" i="5"/>
  <c r="J56" i="5"/>
  <c r="H54" i="5"/>
  <c r="H48" i="5"/>
  <c r="T46" i="5"/>
  <c r="I44" i="5"/>
  <c r="H43" i="5"/>
  <c r="I30" i="5"/>
  <c r="I38" i="5" s="1"/>
  <c r="G24" i="5"/>
  <c r="G23" i="5"/>
  <c r="G22" i="5"/>
  <c r="G21" i="5"/>
  <c r="G20" i="5"/>
  <c r="V16" i="5"/>
  <c r="U16" i="5"/>
  <c r="G16" i="5"/>
  <c r="G15" i="5"/>
  <c r="G14" i="5"/>
  <c r="G13" i="5"/>
  <c r="G12" i="5"/>
  <c r="G11" i="5"/>
  <c r="G10" i="5"/>
  <c r="G9" i="5"/>
  <c r="G8" i="5"/>
  <c r="H26" i="5" l="1"/>
  <c r="I45" i="5"/>
  <c r="I59" i="8"/>
  <c r="I31" i="9"/>
  <c r="I56" i="9" s="1"/>
  <c r="I59" i="9" s="1"/>
  <c r="I49" i="5"/>
  <c r="H17" i="5"/>
  <c r="I27" i="5" s="1"/>
  <c r="I57" i="5" s="1"/>
  <c r="I55" i="5"/>
  <c r="P122" i="4"/>
  <c r="N122" i="4"/>
  <c r="M122" i="4"/>
  <c r="H47" i="4" s="1"/>
  <c r="L122" i="4"/>
  <c r="H52" i="4" s="1"/>
  <c r="Q119" i="4"/>
  <c r="Q122" i="4" s="1"/>
  <c r="R111" i="4"/>
  <c r="J56" i="4"/>
  <c r="H54" i="4"/>
  <c r="H53" i="4"/>
  <c r="H48" i="4"/>
  <c r="T46" i="4"/>
  <c r="I44" i="4"/>
  <c r="H43" i="4"/>
  <c r="I30" i="4"/>
  <c r="I38" i="4" s="1"/>
  <c r="G24" i="4"/>
  <c r="G23" i="4"/>
  <c r="G22" i="4"/>
  <c r="G21" i="4"/>
  <c r="G20" i="4"/>
  <c r="V16" i="4"/>
  <c r="U16" i="4"/>
  <c r="G16" i="4"/>
  <c r="G15" i="4"/>
  <c r="G14" i="4"/>
  <c r="G13" i="4"/>
  <c r="G12" i="4"/>
  <c r="G11" i="4"/>
  <c r="G10" i="4"/>
  <c r="G9" i="4"/>
  <c r="G8" i="4"/>
  <c r="P122" i="1"/>
  <c r="H53" i="1" s="1"/>
  <c r="N122" i="1"/>
  <c r="M122" i="1"/>
  <c r="H47" i="1" s="1"/>
  <c r="L122" i="1"/>
  <c r="H52" i="1" s="1"/>
  <c r="Q119" i="1"/>
  <c r="Q122" i="1" s="1"/>
  <c r="R111" i="1"/>
  <c r="J56" i="1"/>
  <c r="H54" i="1"/>
  <c r="H48" i="1"/>
  <c r="T46" i="1"/>
  <c r="H43" i="1"/>
  <c r="I44" i="1" s="1"/>
  <c r="I31" i="1"/>
  <c r="I30" i="1"/>
  <c r="I38" i="1" s="1"/>
  <c r="I45" i="1" s="1"/>
  <c r="G24" i="1"/>
  <c r="G23" i="1"/>
  <c r="G22" i="1"/>
  <c r="G21" i="1"/>
  <c r="G20" i="1"/>
  <c r="H26" i="1" s="1"/>
  <c r="V16" i="1"/>
  <c r="U16" i="1"/>
  <c r="G16" i="1"/>
  <c r="G15" i="1"/>
  <c r="G14" i="1"/>
  <c r="G13" i="1"/>
  <c r="G12" i="1"/>
  <c r="G11" i="1"/>
  <c r="G10" i="1"/>
  <c r="G9" i="1"/>
  <c r="G8" i="1"/>
  <c r="H17" i="1" l="1"/>
  <c r="I27" i="1" s="1"/>
  <c r="I57" i="1" s="1"/>
  <c r="I31" i="4" s="1"/>
  <c r="H17" i="4"/>
  <c r="I45" i="4"/>
  <c r="I49" i="4"/>
  <c r="H26" i="4"/>
  <c r="I55" i="4"/>
  <c r="I56" i="4" s="1"/>
  <c r="I49" i="1"/>
  <c r="I55" i="1"/>
  <c r="I27" i="4" l="1"/>
  <c r="I57" i="4" s="1"/>
  <c r="I31" i="5" s="1"/>
  <c r="I56" i="5" s="1"/>
  <c r="I59" i="4"/>
  <c r="I56" i="1"/>
  <c r="I59" i="1" s="1"/>
  <c r="I31" i="6" l="1"/>
  <c r="I56" i="6" s="1"/>
  <c r="I59" i="6" s="1"/>
  <c r="I59" i="5"/>
</calcChain>
</file>

<file path=xl/sharedStrings.xml><?xml version="1.0" encoding="utf-8"?>
<sst xmlns="http://schemas.openxmlformats.org/spreadsheetml/2006/main" count="2593" uniqueCount="594">
  <si>
    <t>CASH OPNAME</t>
  </si>
  <si>
    <t>Hari              :</t>
  </si>
  <si>
    <t xml:space="preserve">Jum'at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</si>
  <si>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</si>
  <si>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</si>
  <si>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</si>
  <si>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</si>
  <si>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</si>
  <si>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</si>
  <si>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</si>
  <si>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</si>
  <si>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</si>
  <si>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</si>
  <si>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</si>
  <si>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</si>
  <si>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</si>
  <si>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</si>
  <si>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</si>
  <si>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ket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</si>
  <si>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</si>
  <si>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</si>
  <si>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</si>
  <si>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</si>
  <si>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</si>
  <si>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</si>
  <si>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</si>
  <si>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</si>
  <si>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</si>
  <si>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</si>
  <si>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</si>
  <si>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</si>
  <si>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</si>
  <si>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</si>
  <si>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</si>
  <si>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</si>
  <si>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</si>
  <si>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</si>
  <si>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</si>
  <si>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</si>
  <si>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</si>
  <si>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</si>
  <si>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</si>
  <si>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</si>
  <si>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</si>
  <si>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</si>
  <si>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</si>
  <si>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</si>
  <si>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</si>
  <si>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</si>
  <si>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</si>
  <si>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</si>
  <si>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</si>
  <si>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</si>
  <si>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</si>
  <si>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</si>
  <si>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</si>
  <si>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</si>
  <si>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</si>
  <si>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</si>
  <si>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</si>
  <si>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Realisasi Kurang </t>
  </si>
  <si>
    <t>BTK 50465</t>
  </si>
  <si>
    <t>BTK 50466</t>
  </si>
  <si>
    <t>BTK 50467</t>
  </si>
  <si>
    <t>BTK 50468</t>
  </si>
  <si>
    <t>BTK 50469</t>
  </si>
  <si>
    <t>BTK 50470</t>
  </si>
  <si>
    <t>BTK 50471</t>
  </si>
  <si>
    <t>BTK 50472</t>
  </si>
  <si>
    <t>BTK 50473</t>
  </si>
  <si>
    <t>BTK 50474</t>
  </si>
  <si>
    <t>BTK 50475</t>
  </si>
  <si>
    <t>BTK 50476</t>
  </si>
  <si>
    <t>BTK 50477</t>
  </si>
  <si>
    <t>BTK 50478</t>
  </si>
  <si>
    <t>BTK 50479</t>
  </si>
  <si>
    <t>BTK 50480</t>
  </si>
  <si>
    <t>BTK 50481</t>
  </si>
  <si>
    <t>BTK 50482</t>
  </si>
  <si>
    <t>BTK 50483</t>
  </si>
  <si>
    <t>BTK 50484</t>
  </si>
  <si>
    <t>BTK 50485</t>
  </si>
  <si>
    <t>BTK 50486</t>
  </si>
  <si>
    <t>BTK 50487</t>
  </si>
  <si>
    <t>BTK 50488</t>
  </si>
  <si>
    <t>BTK 50489</t>
  </si>
  <si>
    <t>BTK 50490</t>
  </si>
  <si>
    <t>BTK 50491</t>
  </si>
  <si>
    <t>BTK 50492</t>
  </si>
  <si>
    <t>BTK 50493</t>
  </si>
  <si>
    <t>BTK 50494</t>
  </si>
  <si>
    <t>BTK 50495</t>
  </si>
  <si>
    <t>BTK 50496</t>
  </si>
  <si>
    <t>BTK 50497</t>
  </si>
  <si>
    <t>BTK 50498</t>
  </si>
  <si>
    <t>BTK 50499</t>
  </si>
  <si>
    <t>BTK 50500</t>
  </si>
  <si>
    <t>BTK 50501</t>
  </si>
  <si>
    <t>BTK 50502</t>
  </si>
  <si>
    <t>BTK 50503</t>
  </si>
  <si>
    <t>BTK 50504</t>
  </si>
  <si>
    <t>BTK 50505</t>
  </si>
  <si>
    <t>BTK 50506</t>
  </si>
  <si>
    <t>BTK 50507</t>
  </si>
  <si>
    <t>BTK 50508</t>
  </si>
  <si>
    <t>BTK 50509</t>
  </si>
  <si>
    <t>BTK 50510</t>
  </si>
  <si>
    <t>BTK 50511</t>
  </si>
  <si>
    <t>BTK 50512</t>
  </si>
  <si>
    <t xml:space="preserve">Minggu </t>
  </si>
  <si>
    <t>BTK 50513</t>
  </si>
  <si>
    <t>BTK 50514</t>
  </si>
  <si>
    <t>BTK 50515</t>
  </si>
  <si>
    <t>BTK 50516</t>
  </si>
  <si>
    <t>BTK 50517</t>
  </si>
  <si>
    <t>BTK 50518</t>
  </si>
  <si>
    <t>BTK 50519</t>
  </si>
  <si>
    <t>BTK 50520</t>
  </si>
  <si>
    <t>BTK 50521</t>
  </si>
  <si>
    <t>BTK 50522</t>
  </si>
  <si>
    <t>BTK 50523</t>
  </si>
  <si>
    <t>BTK 50524</t>
  </si>
  <si>
    <t>BTK 50525</t>
  </si>
  <si>
    <t>BTK 50526</t>
  </si>
  <si>
    <t>BTK 50527</t>
  </si>
  <si>
    <t>BTK 50528</t>
  </si>
  <si>
    <t>BTK 50529</t>
  </si>
  <si>
    <t xml:space="preserve">Senin </t>
  </si>
  <si>
    <t>BTK 50530</t>
  </si>
  <si>
    <t>BTK 50531</t>
  </si>
  <si>
    <t>BTK 50532</t>
  </si>
  <si>
    <t>BTK 50533</t>
  </si>
  <si>
    <t>BTK 50534</t>
  </si>
  <si>
    <t>BTK 50535</t>
  </si>
  <si>
    <t>BTK 50536</t>
  </si>
  <si>
    <t>BTK 50537</t>
  </si>
  <si>
    <t>BTK 50538</t>
  </si>
  <si>
    <t>BTK 50539</t>
  </si>
  <si>
    <t>BTK 50540</t>
  </si>
  <si>
    <t>BTK 50541</t>
  </si>
  <si>
    <t>BTK 50542</t>
  </si>
  <si>
    <t>BTK 50543</t>
  </si>
  <si>
    <t>BTK 50544</t>
  </si>
  <si>
    <t>BTK 50545</t>
  </si>
  <si>
    <t>BTK 50546</t>
  </si>
  <si>
    <t>BTK 50547</t>
  </si>
  <si>
    <t>BTK 50548</t>
  </si>
  <si>
    <t>BTK 50549</t>
  </si>
  <si>
    <t xml:space="preserve">Rabu </t>
  </si>
  <si>
    <t>BTK 50550</t>
  </si>
  <si>
    <t>BTK 50551</t>
  </si>
  <si>
    <t>BTK 50552</t>
  </si>
  <si>
    <t>BTK 50553</t>
  </si>
  <si>
    <t>BTK 50554</t>
  </si>
  <si>
    <t>BTK 50555</t>
  </si>
  <si>
    <t>BTK 50556</t>
  </si>
  <si>
    <t>BTK 50557</t>
  </si>
  <si>
    <t>BTK 50558</t>
  </si>
  <si>
    <t>BTK 50559</t>
  </si>
  <si>
    <t>BTK 50560</t>
  </si>
  <si>
    <t>BTK 50561</t>
  </si>
  <si>
    <t>BTK 50562</t>
  </si>
  <si>
    <t>BTK 50563</t>
  </si>
  <si>
    <t>BTK 50564</t>
  </si>
  <si>
    <t>BTK 50565</t>
  </si>
  <si>
    <t>BTK 50566</t>
  </si>
  <si>
    <t>BTK 50567</t>
  </si>
  <si>
    <t>BTK 50568</t>
  </si>
  <si>
    <t>BTK 50569</t>
  </si>
  <si>
    <t>BTK 50570</t>
  </si>
  <si>
    <t>BTK 50571</t>
  </si>
  <si>
    <t>BTK 50572</t>
  </si>
  <si>
    <t>BTK 50573</t>
  </si>
  <si>
    <t>BTK 50574</t>
  </si>
  <si>
    <t>BTK 50575</t>
  </si>
  <si>
    <t>BTK 50576</t>
  </si>
  <si>
    <t>BTK 50577</t>
  </si>
  <si>
    <t>BTK 50578</t>
  </si>
  <si>
    <t>BTK 50579</t>
  </si>
  <si>
    <t>BTK 50580</t>
  </si>
  <si>
    <t>BTK 50581</t>
  </si>
  <si>
    <t>BTK 50582</t>
  </si>
  <si>
    <t>BTK 50583</t>
  </si>
  <si>
    <t>BTK 50584</t>
  </si>
  <si>
    <t>BTK 50585</t>
  </si>
  <si>
    <t>BTK 50586</t>
  </si>
  <si>
    <t>BTK 50587</t>
  </si>
  <si>
    <t>BTK 50588</t>
  </si>
  <si>
    <t>BTK 50589</t>
  </si>
  <si>
    <t>BTK 50590</t>
  </si>
  <si>
    <t>Jum'at</t>
  </si>
  <si>
    <t>BTK 50591</t>
  </si>
  <si>
    <t>BTK 50592</t>
  </si>
  <si>
    <t>BTK 50593</t>
  </si>
  <si>
    <t>Minggu</t>
  </si>
  <si>
    <t>BTK 50594</t>
  </si>
  <si>
    <t>BTK 50595</t>
  </si>
  <si>
    <t>BTK 50596</t>
  </si>
  <si>
    <t>BTK 50597</t>
  </si>
  <si>
    <t>BTK 50598</t>
  </si>
  <si>
    <t>BTK 50599</t>
  </si>
  <si>
    <t>BTK 50600</t>
  </si>
  <si>
    <t>BTK 50601</t>
  </si>
  <si>
    <t>BTK 50602</t>
  </si>
  <si>
    <t>BTK 50603</t>
  </si>
  <si>
    <t>BTK 50604</t>
  </si>
  <si>
    <t>BTK 50605</t>
  </si>
  <si>
    <t>BTK 50606</t>
  </si>
  <si>
    <t>BTK 50607</t>
  </si>
  <si>
    <t>BTK 50608</t>
  </si>
  <si>
    <t>BTK 50609</t>
  </si>
  <si>
    <t>BTK 50610</t>
  </si>
  <si>
    <t>BTK 50611</t>
  </si>
  <si>
    <t>BTK 50612</t>
  </si>
  <si>
    <t>BTK 50613</t>
  </si>
  <si>
    <t>BTK 50614</t>
  </si>
  <si>
    <t>BTK 50615</t>
  </si>
  <si>
    <t>BTK 50616</t>
  </si>
  <si>
    <t>BTK 50617</t>
  </si>
  <si>
    <t>BTK 50618</t>
  </si>
  <si>
    <t>BTK 50619</t>
  </si>
  <si>
    <t>BTK 50620</t>
  </si>
  <si>
    <t>BTK 50621</t>
  </si>
  <si>
    <t>BTK 50622</t>
  </si>
  <si>
    <t>BTK 50623</t>
  </si>
  <si>
    <t>BTK 50624</t>
  </si>
  <si>
    <t>BTK 50625</t>
  </si>
  <si>
    <t>BTK 50626</t>
  </si>
  <si>
    <t>BTK 50627</t>
  </si>
  <si>
    <t>BTK 50628</t>
  </si>
  <si>
    <t>BTK 50629</t>
  </si>
  <si>
    <t>BTK 50630</t>
  </si>
  <si>
    <t>BTK 50631</t>
  </si>
  <si>
    <t>BTK 50632</t>
  </si>
  <si>
    <t>BTK 50633</t>
  </si>
  <si>
    <t>BTK 50634</t>
  </si>
  <si>
    <t>BTK 50635</t>
  </si>
  <si>
    <t>BTK 50636</t>
  </si>
  <si>
    <t>BTK 50637</t>
  </si>
  <si>
    <t>BTK 50638</t>
  </si>
  <si>
    <t>BTK 50639</t>
  </si>
  <si>
    <t>BTK 50640</t>
  </si>
  <si>
    <t>BTK 50641</t>
  </si>
  <si>
    <t>BTK 50642</t>
  </si>
  <si>
    <t>BTK 50643</t>
  </si>
  <si>
    <t>BTK 50644</t>
  </si>
  <si>
    <t>BTK 50645</t>
  </si>
  <si>
    <t>BTK 50646</t>
  </si>
  <si>
    <t>BTK 50647</t>
  </si>
  <si>
    <t>BTK 50648</t>
  </si>
  <si>
    <t>BTK 50649</t>
  </si>
  <si>
    <t>BTK 50650</t>
  </si>
  <si>
    <t>BTK 50651</t>
  </si>
  <si>
    <t>BTK 50652</t>
  </si>
  <si>
    <t>BTK 50653</t>
  </si>
  <si>
    <t>1. Ririn Puspita Sari Dewi</t>
  </si>
  <si>
    <t>Senin</t>
  </si>
  <si>
    <t>BTK 50654</t>
  </si>
  <si>
    <t>BTK 50655</t>
  </si>
  <si>
    <t>BTK 50656</t>
  </si>
  <si>
    <t>BTK 50657</t>
  </si>
  <si>
    <t>BTK 50658</t>
  </si>
  <si>
    <t>BTK 50659</t>
  </si>
  <si>
    <t>BTK 50660</t>
  </si>
  <si>
    <t>BTK 50661</t>
  </si>
  <si>
    <t>BTK 50662</t>
  </si>
  <si>
    <t>BTK 50663</t>
  </si>
  <si>
    <t>BTK 50664</t>
  </si>
  <si>
    <t>BTK 50665</t>
  </si>
  <si>
    <t>BTK 50666</t>
  </si>
  <si>
    <t>BTK 50667</t>
  </si>
  <si>
    <t>Selasa</t>
  </si>
  <si>
    <t>BTK 50668</t>
  </si>
  <si>
    <t>BTK 50669</t>
  </si>
  <si>
    <t>BTK 50670</t>
  </si>
  <si>
    <t>BTK 50671</t>
  </si>
  <si>
    <t>BTK 50672</t>
  </si>
  <si>
    <t>BTK 50673</t>
  </si>
  <si>
    <t>BTK 50674</t>
  </si>
  <si>
    <t>BTK 50675</t>
  </si>
  <si>
    <t>BTK 50676</t>
  </si>
  <si>
    <t>BTK 50677</t>
  </si>
  <si>
    <t>BTK 50678</t>
  </si>
  <si>
    <t>BTK 50679</t>
  </si>
  <si>
    <t>BTK 50680</t>
  </si>
  <si>
    <t>BTK 50681</t>
  </si>
  <si>
    <t>BTK 50682</t>
  </si>
  <si>
    <t>BTK 50683</t>
  </si>
  <si>
    <t>BTK 50684</t>
  </si>
  <si>
    <t>Rabu</t>
  </si>
  <si>
    <t>BTK 50685</t>
  </si>
  <si>
    <t>BTK 50686</t>
  </si>
  <si>
    <t>BTK 50687</t>
  </si>
  <si>
    <t>BTK 50688</t>
  </si>
  <si>
    <t>BTK 50689</t>
  </si>
  <si>
    <t>BTK 50690</t>
  </si>
  <si>
    <t>BTK 50691</t>
  </si>
  <si>
    <t>BTK 50692</t>
  </si>
  <si>
    <t>BTK 50693</t>
  </si>
  <si>
    <t>BTK 50694</t>
  </si>
  <si>
    <t>BTK 50695</t>
  </si>
  <si>
    <t>BTK 50696</t>
  </si>
  <si>
    <t>BTK 50697</t>
  </si>
  <si>
    <t>BTK 50698</t>
  </si>
  <si>
    <t>BTK 50699</t>
  </si>
  <si>
    <t>BTK 50700</t>
  </si>
  <si>
    <t>BTK 50701</t>
  </si>
  <si>
    <t>BTK 50702</t>
  </si>
  <si>
    <t>Kamis</t>
  </si>
  <si>
    <t>BTK 50703</t>
  </si>
  <si>
    <t>BTK 50704</t>
  </si>
  <si>
    <t>BTK 50705</t>
  </si>
  <si>
    <t>BTK 50706</t>
  </si>
  <si>
    <t>BTK 50707</t>
  </si>
  <si>
    <t>BTK 50708</t>
  </si>
  <si>
    <t>BTK 50709</t>
  </si>
  <si>
    <t>BTK 50710</t>
  </si>
  <si>
    <t>BTK 50711</t>
  </si>
  <si>
    <t>BTK 50712</t>
  </si>
  <si>
    <t>BTK 50713</t>
  </si>
  <si>
    <t>BTK 50714</t>
  </si>
  <si>
    <t>BTK 50715</t>
  </si>
  <si>
    <t>BTK 50716</t>
  </si>
  <si>
    <t>BTK 50717</t>
  </si>
  <si>
    <t>BTK 50718</t>
  </si>
  <si>
    <t>BTK 50719</t>
  </si>
  <si>
    <t>BTK 50720</t>
  </si>
  <si>
    <t>BTK 50721</t>
  </si>
  <si>
    <t>Jumat</t>
  </si>
  <si>
    <t>BTK 50722</t>
  </si>
  <si>
    <t>BTK 50723</t>
  </si>
  <si>
    <t>BTK 50724</t>
  </si>
  <si>
    <t>BTK 50725</t>
  </si>
  <si>
    <t>BTK 50726</t>
  </si>
  <si>
    <t>BTK 50727</t>
  </si>
  <si>
    <t>BTK 50728</t>
  </si>
  <si>
    <t>BTK 50729</t>
  </si>
  <si>
    <t>BTK 50730</t>
  </si>
  <si>
    <t>BTK 50731</t>
  </si>
  <si>
    <t>BTK 50732</t>
  </si>
  <si>
    <t>BTK 50733</t>
  </si>
  <si>
    <t>BTK 50734</t>
  </si>
  <si>
    <t>BTK 50735</t>
  </si>
  <si>
    <t>BTK 50736</t>
  </si>
  <si>
    <t>BTK 50737</t>
  </si>
  <si>
    <t>BTK 50738</t>
  </si>
  <si>
    <t>BTK 50739</t>
  </si>
  <si>
    <t>BTK 50740</t>
  </si>
  <si>
    <t>BTK 50741</t>
  </si>
  <si>
    <t>BTK 50742</t>
  </si>
  <si>
    <t>BTK 50743</t>
  </si>
  <si>
    <t>BTK 50744</t>
  </si>
  <si>
    <t>BTK 50745</t>
  </si>
  <si>
    <t>BTK 50746</t>
  </si>
  <si>
    <t>BTK 50747</t>
  </si>
  <si>
    <t>BTK 50748</t>
  </si>
  <si>
    <t>BTK 50749</t>
  </si>
  <si>
    <t>BTK 50750</t>
  </si>
  <si>
    <t>BTK 50751</t>
  </si>
  <si>
    <t>BTK 50752</t>
  </si>
  <si>
    <t>BTK 50753</t>
  </si>
  <si>
    <t>BTK 50754</t>
  </si>
  <si>
    <t>BTK 50755</t>
  </si>
  <si>
    <t>BTK 50756</t>
  </si>
  <si>
    <t>BTK 50757</t>
  </si>
  <si>
    <t>BTK 50758</t>
  </si>
  <si>
    <t>BTK 50759</t>
  </si>
  <si>
    <t>BTK 50760</t>
  </si>
  <si>
    <t>BTK 50761</t>
  </si>
  <si>
    <t>BTK 50762</t>
  </si>
  <si>
    <t>BTK 50763</t>
  </si>
  <si>
    <t>BTK 50764</t>
  </si>
  <si>
    <t>BTK 50765</t>
  </si>
  <si>
    <t>BTK 50766</t>
  </si>
  <si>
    <t>BTK 50767</t>
  </si>
  <si>
    <t>BTK 50768</t>
  </si>
  <si>
    <t>BTK 50769</t>
  </si>
  <si>
    <t>BTK 50770</t>
  </si>
  <si>
    <t>BTK 50771</t>
  </si>
  <si>
    <t>BTK 50772</t>
  </si>
  <si>
    <t>BTK 50773</t>
  </si>
  <si>
    <t>BTK 50774</t>
  </si>
  <si>
    <t>BTK 50775</t>
  </si>
  <si>
    <t>BTK 50776</t>
  </si>
  <si>
    <t>BTK 50777</t>
  </si>
  <si>
    <t>BTK 50778</t>
  </si>
  <si>
    <t>BTK 50779</t>
  </si>
  <si>
    <t>BTK 50780</t>
  </si>
  <si>
    <t>BTK 50781</t>
  </si>
  <si>
    <t>BTK 50782</t>
  </si>
  <si>
    <t>BTK 50783</t>
  </si>
  <si>
    <t>BTK 50784</t>
  </si>
  <si>
    <t>BTK 50785</t>
  </si>
  <si>
    <t>BTK 50786</t>
  </si>
  <si>
    <t>BTK 50787</t>
  </si>
  <si>
    <t>BTK 50788</t>
  </si>
  <si>
    <t>BTK 50789</t>
  </si>
  <si>
    <t>BTK 50790</t>
  </si>
  <si>
    <t>BTK 50791</t>
  </si>
  <si>
    <t>BTK 50792</t>
  </si>
  <si>
    <t>BTK 50793</t>
  </si>
  <si>
    <t>BTK 50794</t>
  </si>
  <si>
    <t>BTK 50795</t>
  </si>
  <si>
    <t>BTK 50796</t>
  </si>
  <si>
    <t>BTK 50797</t>
  </si>
  <si>
    <t>BTK 50798</t>
  </si>
  <si>
    <t>Roni</t>
  </si>
  <si>
    <t>BTK 50799</t>
  </si>
  <si>
    <t>BTK 50800</t>
  </si>
  <si>
    <t>BTK 50801</t>
  </si>
  <si>
    <t>BTK 50802</t>
  </si>
  <si>
    <t>BTK 50803</t>
  </si>
  <si>
    <t>BTK 50804</t>
  </si>
  <si>
    <t>BTK 50805</t>
  </si>
  <si>
    <t>BTK 50806</t>
  </si>
  <si>
    <t>BTK 50807</t>
  </si>
  <si>
    <t>BTK 50808</t>
  </si>
  <si>
    <t>BTK 50809</t>
  </si>
  <si>
    <t>BTK 50810</t>
  </si>
  <si>
    <t>BTK 50811</t>
  </si>
  <si>
    <t>BTK 50812</t>
  </si>
  <si>
    <t>BTK 50813</t>
  </si>
  <si>
    <t>BTK 50814</t>
  </si>
  <si>
    <t>BTK 50815</t>
  </si>
  <si>
    <t>BTK 50816</t>
  </si>
  <si>
    <t>BTK 50817</t>
  </si>
  <si>
    <t>BTK 50818</t>
  </si>
  <si>
    <t>BTK 50819</t>
  </si>
  <si>
    <t>BTK 50820</t>
  </si>
  <si>
    <t>BTK 50821</t>
  </si>
  <si>
    <t>BTK 50822</t>
  </si>
  <si>
    <t>BTK 50823</t>
  </si>
  <si>
    <t>BTK 50824</t>
  </si>
  <si>
    <t>BTK 50825</t>
  </si>
  <si>
    <t>BTK 50826</t>
  </si>
  <si>
    <t>BTK 50827</t>
  </si>
  <si>
    <t>BTK 50828</t>
  </si>
  <si>
    <t>BTK 50829</t>
  </si>
  <si>
    <t>BTK 50830</t>
  </si>
  <si>
    <t>BTK 50831</t>
  </si>
  <si>
    <t>BTK 50832</t>
  </si>
  <si>
    <t>BTK 50833</t>
  </si>
  <si>
    <t>BTK 50834</t>
  </si>
  <si>
    <t>BTK 50835</t>
  </si>
  <si>
    <t>BTK 50836</t>
  </si>
  <si>
    <t>BTK 50837</t>
  </si>
  <si>
    <t>BTK 50838</t>
  </si>
  <si>
    <t>BTK 50839</t>
  </si>
  <si>
    <t>BTK 50840</t>
  </si>
  <si>
    <t>BTK 50841</t>
  </si>
  <si>
    <t>BTK 50842</t>
  </si>
  <si>
    <t>BTK 50843</t>
  </si>
  <si>
    <t>BTK 50844</t>
  </si>
  <si>
    <t>BTK 50845</t>
  </si>
  <si>
    <t>BTK 50846</t>
  </si>
  <si>
    <t>BTK 50847</t>
  </si>
  <si>
    <t>BTK 50848</t>
  </si>
  <si>
    <t>BTK 50849</t>
  </si>
  <si>
    <t>BTK 50850</t>
  </si>
  <si>
    <t>BTK 50851</t>
  </si>
  <si>
    <t>Sabtu</t>
  </si>
  <si>
    <t>BTK 50852</t>
  </si>
  <si>
    <t>BTK 50853</t>
  </si>
  <si>
    <t>BTK 50854</t>
  </si>
  <si>
    <t>BTK 50855</t>
  </si>
  <si>
    <t>BTK 50856</t>
  </si>
  <si>
    <t>BTK 50857</t>
  </si>
  <si>
    <t>BTK 50858</t>
  </si>
  <si>
    <t>BTK 50859</t>
  </si>
  <si>
    <t>BTK 50860</t>
  </si>
  <si>
    <t>BTK 50861</t>
  </si>
  <si>
    <t>BTK 50862</t>
  </si>
  <si>
    <t>BTK 50863</t>
  </si>
  <si>
    <t>BTK 50864</t>
  </si>
  <si>
    <t>BTK 50865</t>
  </si>
  <si>
    <t>BTK 50866</t>
  </si>
  <si>
    <t>BTK 50867</t>
  </si>
  <si>
    <t>BTK 50868</t>
  </si>
  <si>
    <t>BTK 50869</t>
  </si>
  <si>
    <t>BTK 50870</t>
  </si>
  <si>
    <t>BTK 50871</t>
  </si>
  <si>
    <t>BTK 50872</t>
  </si>
  <si>
    <t>BTK 50873</t>
  </si>
  <si>
    <t>BTK 50874</t>
  </si>
  <si>
    <t>BTK 50875</t>
  </si>
  <si>
    <t>BTK 50876</t>
  </si>
  <si>
    <t>BTK 50877</t>
  </si>
  <si>
    <t>BTK 50878</t>
  </si>
  <si>
    <t>BTK 50879</t>
  </si>
  <si>
    <t>BTK 50880</t>
  </si>
  <si>
    <t>BTK 50881</t>
  </si>
  <si>
    <t>BTK 50882</t>
  </si>
  <si>
    <t>BTK 50883</t>
  </si>
  <si>
    <t>BTK 50884</t>
  </si>
  <si>
    <t>BTK 50885</t>
  </si>
  <si>
    <t>BTK 50886</t>
  </si>
  <si>
    <t>BTK 50887</t>
  </si>
  <si>
    <t>BTK 50888</t>
  </si>
  <si>
    <t>BTK 50889</t>
  </si>
  <si>
    <t>BTK 50890</t>
  </si>
  <si>
    <t>BTK 50891</t>
  </si>
  <si>
    <t>BTK 50892</t>
  </si>
  <si>
    <t>BTK 50893</t>
  </si>
  <si>
    <t>BTK 50894</t>
  </si>
  <si>
    <t>BTK 50895</t>
  </si>
  <si>
    <t>BTK 50896</t>
  </si>
  <si>
    <t>BTK 50897</t>
  </si>
  <si>
    <t>BTK 50898</t>
  </si>
  <si>
    <t>BTK 50899</t>
  </si>
  <si>
    <t>BTK 50900</t>
  </si>
  <si>
    <t>BTK 50901</t>
  </si>
  <si>
    <t>BTK 50902</t>
  </si>
  <si>
    <t>BTK 50903</t>
  </si>
  <si>
    <t>BTK 50904</t>
  </si>
  <si>
    <t>BTK 50905</t>
  </si>
  <si>
    <t>BTK 50906</t>
  </si>
  <si>
    <t>BTK 50907</t>
  </si>
  <si>
    <t>BTK 50908</t>
  </si>
  <si>
    <t>BTK 50909</t>
  </si>
  <si>
    <t>BTK 50910</t>
  </si>
  <si>
    <t>BTK 50911</t>
  </si>
  <si>
    <t>BTK 50912</t>
  </si>
  <si>
    <t>BTK 50913</t>
  </si>
  <si>
    <t>BTK 50914</t>
  </si>
  <si>
    <t>BTK 50915</t>
  </si>
  <si>
    <t>BTK 50916</t>
  </si>
  <si>
    <t>BTK 50917</t>
  </si>
  <si>
    <t>BTK 50918</t>
  </si>
  <si>
    <t>BTK 50919</t>
  </si>
  <si>
    <t>BTK 50920</t>
  </si>
  <si>
    <t>BTK 50921</t>
  </si>
  <si>
    <t>BTK 50922</t>
  </si>
  <si>
    <t>BTK 50923</t>
  </si>
  <si>
    <t>BTK 50924</t>
  </si>
  <si>
    <t>BTK 50925</t>
  </si>
  <si>
    <t>BTK 50926</t>
  </si>
  <si>
    <t>BTK 50927</t>
  </si>
  <si>
    <t>BTK 50928</t>
  </si>
  <si>
    <t>BTK 50929</t>
  </si>
  <si>
    <t>BTK 50930</t>
  </si>
  <si>
    <t>BTK 50931</t>
  </si>
  <si>
    <t>BTK 50932</t>
  </si>
  <si>
    <t>BTK 50933</t>
  </si>
  <si>
    <t>BTK 50934</t>
  </si>
  <si>
    <t>BTK 50935</t>
  </si>
  <si>
    <t>BTK 50936</t>
  </si>
  <si>
    <t>BTK 50937</t>
  </si>
  <si>
    <t>BTK 50938</t>
  </si>
  <si>
    <t>BTK 50939</t>
  </si>
  <si>
    <t>BTK 50940</t>
  </si>
  <si>
    <t>BTK 50941</t>
  </si>
  <si>
    <t>BTK 50942</t>
  </si>
  <si>
    <t>BTK 50943</t>
  </si>
  <si>
    <t>BTK 50944</t>
  </si>
  <si>
    <t>BTK 50945</t>
  </si>
  <si>
    <t>BTK 50946</t>
  </si>
  <si>
    <t>BTK 50947</t>
  </si>
  <si>
    <t>BTK 50948</t>
  </si>
  <si>
    <t>BTK 50949</t>
  </si>
  <si>
    <t>BTK 50950</t>
  </si>
  <si>
    <t>BTK 50951</t>
  </si>
  <si>
    <t>BTK 50952</t>
  </si>
  <si>
    <t>BTK 50953</t>
  </si>
  <si>
    <t>BTK 50954</t>
  </si>
  <si>
    <t>BTK 50955</t>
  </si>
  <si>
    <t>BTK 50956</t>
  </si>
  <si>
    <t>BTK 50957</t>
  </si>
  <si>
    <t>BTK 50958</t>
  </si>
  <si>
    <t>BTK 50959</t>
  </si>
  <si>
    <t>BTK 50960</t>
  </si>
  <si>
    <t>BTK 50961</t>
  </si>
  <si>
    <t>BTK 50962</t>
  </si>
  <si>
    <t>BTK 50963</t>
  </si>
  <si>
    <t>BTK 50964</t>
  </si>
  <si>
    <t>BTK 50965</t>
  </si>
  <si>
    <t>BTK 50966</t>
  </si>
  <si>
    <t>BTK 50967</t>
  </si>
  <si>
    <t>BTK 50968</t>
  </si>
  <si>
    <t>BTK 50969</t>
  </si>
  <si>
    <t>BTK 50970</t>
  </si>
  <si>
    <t>BTK 50971</t>
  </si>
  <si>
    <t>BTK 50972</t>
  </si>
  <si>
    <t>BTK 50973</t>
  </si>
  <si>
    <t>BTK 50974</t>
  </si>
  <si>
    <t>BTK 50975</t>
  </si>
  <si>
    <t>BTK 50976</t>
  </si>
  <si>
    <t>BTK 50977</t>
  </si>
  <si>
    <t>BTK 50978</t>
  </si>
  <si>
    <t>BTK 50979</t>
  </si>
  <si>
    <t>BTK 50980</t>
  </si>
  <si>
    <t>BTK 50981</t>
  </si>
  <si>
    <t>BTK 50982</t>
  </si>
  <si>
    <t>BTK 50983</t>
  </si>
  <si>
    <t>BTK 50984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</si>
</sst>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0"/>
      <name val="Calibri"/>
      <family val="2"/>
      <charset val="1"/>
      <scheme val="minor"/>
    </font>
    <font>
      <sz val="11"/>
      <color theme="10"/>
      <name val="Times New Roman"/>
      <family val="1"/>
    </font>
    <font>
      <b/>
      <sz val="11"/>
      <name val="Arial"/>
      <family val="2"/>
    </font>
    <font>
      <sz val="11"/>
      <color rgb="FFFF0000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1"/>
      <color rgb="FF000000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11"/>
      <color rgb="FFFF0000"/>
      <name val="Calibri"/>
      <family val="2"/>
      <charset val="1"/>
      <scheme val="minor"/>
    </font>
    <font>
      <sz val="10"/>
      <color rgb="FFFF0000"/>
      <name val="Times New Roman"/>
      <family val="1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1" fontId="5" fillId="0" borderId="0" xfId="4" applyNumberFormat="1" applyFont="1"/>
    <xf numFmtId="0" fontId="9" fillId="0" borderId="0" xfId="3" applyFont="1" applyAlignment="1"/>
    <xf numFmtId="0" fontId="10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0" fontId="6" fillId="0" borderId="4" xfId="4" applyFont="1" applyFill="1" applyBorder="1" applyAlignment="1">
      <alignment horizontal="center"/>
    </xf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3" borderId="1" xfId="3" applyNumberFormat="1" applyFont="1" applyFill="1" applyBorder="1" applyAlignment="1">
      <alignment horizontal="center"/>
    </xf>
    <xf numFmtId="41" fontId="14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6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18" fillId="3" borderId="1" xfId="1" applyFont="1" applyFill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 vertical="center" wrapText="1"/>
    </xf>
    <xf numFmtId="41" fontId="17" fillId="0" borderId="1" xfId="1" applyFont="1" applyBorder="1" applyAlignment="1">
      <alignment vertical="center"/>
    </xf>
    <xf numFmtId="41" fontId="7" fillId="3" borderId="6" xfId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17" fillId="0" borderId="1" xfId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0" borderId="3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5" fillId="0" borderId="3" xfId="4" applyFont="1" applyBorder="1"/>
    <xf numFmtId="41" fontId="1" fillId="0" borderId="1" xfId="1" applyFont="1" applyBorder="1" applyAlignment="1">
      <alignment horizontal="center" wrapText="1"/>
    </xf>
    <xf numFmtId="41" fontId="19" fillId="0" borderId="1" xfId="1" applyFont="1" applyBorder="1" applyAlignment="1">
      <alignment horizontal="center" wrapText="1"/>
    </xf>
    <xf numFmtId="165" fontId="5" fillId="0" borderId="3" xfId="4" applyNumberFormat="1" applyFont="1" applyBorder="1"/>
    <xf numFmtId="165" fontId="7" fillId="0" borderId="0" xfId="4" applyNumberFormat="1" applyFont="1" applyBorder="1"/>
    <xf numFmtId="0" fontId="17" fillId="0" borderId="1" xfId="1" applyNumberFormat="1" applyFont="1" applyBorder="1" applyAlignment="1">
      <alignment vertical="center" wrapText="1"/>
    </xf>
    <xf numFmtId="41" fontId="3" fillId="0" borderId="3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7" fillId="0" borderId="3" xfId="4" applyNumberFormat="1" applyFont="1" applyFill="1" applyBorder="1"/>
    <xf numFmtId="0" fontId="16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41" fontId="15" fillId="0" borderId="1" xfId="1" applyFont="1" applyBorder="1" applyAlignment="1">
      <alignment horizontal="center" wrapText="1"/>
    </xf>
    <xf numFmtId="41" fontId="3" fillId="0" borderId="1" xfId="1" applyFont="1" applyFill="1" applyBorder="1"/>
    <xf numFmtId="41" fontId="3" fillId="0" borderId="7" xfId="3" applyNumberFormat="1" applyFont="1" applyBorder="1" applyAlignment="1"/>
    <xf numFmtId="0" fontId="17" fillId="0" borderId="1" xfId="0" applyFont="1" applyBorder="1" applyAlignment="1">
      <alignment vertical="center"/>
    </xf>
    <xf numFmtId="0" fontId="20" fillId="0" borderId="1" xfId="1" applyNumberFormat="1" applyFont="1" applyBorder="1" applyAlignment="1">
      <alignment vertical="center" wrapText="1"/>
    </xf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0" fontId="18" fillId="3" borderId="1" xfId="0" applyFont="1" applyFill="1" applyBorder="1" applyAlignment="1">
      <alignment horizontal="center" vertical="center" wrapText="1"/>
    </xf>
    <xf numFmtId="41" fontId="21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0" fillId="0" borderId="1" xfId="1" applyFont="1" applyBorder="1" applyAlignment="1">
      <alignment horizontal="right" wrapText="1"/>
    </xf>
    <xf numFmtId="42" fontId="5" fillId="0" borderId="0" xfId="4" applyNumberFormat="1" applyFont="1"/>
    <xf numFmtId="41" fontId="7" fillId="3" borderId="1" xfId="1" applyFont="1" applyFill="1" applyBorder="1"/>
    <xf numFmtId="41" fontId="22" fillId="3" borderId="1" xfId="1" applyFont="1" applyFill="1" applyBorder="1" applyAlignment="1">
      <alignment horizontal="right" vertical="center" wrapText="1"/>
    </xf>
    <xf numFmtId="41" fontId="18" fillId="3" borderId="1" xfId="1" applyFont="1" applyFill="1" applyBorder="1" applyAlignment="1">
      <alignment horizontal="right" vertical="center" wrapText="1"/>
    </xf>
    <xf numFmtId="164" fontId="3" fillId="0" borderId="7" xfId="3" applyNumberFormat="1" applyFont="1" applyBorder="1" applyAlignment="1"/>
    <xf numFmtId="41" fontId="17" fillId="0" borderId="1" xfId="1" applyFont="1" applyFill="1" applyBorder="1" applyAlignment="1">
      <alignment horizontal="right" vertical="center" wrapText="1"/>
    </xf>
    <xf numFmtId="0" fontId="17" fillId="0" borderId="1" xfId="1" applyNumberFormat="1" applyFont="1" applyBorder="1" applyAlignment="1">
      <alignment vertical="center"/>
    </xf>
    <xf numFmtId="164" fontId="23" fillId="0" borderId="0" xfId="3" applyNumberFormat="1" applyFont="1" applyBorder="1" applyAlignment="1"/>
    <xf numFmtId="164" fontId="23" fillId="0" borderId="0" xfId="3" applyNumberFormat="1" applyFont="1" applyAlignment="1"/>
    <xf numFmtId="164" fontId="9" fillId="0" borderId="0" xfId="3" applyNumberFormat="1" applyFont="1" applyAlignment="1"/>
    <xf numFmtId="41" fontId="24" fillId="0" borderId="0" xfId="2" applyNumberFormat="1" applyFont="1" applyFill="1" applyBorder="1"/>
    <xf numFmtId="41" fontId="3" fillId="3" borderId="1" xfId="1" applyFont="1" applyFill="1" applyBorder="1"/>
    <xf numFmtId="164" fontId="3" fillId="0" borderId="7" xfId="6" applyNumberFormat="1" applyFont="1" applyFill="1" applyBorder="1" applyAlignment="1">
      <alignment horizontal="left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0" fontId="7" fillId="3" borderId="1" xfId="1" applyNumberFormat="1" applyFont="1" applyFill="1" applyBorder="1"/>
    <xf numFmtId="0" fontId="3" fillId="0" borderId="0" xfId="3" quotePrefix="1" applyFont="1" applyAlignment="1"/>
    <xf numFmtId="42" fontId="12" fillId="0" borderId="0" xfId="1" applyNumberFormat="1" applyFont="1"/>
    <xf numFmtId="41" fontId="17" fillId="0" borderId="1" xfId="1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1" fontId="7" fillId="0" borderId="1" xfId="1" applyFont="1" applyBorder="1"/>
    <xf numFmtId="42" fontId="3" fillId="0" borderId="0" xfId="3" applyNumberFormat="1" applyFont="1"/>
    <xf numFmtId="164" fontId="3" fillId="0" borderId="0" xfId="3" applyNumberFormat="1" applyFont="1" applyFill="1" applyAlignment="1"/>
    <xf numFmtId="41" fontId="25" fillId="0" borderId="1" xfId="1" applyFont="1" applyFill="1" applyBorder="1" applyAlignment="1">
      <alignment horizontal="right" vertical="center" wrapText="1"/>
    </xf>
    <xf numFmtId="0" fontId="7" fillId="0" borderId="1" xfId="1" applyNumberFormat="1" applyFont="1" applyBorder="1"/>
    <xf numFmtId="0" fontId="26" fillId="0" borderId="0" xfId="3" applyFont="1" applyAlignment="1">
      <alignment horizontal="left"/>
    </xf>
    <xf numFmtId="0" fontId="26" fillId="0" borderId="0" xfId="3" applyFont="1"/>
    <xf numFmtId="0" fontId="3" fillId="0" borderId="0" xfId="3" applyFont="1"/>
    <xf numFmtId="41" fontId="6" fillId="0" borderId="1" xfId="1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41" fontId="3" fillId="0" borderId="0" xfId="3" applyNumberFormat="1" applyFont="1" applyBorder="1"/>
    <xf numFmtId="164" fontId="5" fillId="0" borderId="0" xfId="4" applyNumberFormat="1" applyFont="1"/>
    <xf numFmtId="0" fontId="27" fillId="0" borderId="0" xfId="3" applyFont="1" applyBorder="1"/>
    <xf numFmtId="164" fontId="28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4" fillId="0" borderId="0" xfId="0" applyNumberFormat="1" applyFont="1"/>
    <xf numFmtId="0" fontId="29" fillId="0" borderId="0" xfId="4" applyFont="1"/>
    <xf numFmtId="42" fontId="24" fillId="0" borderId="0" xfId="4" applyNumberFormat="1" applyFont="1"/>
    <xf numFmtId="0" fontId="16" fillId="0" borderId="1" xfId="5" applyFont="1" applyBorder="1" applyAlignment="1">
      <alignment wrapText="1"/>
    </xf>
    <xf numFmtId="0" fontId="29" fillId="0" borderId="0" xfId="0" applyFont="1"/>
    <xf numFmtId="42" fontId="29" fillId="0" borderId="0" xfId="4" applyNumberFormat="1" applyFont="1"/>
    <xf numFmtId="0" fontId="17" fillId="0" borderId="1" xfId="0" applyFont="1" applyBorder="1"/>
    <xf numFmtId="42" fontId="29" fillId="0" borderId="0" xfId="0" applyNumberFormat="1" applyFont="1"/>
    <xf numFmtId="42" fontId="7" fillId="0" borderId="0" xfId="0" applyNumberFormat="1" applyFont="1"/>
    <xf numFmtId="0" fontId="24" fillId="0" borderId="0" xfId="0" applyFont="1"/>
    <xf numFmtId="41" fontId="30" fillId="0" borderId="0" xfId="0" applyNumberFormat="1" applyFont="1"/>
    <xf numFmtId="41" fontId="7" fillId="0" borderId="0" xfId="2" applyNumberFormat="1" applyFont="1" applyFill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41" fontId="17" fillId="0" borderId="1" xfId="1" applyFont="1" applyBorder="1" applyAlignment="1">
      <alignment horizontal="right" wrapText="1"/>
    </xf>
    <xf numFmtId="41" fontId="7" fillId="3" borderId="0" xfId="0" applyNumberFormat="1" applyFont="1" applyFill="1"/>
    <xf numFmtId="41" fontId="7" fillId="0" borderId="0" xfId="0" applyNumberFormat="1" applyFont="1"/>
    <xf numFmtId="0" fontId="6" fillId="0" borderId="1" xfId="1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25" fillId="0" borderId="8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0" borderId="0" xfId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4" fillId="0" borderId="1" xfId="0" applyFont="1" applyBorder="1"/>
    <xf numFmtId="41" fontId="22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41" fontId="31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1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24" fillId="0" borderId="0" xfId="1" applyFont="1"/>
    <xf numFmtId="41" fontId="7" fillId="0" borderId="0" xfId="1" applyFont="1"/>
    <xf numFmtId="41" fontId="30" fillId="0" borderId="0" xfId="1" applyFont="1"/>
    <xf numFmtId="41" fontId="5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8" fillId="3" borderId="0" xfId="1" applyFont="1" applyFill="1" applyBorder="1" applyAlignment="1">
      <alignment horizontal="center" vertical="center" wrapText="1"/>
    </xf>
    <xf numFmtId="41" fontId="33" fillId="0" borderId="0" xfId="1" applyFont="1" applyBorder="1"/>
    <xf numFmtId="41" fontId="33" fillId="3" borderId="0" xfId="1" applyFont="1" applyFill="1" applyBorder="1" applyAlignment="1">
      <alignment horizontal="center" vertical="center" wrapText="1"/>
    </xf>
    <xf numFmtId="41" fontId="32" fillId="4" borderId="3" xfId="1" applyFont="1" applyFill="1" applyBorder="1" applyAlignment="1">
      <alignment horizontal="center" vertical="center" wrapText="1"/>
    </xf>
    <xf numFmtId="41" fontId="32" fillId="3" borderId="3" xfId="1" applyFont="1" applyFill="1" applyBorder="1" applyAlignment="1">
      <alignment horizontal="center" vertical="center" wrapText="1"/>
    </xf>
    <xf numFmtId="41" fontId="31" fillId="0" borderId="3" xfId="1" applyFont="1" applyBorder="1" applyAlignment="1">
      <alignment horizontal="center" wrapText="1"/>
    </xf>
    <xf numFmtId="41" fontId="18" fillId="3" borderId="3" xfId="1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O%20Dailuy%20-%20Jan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Des"/>
      <sheetName val="05 Jan "/>
      <sheetName val="07 Jan "/>
      <sheetName val="8 Jan "/>
      <sheetName val="9 Jan"/>
      <sheetName val="10 Jan "/>
      <sheetName val="11 Jan "/>
      <sheetName val="12 Jan  "/>
      <sheetName val="13 Jan "/>
      <sheetName val="14 JAN"/>
      <sheetName val="15 Jan "/>
      <sheetName val="16 Jun"/>
      <sheetName val="17 Jan "/>
      <sheetName val="18 Jan "/>
      <sheetName val="19 Jan"/>
      <sheetName val="21 Jan "/>
      <sheetName val="22 JAn "/>
      <sheetName val="23 Jan  "/>
      <sheetName val="24 Jan "/>
      <sheetName val="25 JAN"/>
      <sheetName val="26 JAN"/>
      <sheetName val="27 Jan "/>
      <sheetName val="28 Jan"/>
      <sheetName val="29 Jan "/>
      <sheetName val="30 Jan"/>
      <sheetName val="31 Jan "/>
      <sheetName val="1 P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8">
          <cell r="I38">
            <v>864896289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6">
          <cell r="I56">
            <v>270365800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90057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cetak-kwitansi.php%3fid=1900570" TargetMode="External"/><Relationship Id="rId7" Type="http://schemas.openxmlformats.org/officeDocument/2006/relationships/hyperlink" Target="cetak-kwitansi.php%3fid=1900576" TargetMode="External"/><Relationship Id="rId12" Type="http://schemas.openxmlformats.org/officeDocument/2006/relationships/hyperlink" Target="cetak-kwitansi.php%3fid=1900564" TargetMode="External"/><Relationship Id="rId2" Type="http://schemas.openxmlformats.org/officeDocument/2006/relationships/hyperlink" Target="cetak-kwitansi.php%3fid=1900575" TargetMode="External"/><Relationship Id="rId1" Type="http://schemas.openxmlformats.org/officeDocument/2006/relationships/hyperlink" Target="cetak-kwitansi.php%3fid=1900566" TargetMode="External"/><Relationship Id="rId6" Type="http://schemas.openxmlformats.org/officeDocument/2006/relationships/hyperlink" Target="cetak-kwitansi.php%3fid=1900577" TargetMode="External"/><Relationship Id="rId11" Type="http://schemas.openxmlformats.org/officeDocument/2006/relationships/hyperlink" Target="cetak-kwitansi.php%3fid=1900565" TargetMode="External"/><Relationship Id="rId5" Type="http://schemas.openxmlformats.org/officeDocument/2006/relationships/hyperlink" Target="cetak-kwitansi.php%3fid=1900568" TargetMode="External"/><Relationship Id="rId10" Type="http://schemas.openxmlformats.org/officeDocument/2006/relationships/hyperlink" Target="cetak-kwitansi.php%3fid=1900571" TargetMode="External"/><Relationship Id="rId4" Type="http://schemas.openxmlformats.org/officeDocument/2006/relationships/hyperlink" Target="cetak-kwitansi.php%3fid=1900569" TargetMode="External"/><Relationship Id="rId9" Type="http://schemas.openxmlformats.org/officeDocument/2006/relationships/hyperlink" Target="cetak-kwitansi.php%3fid=190057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I48" zoomScale="110" zoomScaleNormal="100" zoomScaleSheetLayoutView="110" workbookViewId="0">
      <selection activeCell="L13" sqref="L13:M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43497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829</v>
      </c>
      <c r="F8" s="21"/>
      <c r="G8" s="16">
        <f t="shared" ref="G8:G16" si="0">C8*E8</f>
        <v>82900000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263</v>
      </c>
      <c r="F9" s="21"/>
      <c r="G9" s="16">
        <f t="shared" si="0"/>
        <v>13150000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13</v>
      </c>
      <c r="F10" s="21"/>
      <c r="G10" s="16">
        <f t="shared" si="0"/>
        <v>260000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50</v>
      </c>
      <c r="F11" s="21"/>
      <c r="G11" s="16">
        <f t="shared" si="0"/>
        <v>500000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46</v>
      </c>
      <c r="F13" s="21"/>
      <c r="G13" s="16">
        <f t="shared" si="0"/>
        <v>92000</v>
      </c>
      <c r="H13" s="8"/>
      <c r="I13" s="7"/>
      <c r="J13" s="32"/>
      <c r="K13" s="39">
        <v>50453</v>
      </c>
      <c r="L13" s="40">
        <v>5000000</v>
      </c>
      <c r="M13" s="41">
        <v>2440000</v>
      </c>
      <c r="N13" s="41"/>
      <c r="O13" s="42"/>
      <c r="P13" s="43">
        <v>5750000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9">
        <v>50454</v>
      </c>
      <c r="L14" s="40">
        <v>2550000</v>
      </c>
      <c r="M14" s="41">
        <v>500000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9">
        <v>50455</v>
      </c>
      <c r="L15" s="40">
        <v>5000000</v>
      </c>
      <c r="M15" s="41">
        <v>100000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9">
        <v>50456</v>
      </c>
      <c r="L16" s="40">
        <v>500000</v>
      </c>
      <c r="M16" s="41">
        <v>9733600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97067000</v>
      </c>
      <c r="I17" s="9"/>
      <c r="J17" s="32"/>
      <c r="K17" s="39">
        <v>50457</v>
      </c>
      <c r="L17" s="40">
        <v>2500000</v>
      </c>
      <c r="M17" s="41">
        <v>12500000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9">
        <v>50458</v>
      </c>
      <c r="L18" s="40">
        <v>750000</v>
      </c>
      <c r="M18" s="58">
        <v>112571000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9">
        <v>50459</v>
      </c>
      <c r="L19" s="40">
        <v>1000000</v>
      </c>
      <c r="M19" s="58">
        <v>3847500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9">
        <v>50460</v>
      </c>
      <c r="L20" s="40">
        <v>3000000</v>
      </c>
      <c r="M20" s="59">
        <v>50000000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39">
        <v>50461</v>
      </c>
      <c r="L21" s="40">
        <v>3000000</v>
      </c>
      <c r="M21" s="59">
        <v>10000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9">
        <v>50462</v>
      </c>
      <c r="L22" s="40">
        <v>2000000</v>
      </c>
      <c r="M22" s="41">
        <v>3200000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9">
        <v>50463</v>
      </c>
      <c r="L23" s="40">
        <v>980000</v>
      </c>
      <c r="M23" s="41">
        <v>2500000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9">
        <v>50464</v>
      </c>
      <c r="L24" s="40">
        <v>900000</v>
      </c>
      <c r="M24" s="41">
        <v>250000</v>
      </c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72"/>
      <c r="L25" s="40">
        <v>-5750000</v>
      </c>
      <c r="M25" s="41">
        <v>90000</v>
      </c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252700</v>
      </c>
      <c r="I26" s="8"/>
      <c r="J26" s="32"/>
      <c r="K26" s="77"/>
      <c r="L26" s="40"/>
      <c r="M26" s="41">
        <v>30000</v>
      </c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97319700</v>
      </c>
      <c r="J27" s="32"/>
      <c r="K27" s="77"/>
      <c r="L27" s="40"/>
      <c r="M27" s="41">
        <v>120000</v>
      </c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77"/>
      <c r="L28" s="40"/>
      <c r="M28" s="41">
        <v>2280000</v>
      </c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77"/>
      <c r="L29" s="40"/>
      <c r="M29" s="41">
        <v>24000</v>
      </c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77"/>
      <c r="L30" s="40"/>
      <c r="M30" s="41">
        <v>30000</v>
      </c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+'[1]31 Jan '!I56</f>
        <v>270365800</v>
      </c>
      <c r="J31" s="32"/>
      <c r="K31" s="77"/>
      <c r="L31" s="40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77"/>
      <c r="L32" s="40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77"/>
      <c r="L33" s="40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77"/>
      <c r="L34" s="40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77"/>
      <c r="L35" s="40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77"/>
      <c r="L36" s="83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77"/>
      <c r="L37" s="83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86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86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200226100</v>
      </c>
      <c r="I47" s="8"/>
      <c r="J47" s="32"/>
      <c r="K47" s="77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77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200226100</v>
      </c>
      <c r="J49" s="32"/>
      <c r="K49" s="77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21430000</v>
      </c>
      <c r="I52" s="8"/>
      <c r="J52" s="32"/>
      <c r="K52" s="77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5750000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27180000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97319700</v>
      </c>
      <c r="J56" s="101">
        <f>SUM(M13:M55)</f>
        <v>200226100</v>
      </c>
      <c r="K56" s="77"/>
      <c r="L56" s="86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97319700</v>
      </c>
      <c r="J57" s="103"/>
      <c r="K57" s="77"/>
      <c r="L57" s="86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86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86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21430000</v>
      </c>
      <c r="M122" s="140">
        <f t="shared" si="1"/>
        <v>200226100</v>
      </c>
      <c r="N122" s="140">
        <f t="shared" si="1"/>
        <v>0</v>
      </c>
      <c r="O122" s="140"/>
      <c r="P122" s="140">
        <f>SUM(P13:P121)</f>
        <v>5750000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hyperlinks>
    <hyperlink ref="K15" r:id="rId1" display="cetak-kwitansi.php%3fid=1900566"/>
    <hyperlink ref="K22" r:id="rId2" display="cetak-kwitansi.php%3fid=1900575"/>
    <hyperlink ref="K18" r:id="rId3" display="cetak-kwitansi.php%3fid=1900570"/>
    <hyperlink ref="K17" r:id="rId4" display="cetak-kwitansi.php%3fid=1900569"/>
    <hyperlink ref="K16" r:id="rId5" display="cetak-kwitansi.php%3fid=1900568"/>
    <hyperlink ref="K24" r:id="rId6" display="cetak-kwitansi.php%3fid=1900577"/>
    <hyperlink ref="K23" r:id="rId7" display="cetak-kwitansi.php%3fid=1900576"/>
    <hyperlink ref="K21" r:id="rId8" display="cetak-kwitansi.php%3fid=1900574"/>
    <hyperlink ref="K20" r:id="rId9" display="cetak-kwitansi.php%3fid=1900573"/>
    <hyperlink ref="K19" r:id="rId10" display="cetak-kwitansi.php%3fid=1900571"/>
    <hyperlink ref="K14" r:id="rId11" display="cetak-kwitansi.php%3fid=1900565"/>
    <hyperlink ref="K13" r:id="rId12" display="cetak-kwitansi.php%3fid=1900564"/>
  </hyperlinks>
  <pageMargins left="0.7" right="0.7" top="0.75" bottom="0.75" header="0.3" footer="0.3"/>
  <pageSetup scale="62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I7" zoomScaleNormal="100" zoomScaleSheetLayoutView="100" workbookViewId="0">
      <selection activeCell="L13" sqref="L13:L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48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271</v>
      </c>
      <c r="C3" s="9"/>
      <c r="D3" s="7"/>
      <c r="E3" s="7"/>
      <c r="F3" s="7"/>
      <c r="G3" s="7"/>
      <c r="H3" s="7" t="s">
        <v>3</v>
      </c>
      <c r="I3" s="11">
        <v>43508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204</v>
      </c>
      <c r="F8" s="21"/>
      <c r="G8" s="16">
        <f t="shared" ref="G8:G16" si="0">C8*E8</f>
        <v>20400000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453</v>
      </c>
      <c r="F9" s="21"/>
      <c r="G9" s="16">
        <f t="shared" si="0"/>
        <v>22650000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52</v>
      </c>
      <c r="F10" s="21"/>
      <c r="G10" s="16">
        <f t="shared" si="0"/>
        <v>1040000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31</v>
      </c>
      <c r="F11" s="21"/>
      <c r="G11" s="16">
        <f t="shared" si="0"/>
        <v>310000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13</v>
      </c>
      <c r="F13" s="21"/>
      <c r="G13" s="16">
        <f t="shared" si="0"/>
        <v>26000</v>
      </c>
      <c r="H13" s="8"/>
      <c r="I13" s="7"/>
      <c r="J13" s="32"/>
      <c r="K13" s="32" t="s">
        <v>272</v>
      </c>
      <c r="L13" s="80">
        <v>950000</v>
      </c>
      <c r="M13" s="41">
        <v>20000</v>
      </c>
      <c r="N13" s="41"/>
      <c r="O13" s="42"/>
      <c r="P13" s="43"/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273</v>
      </c>
      <c r="L14" s="80">
        <v>1000000</v>
      </c>
      <c r="M14" s="41">
        <v>15000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274</v>
      </c>
      <c r="L15" s="80">
        <v>1000000</v>
      </c>
      <c r="M15" s="41">
        <v>150000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275</v>
      </c>
      <c r="L16" s="80">
        <v>900000</v>
      </c>
      <c r="M16" s="41">
        <v>4500000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44441000</v>
      </c>
      <c r="I17" s="9"/>
      <c r="J17" s="32"/>
      <c r="K17" s="32" t="s">
        <v>276</v>
      </c>
      <c r="L17" s="80">
        <v>1000000</v>
      </c>
      <c r="M17" s="41">
        <v>1000000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277</v>
      </c>
      <c r="L18" s="80">
        <v>1000000</v>
      </c>
      <c r="M18" s="58">
        <v>275000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278</v>
      </c>
      <c r="L19" s="80">
        <v>1000000</v>
      </c>
      <c r="M19" s="58">
        <v>36513300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279</v>
      </c>
      <c r="L20" s="80">
        <v>3000000</v>
      </c>
      <c r="M20" s="59">
        <v>125000000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504</v>
      </c>
      <c r="F21" s="7"/>
      <c r="G21" s="22">
        <f>C21*E21</f>
        <v>252000</v>
      </c>
      <c r="H21" s="8"/>
      <c r="I21" s="22"/>
      <c r="J21" s="32"/>
      <c r="K21" s="32" t="s">
        <v>280</v>
      </c>
      <c r="L21" s="80">
        <v>1400000</v>
      </c>
      <c r="M21" s="59">
        <v>1000000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2" t="s">
        <v>281</v>
      </c>
      <c r="L22" s="80">
        <v>13050000</v>
      </c>
      <c r="M22" s="41">
        <v>150000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2"/>
      <c r="K23" s="32" t="s">
        <v>282</v>
      </c>
      <c r="L23" s="80">
        <v>900000</v>
      </c>
      <c r="M23" s="41">
        <v>50000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283</v>
      </c>
      <c r="L24" s="80">
        <v>800000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284</v>
      </c>
      <c r="L25" s="80">
        <v>800000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252400</v>
      </c>
      <c r="I26" s="8"/>
      <c r="J26" s="32"/>
      <c r="K26" s="32" t="s">
        <v>285</v>
      </c>
      <c r="L26" s="80">
        <v>2200000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44693400</v>
      </c>
      <c r="J27" s="32"/>
      <c r="K27" s="32" t="s">
        <v>286</v>
      </c>
      <c r="L27" s="80">
        <v>1500000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287</v>
      </c>
      <c r="L28" s="80">
        <v>350000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288</v>
      </c>
      <c r="L29" s="80">
        <v>4000000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49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Feb'!I57</f>
        <v>178515400</v>
      </c>
      <c r="J31" s="32"/>
      <c r="K31" s="32"/>
      <c r="L31" s="49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 t="s">
        <v>7</v>
      </c>
      <c r="J32" s="32"/>
      <c r="K32" s="32"/>
      <c r="L32" s="49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168673300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168673300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34850000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1300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34851300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44693400</v>
      </c>
      <c r="J56" s="101">
        <f>SUM(M13:M55)</f>
        <v>168673300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44693400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1300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34850000</v>
      </c>
      <c r="M122" s="140">
        <f t="shared" si="1"/>
        <v>168673300</v>
      </c>
      <c r="N122" s="140">
        <f t="shared" si="1"/>
        <v>0</v>
      </c>
      <c r="O122" s="140"/>
      <c r="P122" s="140">
        <f>SUM(P13:P121)</f>
        <v>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I19" zoomScaleNormal="100" zoomScaleSheetLayoutView="100" workbookViewId="0">
      <selection activeCell="M13" sqref="M13: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289</v>
      </c>
      <c r="C3" s="9"/>
      <c r="D3" s="7"/>
      <c r="E3" s="7"/>
      <c r="F3" s="7"/>
      <c r="G3" s="7"/>
      <c r="H3" s="7" t="s">
        <v>3</v>
      </c>
      <c r="I3" s="11">
        <v>43509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412</v>
      </c>
      <c r="F8" s="21"/>
      <c r="G8" s="16">
        <f t="shared" ref="G8:G16" si="0">C8*E8</f>
        <v>41200000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538</v>
      </c>
      <c r="F9" s="21"/>
      <c r="G9" s="16">
        <f t="shared" si="0"/>
        <v>26900000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89</v>
      </c>
      <c r="F10" s="21"/>
      <c r="G10" s="16">
        <f t="shared" si="0"/>
        <v>1780000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27</v>
      </c>
      <c r="F11" s="21"/>
      <c r="G11" s="16">
        <f t="shared" si="0"/>
        <v>270000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5</v>
      </c>
      <c r="F12" s="21"/>
      <c r="G12" s="16">
        <f t="shared" si="0"/>
        <v>25000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2"/>
      <c r="K13" s="32" t="s">
        <v>290</v>
      </c>
      <c r="L13" s="80">
        <v>1500000</v>
      </c>
      <c r="M13" s="41">
        <v>1500000</v>
      </c>
      <c r="N13" s="41"/>
      <c r="O13" s="42"/>
      <c r="P13" s="43">
        <v>6150000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291</v>
      </c>
      <c r="L14" s="80">
        <v>800000</v>
      </c>
      <c r="M14" s="41">
        <v>130000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292</v>
      </c>
      <c r="L15" s="80">
        <v>900000</v>
      </c>
      <c r="M15" s="41">
        <v>60000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293</v>
      </c>
      <c r="L16" s="80">
        <v>827000</v>
      </c>
      <c r="M16" s="41">
        <v>100000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70199000</v>
      </c>
      <c r="I17" s="9"/>
      <c r="J17" s="32"/>
      <c r="K17" s="32" t="s">
        <v>294</v>
      </c>
      <c r="L17" s="80">
        <v>1000000</v>
      </c>
      <c r="M17" s="41">
        <v>2154000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295</v>
      </c>
      <c r="L18" s="80">
        <v>900000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296</v>
      </c>
      <c r="L19" s="80">
        <v>2400000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297</v>
      </c>
      <c r="L20" s="80">
        <v>775000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504</v>
      </c>
      <c r="F21" s="7"/>
      <c r="G21" s="22">
        <f>C21*E21</f>
        <v>252000</v>
      </c>
      <c r="H21" s="8"/>
      <c r="I21" s="22"/>
      <c r="J21" s="32"/>
      <c r="K21" s="32" t="s">
        <v>298</v>
      </c>
      <c r="L21" s="80">
        <v>490000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299</v>
      </c>
      <c r="L22" s="80">
        <v>1000000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300</v>
      </c>
      <c r="L23" s="80">
        <v>1250000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301</v>
      </c>
      <c r="L24" s="80">
        <v>900000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302</v>
      </c>
      <c r="L25" s="80">
        <v>1200000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252100</v>
      </c>
      <c r="I26" s="8"/>
      <c r="J26" s="32"/>
      <c r="K26" s="32" t="s">
        <v>303</v>
      </c>
      <c r="L26" s="80">
        <v>1500000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70451100</v>
      </c>
      <c r="J27" s="32"/>
      <c r="K27" s="32" t="s">
        <v>304</v>
      </c>
      <c r="L27" s="80">
        <v>12600000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305</v>
      </c>
      <c r="L28" s="80">
        <v>800000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306</v>
      </c>
      <c r="L29" s="80">
        <v>600000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307</v>
      </c>
      <c r="L30" s="80">
        <v>100000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Feb '!I57</f>
        <v>44693400</v>
      </c>
      <c r="J31" s="32"/>
      <c r="K31" s="32"/>
      <c r="L31" s="49">
        <v>-6150000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49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3944000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3944000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23392000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6150000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159700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29701700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70451100</v>
      </c>
      <c r="J56" s="101">
        <f>SUM(M13:M55)</f>
        <v>3944000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70451100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20000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>
        <v>139700</v>
      </c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23392000</v>
      </c>
      <c r="M122" s="140">
        <f t="shared" si="1"/>
        <v>3944000</v>
      </c>
      <c r="N122" s="140">
        <f t="shared" si="1"/>
        <v>0</v>
      </c>
      <c r="O122" s="140"/>
      <c r="P122" s="140">
        <f>SUM(P13:P121)</f>
        <v>6150000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25" zoomScaleNormal="100" zoomScaleSheetLayoutView="100" workbookViewId="0">
      <selection activeCell="K31" sqref="K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308</v>
      </c>
      <c r="C3" s="9"/>
      <c r="D3" s="7"/>
      <c r="E3" s="7"/>
      <c r="F3" s="7"/>
      <c r="G3" s="7"/>
      <c r="H3" s="7" t="s">
        <v>3</v>
      </c>
      <c r="I3" s="11">
        <v>43510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413-100+151+5</f>
        <v>469</v>
      </c>
      <c r="F8" s="21"/>
      <c r="G8" s="16">
        <f t="shared" ref="G8:G16" si="0">C8*E8</f>
        <v>46900000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538-191-1+70+173</f>
        <v>589</v>
      </c>
      <c r="F9" s="21"/>
      <c r="G9" s="16">
        <f t="shared" si="0"/>
        <v>29450000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84</v>
      </c>
      <c r="F10" s="21"/>
      <c r="G10" s="16">
        <f t="shared" si="0"/>
        <v>1680000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26</v>
      </c>
      <c r="F11" s="21"/>
      <c r="G11" s="16">
        <f t="shared" si="0"/>
        <v>260000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2"/>
      <c r="K13" s="32" t="s">
        <v>309</v>
      </c>
      <c r="L13" s="136">
        <v>3000000</v>
      </c>
      <c r="M13" s="41">
        <v>19550000</v>
      </c>
      <c r="N13" s="41"/>
      <c r="O13" s="42"/>
      <c r="P13" s="43">
        <v>11400000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153" t="s">
        <v>310</v>
      </c>
      <c r="L14" s="154">
        <v>900000</v>
      </c>
      <c r="M14" s="41">
        <v>86000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153" t="s">
        <v>311</v>
      </c>
      <c r="L15" s="154">
        <v>800000</v>
      </c>
      <c r="M15" s="41">
        <v>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53" t="s">
        <v>312</v>
      </c>
      <c r="L16" s="154">
        <v>6500000</v>
      </c>
      <c r="M16" s="41"/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78329000</v>
      </c>
      <c r="I17" s="9"/>
      <c r="J17" s="32"/>
      <c r="K17" s="153" t="s">
        <v>313</v>
      </c>
      <c r="L17" s="154">
        <v>500000</v>
      </c>
      <c r="M17" s="41"/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314</v>
      </c>
      <c r="L18" s="136">
        <v>3000000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315</v>
      </c>
      <c r="L19" s="136">
        <v>800000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316</v>
      </c>
      <c r="L20" s="136">
        <v>900000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32" t="s">
        <v>317</v>
      </c>
      <c r="L21" s="136">
        <v>950000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318</v>
      </c>
      <c r="L22" s="136">
        <v>200000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319</v>
      </c>
      <c r="L23" s="136">
        <v>3000000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320</v>
      </c>
      <c r="L24" s="136">
        <v>900000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321</v>
      </c>
      <c r="L25" s="136">
        <v>1000000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251100</v>
      </c>
      <c r="I26" s="8"/>
      <c r="J26" s="32"/>
      <c r="K26" s="32" t="s">
        <v>322</v>
      </c>
      <c r="L26" s="136">
        <v>800000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78580100</v>
      </c>
      <c r="J27" s="32"/>
      <c r="K27" s="32" t="s">
        <v>323</v>
      </c>
      <c r="L27" s="136">
        <v>1000000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324</v>
      </c>
      <c r="L28" s="136">
        <v>1100000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325</v>
      </c>
      <c r="L29" s="136">
        <v>900000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326</v>
      </c>
      <c r="L30" s="136">
        <v>800000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Feb'!I57</f>
        <v>70451100</v>
      </c>
      <c r="J31" s="32"/>
      <c r="K31" s="32" t="s">
        <v>327</v>
      </c>
      <c r="L31" s="49">
        <v>750000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49">
        <v>-11400000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19686000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19686000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16400000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11400000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15000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27815000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78580100</v>
      </c>
      <c r="J56" s="101">
        <f>SUM(M13:M55)</f>
        <v>19686000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78580100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15000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16400000</v>
      </c>
      <c r="M122" s="140">
        <f t="shared" si="1"/>
        <v>19686000</v>
      </c>
      <c r="N122" s="140">
        <f t="shared" si="1"/>
        <v>0</v>
      </c>
      <c r="O122" s="140"/>
      <c r="P122" s="140">
        <f>SUM(P13:P121)</f>
        <v>11400000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16" zoomScale="80" zoomScaleNormal="100" zoomScaleSheetLayoutView="80" workbookViewId="0">
      <selection activeCell="K25" sqref="K2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328</v>
      </c>
      <c r="C3" s="9"/>
      <c r="D3" s="7"/>
      <c r="E3" s="7"/>
      <c r="F3" s="7"/>
      <c r="G3" s="7"/>
      <c r="H3" s="7" t="s">
        <v>3</v>
      </c>
      <c r="I3" s="11">
        <v>43511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456+163</f>
        <v>619</v>
      </c>
      <c r="F8" s="21"/>
      <c r="G8" s="16">
        <f t="shared" ref="G8:G16" si="0">C8*E8</f>
        <v>61900000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209+57</f>
        <v>266</v>
      </c>
      <c r="F9" s="21"/>
      <c r="G9" s="16">
        <f t="shared" si="0"/>
        <v>13300000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46</v>
      </c>
      <c r="F10" s="21"/>
      <c r="G10" s="16">
        <f t="shared" si="0"/>
        <v>920000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11</v>
      </c>
      <c r="F13" s="21"/>
      <c r="G13" s="16">
        <f t="shared" si="0"/>
        <v>22000</v>
      </c>
      <c r="H13" s="8"/>
      <c r="I13" s="7"/>
      <c r="J13" s="32"/>
      <c r="K13" s="32" t="s">
        <v>329</v>
      </c>
      <c r="L13" s="80">
        <v>2000000</v>
      </c>
      <c r="M13" s="41">
        <v>2473000</v>
      </c>
      <c r="N13" s="41"/>
      <c r="O13" s="42"/>
      <c r="P13" s="43">
        <v>9400000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330</v>
      </c>
      <c r="L14" s="80">
        <v>2000000</v>
      </c>
      <c r="M14" s="41">
        <v>3824000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331</v>
      </c>
      <c r="L15" s="80">
        <v>1000000</v>
      </c>
      <c r="M15" s="41">
        <v>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332</v>
      </c>
      <c r="L16" s="80">
        <v>900000</v>
      </c>
      <c r="M16" s="41">
        <v>15085000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76172000</v>
      </c>
      <c r="I17" s="9"/>
      <c r="J17" s="32"/>
      <c r="K17" s="32" t="s">
        <v>333</v>
      </c>
      <c r="L17" s="80">
        <v>1500000</v>
      </c>
      <c r="M17" s="41">
        <v>225000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334</v>
      </c>
      <c r="L18" s="80">
        <v>900000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335</v>
      </c>
      <c r="L19" s="80">
        <v>500000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 t="s">
        <v>336</v>
      </c>
      <c r="L20" s="80">
        <v>200000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32" t="s">
        <v>337</v>
      </c>
      <c r="L21" s="80">
        <v>1400000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338</v>
      </c>
      <c r="L22" s="80">
        <v>2500000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339</v>
      </c>
      <c r="L23" s="80">
        <v>3000000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340</v>
      </c>
      <c r="L24" s="80">
        <v>500000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341</v>
      </c>
      <c r="L25" s="136">
        <v>3000000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252100</v>
      </c>
      <c r="I26" s="8"/>
      <c r="J26" s="32"/>
      <c r="K26" s="32"/>
      <c r="L26" s="136">
        <v>-9400000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76424100</v>
      </c>
      <c r="J27" s="32"/>
      <c r="K27" s="32"/>
      <c r="L27" s="136"/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/>
      <c r="L28" s="136"/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/>
      <c r="L29" s="136"/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136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Feb '!I57</f>
        <v>78580100</v>
      </c>
      <c r="J31" s="32"/>
      <c r="K31" s="32"/>
      <c r="L31" s="49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49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21657000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30000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21687000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10000000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9400000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131000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19531000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76424100</v>
      </c>
      <c r="J56" s="101">
        <f>SUM(M13:M55)</f>
        <v>21657000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76424100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131000</v>
      </c>
      <c r="B77" s="123">
        <v>30000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10000000</v>
      </c>
      <c r="M122" s="140">
        <f t="shared" si="1"/>
        <v>21657000</v>
      </c>
      <c r="N122" s="140">
        <f t="shared" si="1"/>
        <v>0</v>
      </c>
      <c r="O122" s="140"/>
      <c r="P122" s="140">
        <f>SUM(P13:P121)</f>
        <v>9400000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28" zoomScale="80" zoomScaleNormal="100" zoomScaleSheetLayoutView="80" workbookViewId="0">
      <selection activeCell="K55" sqref="K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194</v>
      </c>
      <c r="C3" s="9"/>
      <c r="D3" s="7"/>
      <c r="E3" s="7"/>
      <c r="F3" s="7"/>
      <c r="G3" s="7"/>
      <c r="H3" s="7" t="s">
        <v>3</v>
      </c>
      <c r="I3" s="11">
        <v>43513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1169</v>
      </c>
      <c r="F8" s="21"/>
      <c r="G8" s="16">
        <f t="shared" ref="G8:G16" si="0">C8*E8</f>
        <v>116900000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557</v>
      </c>
      <c r="F9" s="21"/>
      <c r="G9" s="16">
        <f t="shared" si="0"/>
        <v>27850000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48</v>
      </c>
      <c r="F10" s="21"/>
      <c r="G10" s="16">
        <f t="shared" si="0"/>
        <v>960000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5</v>
      </c>
      <c r="F12" s="21"/>
      <c r="G12" s="16">
        <f t="shared" si="0"/>
        <v>25000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2"/>
      <c r="K13" s="32" t="s">
        <v>342</v>
      </c>
      <c r="L13" s="80">
        <v>3000000</v>
      </c>
      <c r="M13" s="41">
        <v>50000</v>
      </c>
      <c r="N13" s="41"/>
      <c r="O13" s="42"/>
      <c r="P13" s="49">
        <v>32425000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343</v>
      </c>
      <c r="L14" s="80">
        <v>3900000</v>
      </c>
      <c r="M14" s="41">
        <v>150000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344</v>
      </c>
      <c r="L15" s="80">
        <v>800000</v>
      </c>
      <c r="M15" s="41">
        <v>8000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345</v>
      </c>
      <c r="L16" s="80">
        <v>2000000</v>
      </c>
      <c r="M16" s="41"/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145779000</v>
      </c>
      <c r="I17" s="9"/>
      <c r="J17" s="32"/>
      <c r="K17" s="32" t="s">
        <v>346</v>
      </c>
      <c r="L17" s="80">
        <v>120000</v>
      </c>
      <c r="M17" s="41"/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347</v>
      </c>
      <c r="L18" s="80">
        <v>1000000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348</v>
      </c>
      <c r="L19" s="80">
        <v>1000000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 t="s">
        <v>349</v>
      </c>
      <c r="L20" s="80">
        <v>900000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32" t="s">
        <v>350</v>
      </c>
      <c r="L21" s="80">
        <v>700000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351</v>
      </c>
      <c r="L22" s="80">
        <v>2000000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352</v>
      </c>
      <c r="L23" s="80">
        <v>2000000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353</v>
      </c>
      <c r="L24" s="80">
        <v>2500000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354</v>
      </c>
      <c r="L25" s="80">
        <v>850000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252100</v>
      </c>
      <c r="I26" s="8"/>
      <c r="J26" s="32"/>
      <c r="K26" s="32" t="s">
        <v>355</v>
      </c>
      <c r="L26" s="80">
        <v>950000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146031100</v>
      </c>
      <c r="J27" s="32"/>
      <c r="K27" s="32" t="s">
        <v>356</v>
      </c>
      <c r="L27" s="80">
        <v>13050000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357</v>
      </c>
      <c r="L28" s="80">
        <v>250000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358</v>
      </c>
      <c r="L29" s="80">
        <v>900000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359</v>
      </c>
      <c r="L30" s="80">
        <v>750000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Feb'!I57</f>
        <v>76424100</v>
      </c>
      <c r="J31" s="32"/>
      <c r="K31" s="32" t="s">
        <v>360</v>
      </c>
      <c r="L31" s="80">
        <v>2500000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361</v>
      </c>
      <c r="L32" s="80">
        <v>1000000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362</v>
      </c>
      <c r="L33" s="80">
        <v>1000000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363</v>
      </c>
      <c r="L34" s="80">
        <v>450000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364</v>
      </c>
      <c r="L35" s="80">
        <v>2100000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365</v>
      </c>
      <c r="L36" s="80">
        <v>3000000</v>
      </c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366</v>
      </c>
      <c r="L37" s="80">
        <v>2500000</v>
      </c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 t="s">
        <v>367</v>
      </c>
      <c r="L38" s="80">
        <v>500000</v>
      </c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 t="s">
        <v>368</v>
      </c>
      <c r="L39" s="80">
        <v>3400000</v>
      </c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 t="s">
        <v>369</v>
      </c>
      <c r="L40" s="80">
        <v>4000000</v>
      </c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 t="s">
        <v>370</v>
      </c>
      <c r="L41" s="80">
        <v>900000</v>
      </c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 t="s">
        <v>371</v>
      </c>
      <c r="L42" s="80">
        <v>480000</v>
      </c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 t="s">
        <v>372</v>
      </c>
      <c r="L43" s="80">
        <v>140000</v>
      </c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 t="s">
        <v>373</v>
      </c>
      <c r="L44" s="80">
        <v>800000</v>
      </c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 t="s">
        <v>374</v>
      </c>
      <c r="L45" s="80">
        <v>650000</v>
      </c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 t="s">
        <v>375</v>
      </c>
      <c r="L46" s="80">
        <v>1000000</v>
      </c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+M122</f>
        <v>208000</v>
      </c>
      <c r="I47" s="8"/>
      <c r="J47" s="32"/>
      <c r="K47" s="32" t="s">
        <v>376</v>
      </c>
      <c r="L47" s="80">
        <v>1500000</v>
      </c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 t="s">
        <v>377</v>
      </c>
      <c r="L48" s="80">
        <v>1400000</v>
      </c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208000</v>
      </c>
      <c r="J49" s="32"/>
      <c r="K49" s="32" t="s">
        <v>378</v>
      </c>
      <c r="L49" s="80">
        <v>550000</v>
      </c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 t="s">
        <v>379</v>
      </c>
      <c r="L50" s="80">
        <v>875000</v>
      </c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 t="s">
        <v>380</v>
      </c>
      <c r="L51" s="80">
        <v>800000</v>
      </c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+L122</f>
        <v>37390000</v>
      </c>
      <c r="I52" s="8"/>
      <c r="J52" s="32"/>
      <c r="K52" s="32" t="s">
        <v>381</v>
      </c>
      <c r="L52" s="80">
        <v>1000000</v>
      </c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+P122</f>
        <v>32425000</v>
      </c>
      <c r="I53" s="8"/>
      <c r="J53" s="32"/>
      <c r="K53" s="32" t="s">
        <v>382</v>
      </c>
      <c r="L53" s="80">
        <v>800000</v>
      </c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32" t="s">
        <v>383</v>
      </c>
      <c r="L54" s="80">
        <v>800000</v>
      </c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69815000</v>
      </c>
      <c r="J55" s="32"/>
      <c r="K55" s="32" t="s">
        <v>384</v>
      </c>
      <c r="L55" s="80">
        <v>1000000</v>
      </c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146031100</v>
      </c>
      <c r="J56" s="101">
        <f>SUM(M13:M55)</f>
        <v>208000</v>
      </c>
      <c r="K56" s="32"/>
      <c r="L56" s="49">
        <v>-32425000</v>
      </c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146031100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37390000</v>
      </c>
      <c r="M122" s="140">
        <f t="shared" si="1"/>
        <v>208000</v>
      </c>
      <c r="N122" s="140">
        <f t="shared" si="1"/>
        <v>0</v>
      </c>
      <c r="O122" s="140"/>
      <c r="P122" s="140">
        <f>SUM(P13:P121)</f>
        <v>32425000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35" zoomScale="80" zoomScaleNormal="100" zoomScaleSheetLayoutView="80" workbookViewId="0">
      <selection activeCell="I57" sqref="I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256</v>
      </c>
      <c r="C3" s="9"/>
      <c r="D3" s="7"/>
      <c r="E3" s="7"/>
      <c r="F3" s="7"/>
      <c r="G3" s="7"/>
      <c r="H3" s="7" t="s">
        <v>3</v>
      </c>
      <c r="I3" s="11">
        <v>43514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1160-20-17-4+184-3</f>
        <v>1300</v>
      </c>
      <c r="F8" s="21"/>
      <c r="G8" s="16">
        <f t="shared" ref="G8:G16" si="0">C8*E8</f>
        <v>130000000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557-44-212+172-20-8</f>
        <v>445</v>
      </c>
      <c r="F9" s="21"/>
      <c r="G9" s="16">
        <f t="shared" si="0"/>
        <v>22250000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51</v>
      </c>
      <c r="F10" s="21"/>
      <c r="G10" s="16">
        <f t="shared" si="0"/>
        <v>1020000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87</v>
      </c>
      <c r="F11" s="21"/>
      <c r="G11" s="16">
        <f t="shared" si="0"/>
        <v>870000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7"/>
      <c r="J13" s="32"/>
      <c r="K13" s="32" t="s">
        <v>385</v>
      </c>
      <c r="L13" s="80">
        <v>2000000</v>
      </c>
      <c r="M13" s="41">
        <v>112500</v>
      </c>
      <c r="N13" s="41"/>
      <c r="O13" s="42"/>
      <c r="P13" s="49">
        <v>2000000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386</v>
      </c>
      <c r="L14" s="80">
        <v>950000</v>
      </c>
      <c r="M14" s="41">
        <v>30000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387</v>
      </c>
      <c r="L15" s="80">
        <v>750000</v>
      </c>
      <c r="M15" s="41">
        <v>3331000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388</v>
      </c>
      <c r="L16" s="80">
        <v>500000</v>
      </c>
      <c r="M16" s="41">
        <v>12600000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154171000</v>
      </c>
      <c r="I17" s="9"/>
      <c r="J17" s="32"/>
      <c r="K17" s="32" t="s">
        <v>389</v>
      </c>
      <c r="L17" s="80">
        <v>900000</v>
      </c>
      <c r="M17" s="41">
        <v>1726000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390</v>
      </c>
      <c r="L18" s="80">
        <v>4000000</v>
      </c>
      <c r="M18" s="58">
        <v>400000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391</v>
      </c>
      <c r="L19" s="80">
        <v>5000000</v>
      </c>
      <c r="M19" s="58">
        <v>50000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392</v>
      </c>
      <c r="L20" s="80">
        <v>1000000</v>
      </c>
      <c r="M20" s="59">
        <v>1000000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32" t="s">
        <v>393</v>
      </c>
      <c r="L21" s="80">
        <v>1000000</v>
      </c>
      <c r="M21" s="59">
        <v>700000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394</v>
      </c>
      <c r="L22" s="80">
        <v>1400000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395</v>
      </c>
      <c r="L23" s="80">
        <v>850000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396</v>
      </c>
      <c r="L24" s="80">
        <v>300000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397</v>
      </c>
      <c r="L25" s="80">
        <v>1600000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250600</v>
      </c>
      <c r="I26" s="8"/>
      <c r="J26" s="32"/>
      <c r="K26" s="32" t="s">
        <v>398</v>
      </c>
      <c r="L26" s="80">
        <v>1000000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154421600</v>
      </c>
      <c r="J27" s="32"/>
      <c r="K27" s="32" t="s">
        <v>399</v>
      </c>
      <c r="L27" s="80">
        <v>1000000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400</v>
      </c>
      <c r="L28" s="80">
        <v>950000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153" t="s">
        <v>401</v>
      </c>
      <c r="L29" s="156">
        <v>2500000</v>
      </c>
      <c r="M29" s="41" t="s">
        <v>406</v>
      </c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402</v>
      </c>
      <c r="L30" s="80">
        <v>850000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+'17 Feb'!I57</f>
        <v>146031100</v>
      </c>
      <c r="J31" s="32"/>
      <c r="K31" s="32" t="s">
        <v>403</v>
      </c>
      <c r="L31" s="80">
        <v>950000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404</v>
      </c>
      <c r="L32" s="80">
        <v>2250000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405</v>
      </c>
      <c r="L33" s="80">
        <v>800000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80">
        <v>-2000000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80">
        <v>-2500000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80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80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80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80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80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80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80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80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80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80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80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+M122</f>
        <v>19949500</v>
      </c>
      <c r="I47" s="8"/>
      <c r="J47" s="32"/>
      <c r="K47" s="32"/>
      <c r="L47" s="80"/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+SUM(B77:B100)</f>
        <v>10000</v>
      </c>
      <c r="I48" s="8" t="s">
        <v>7</v>
      </c>
      <c r="J48" s="32"/>
      <c r="K48" s="32"/>
      <c r="L48" s="80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19959500</v>
      </c>
      <c r="J49" s="32"/>
      <c r="K49" s="32"/>
      <c r="L49" s="80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80"/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80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+L122</f>
        <v>26050000</v>
      </c>
      <c r="I52" s="8"/>
      <c r="J52" s="32"/>
      <c r="K52" s="32"/>
      <c r="L52" s="80"/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+P122</f>
        <v>2000000</v>
      </c>
      <c r="I53" s="8"/>
      <c r="J53" s="32"/>
      <c r="K53" s="32"/>
      <c r="L53" s="80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300000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28350000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154421600</v>
      </c>
      <c r="J56" s="101">
        <f>SUM(M13:M55)</f>
        <v>19949500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154421600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50000</v>
      </c>
      <c r="B77" s="123">
        <v>10000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>
        <v>250000</v>
      </c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26050000</v>
      </c>
      <c r="M122" s="140">
        <f t="shared" si="1"/>
        <v>19949500</v>
      </c>
      <c r="N122" s="140">
        <f t="shared" si="1"/>
        <v>0</v>
      </c>
      <c r="O122" s="140"/>
      <c r="P122" s="140">
        <f>SUM(P13:P121)</f>
        <v>2000000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38" zoomScale="80" zoomScaleNormal="100" zoomScaleSheetLayoutView="80" workbookViewId="0">
      <selection activeCell="E66" sqref="E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7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271</v>
      </c>
      <c r="C3" s="9"/>
      <c r="D3" s="7"/>
      <c r="E3" s="7"/>
      <c r="F3" s="7"/>
      <c r="G3" s="7"/>
      <c r="H3" s="7" t="s">
        <v>3</v>
      </c>
      <c r="I3" s="11">
        <v>43515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303</v>
      </c>
      <c r="F8" s="21"/>
      <c r="G8" s="16">
        <f t="shared" ref="G8:G16" si="0">C8*E8</f>
        <v>30300000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440</v>
      </c>
      <c r="F9" s="21"/>
      <c r="G9" s="16">
        <f t="shared" si="0"/>
        <v>22000000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52</v>
      </c>
      <c r="F10" s="21"/>
      <c r="G10" s="16">
        <f t="shared" si="0"/>
        <v>1040000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92</v>
      </c>
      <c r="F11" s="21"/>
      <c r="G11" s="16">
        <f t="shared" si="0"/>
        <v>920000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2"/>
      <c r="K13" s="32" t="s">
        <v>407</v>
      </c>
      <c r="L13" s="80">
        <v>1000000</v>
      </c>
      <c r="M13" s="41">
        <v>165000</v>
      </c>
      <c r="N13" s="41"/>
      <c r="O13" s="42"/>
      <c r="P13" s="49"/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153" t="s">
        <v>408</v>
      </c>
      <c r="L14" s="156">
        <v>1000000</v>
      </c>
      <c r="M14" s="41">
        <v>3672000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409</v>
      </c>
      <c r="L15" s="80">
        <v>1000000</v>
      </c>
      <c r="M15" s="41">
        <v>250000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53" t="s">
        <v>410</v>
      </c>
      <c r="L16" s="156">
        <v>4200000</v>
      </c>
      <c r="M16" s="41">
        <v>102852000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54319000</v>
      </c>
      <c r="I17" s="9"/>
      <c r="J17" s="32"/>
      <c r="K17" s="32" t="s">
        <v>411</v>
      </c>
      <c r="L17" s="80">
        <v>500000</v>
      </c>
      <c r="M17" s="41">
        <v>200000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412</v>
      </c>
      <c r="L18" s="80">
        <v>1000000</v>
      </c>
      <c r="M18" s="58">
        <v>20000000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413</v>
      </c>
      <c r="L19" s="80">
        <v>2000000</v>
      </c>
      <c r="M19" s="58">
        <v>150000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414</v>
      </c>
      <c r="L20" s="80">
        <v>1000000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32" t="s">
        <v>415</v>
      </c>
      <c r="L21" s="80">
        <v>875000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416</v>
      </c>
      <c r="L22" s="80">
        <v>750000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417</v>
      </c>
      <c r="L23" s="80">
        <v>1000000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418</v>
      </c>
      <c r="L24" s="80">
        <v>2750000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419</v>
      </c>
      <c r="L25" s="80">
        <v>542500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251100</v>
      </c>
      <c r="I26" s="8"/>
      <c r="J26" s="32"/>
      <c r="K26" s="32" t="s">
        <v>420</v>
      </c>
      <c r="L26" s="80">
        <v>2750000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54570100</v>
      </c>
      <c r="J27" s="32"/>
      <c r="K27" s="153" t="s">
        <v>401</v>
      </c>
      <c r="L27" s="156">
        <v>2500000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/>
      <c r="L28" s="80"/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153"/>
      <c r="L29" s="156"/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80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+'18 Feb'!I57</f>
        <v>154421600</v>
      </c>
      <c r="J31" s="32"/>
      <c r="K31" s="32"/>
      <c r="L31" s="80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80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80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80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80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80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80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80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80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80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80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80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80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80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80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80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+M122</f>
        <v>127289000</v>
      </c>
      <c r="I47" s="8"/>
      <c r="J47" s="32"/>
      <c r="K47" s="32"/>
      <c r="L47" s="80"/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80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127289000</v>
      </c>
      <c r="J49" s="32"/>
      <c r="K49" s="32"/>
      <c r="L49" s="80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80"/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80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+L122</f>
        <v>22867500</v>
      </c>
      <c r="I52" s="8"/>
      <c r="J52" s="32"/>
      <c r="K52" s="32"/>
      <c r="L52" s="80"/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+P122</f>
        <v>0</v>
      </c>
      <c r="I53" s="8"/>
      <c r="J53" s="32"/>
      <c r="K53" s="32"/>
      <c r="L53" s="80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4570000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27437500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54570100</v>
      </c>
      <c r="J56" s="101">
        <f>SUM(M13:M55)</f>
        <v>127289000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54570100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70000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>
        <v>4500000</v>
      </c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22867500</v>
      </c>
      <c r="M122" s="140">
        <f t="shared" si="1"/>
        <v>127289000</v>
      </c>
      <c r="N122" s="140">
        <f t="shared" si="1"/>
        <v>0</v>
      </c>
      <c r="O122" s="140"/>
      <c r="P122" s="140">
        <f>SUM(P13:P121)</f>
        <v>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35" zoomScale="80" zoomScaleNormal="100" zoomScaleSheetLayoutView="80" workbookViewId="0">
      <selection activeCell="K63" sqref="K6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8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289</v>
      </c>
      <c r="C3" s="9"/>
      <c r="D3" s="7"/>
      <c r="E3" s="7"/>
      <c r="F3" s="7"/>
      <c r="G3" s="7"/>
      <c r="H3" s="7" t="s">
        <v>3</v>
      </c>
      <c r="I3" s="11">
        <v>43516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381</v>
      </c>
      <c r="F8" s="21"/>
      <c r="G8" s="16">
        <f t="shared" ref="G8:G16" si="0">C8*E8</f>
        <v>38100000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384</v>
      </c>
      <c r="F9" s="21"/>
      <c r="G9" s="16">
        <f t="shared" si="0"/>
        <v>19200000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51</v>
      </c>
      <c r="F10" s="21"/>
      <c r="G10" s="16">
        <f t="shared" si="0"/>
        <v>1020000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91</v>
      </c>
      <c r="F11" s="21"/>
      <c r="G11" s="16">
        <f t="shared" si="0"/>
        <v>910000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14</v>
      </c>
      <c r="F13" s="21"/>
      <c r="G13" s="16">
        <f t="shared" si="0"/>
        <v>28000</v>
      </c>
      <c r="H13" s="8"/>
      <c r="I13" s="7"/>
      <c r="J13" s="32"/>
      <c r="K13" s="32" t="s">
        <v>421</v>
      </c>
      <c r="L13" s="80">
        <v>800000</v>
      </c>
      <c r="M13" s="41">
        <v>4100000</v>
      </c>
      <c r="N13" s="41"/>
      <c r="O13" s="42"/>
      <c r="P13" s="80">
        <v>10150000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422</v>
      </c>
      <c r="L14" s="80">
        <v>3000000</v>
      </c>
      <c r="M14" s="41">
        <v>1000000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423</v>
      </c>
      <c r="L15" s="80">
        <v>1150000</v>
      </c>
      <c r="M15" s="41">
        <v>400000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424</v>
      </c>
      <c r="L16" s="80">
        <v>2700000</v>
      </c>
      <c r="M16" s="41">
        <v>2010000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59293000</v>
      </c>
      <c r="I17" s="9"/>
      <c r="J17" s="32"/>
      <c r="K17" s="32" t="s">
        <v>425</v>
      </c>
      <c r="L17" s="80">
        <v>2000000</v>
      </c>
      <c r="M17" s="41">
        <v>1700000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426</v>
      </c>
      <c r="L18" s="80">
        <v>868000</v>
      </c>
      <c r="M18" s="58">
        <v>10000000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427</v>
      </c>
      <c r="L19" s="80">
        <v>850000</v>
      </c>
      <c r="M19" s="58">
        <v>300000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428</v>
      </c>
      <c r="L20" s="80">
        <v>2400000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32" t="s">
        <v>429</v>
      </c>
      <c r="L21" s="80">
        <v>500000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430</v>
      </c>
      <c r="L22" s="80">
        <v>1140000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431</v>
      </c>
      <c r="L23" s="80">
        <v>1000000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432</v>
      </c>
      <c r="L24" s="80">
        <v>4000000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433</v>
      </c>
      <c r="L25" s="80">
        <v>4000000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251100</v>
      </c>
      <c r="I26" s="8"/>
      <c r="J26" s="32"/>
      <c r="K26" s="32"/>
      <c r="L26" s="80">
        <v>-10150000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59544100</v>
      </c>
      <c r="J27" s="32"/>
      <c r="K27" s="153"/>
      <c r="L27" s="156"/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/>
      <c r="L28" s="80"/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153"/>
      <c r="L29" s="156"/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80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Feb'!I57</f>
        <v>54570100</v>
      </c>
      <c r="J31" s="32"/>
      <c r="K31" s="32"/>
      <c r="L31" s="80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80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80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80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80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80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80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80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80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80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80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80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80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80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80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80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+M122</f>
        <v>19510000</v>
      </c>
      <c r="I47" s="8"/>
      <c r="J47" s="32"/>
      <c r="K47" s="32"/>
      <c r="L47" s="80"/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+SUM(B77:B100)</f>
        <v>124000</v>
      </c>
      <c r="I48" s="8" t="s">
        <v>7</v>
      </c>
      <c r="J48" s="32"/>
      <c r="K48" s="32"/>
      <c r="L48" s="80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19634000</v>
      </c>
      <c r="J49" s="32"/>
      <c r="K49" s="32"/>
      <c r="L49" s="80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80"/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80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+L122</f>
        <v>14258000</v>
      </c>
      <c r="I52" s="8"/>
      <c r="J52" s="32"/>
      <c r="K52" s="32"/>
      <c r="L52" s="80"/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+P122</f>
        <v>10150000</v>
      </c>
      <c r="I53" s="8"/>
      <c r="J53" s="32"/>
      <c r="K53" s="32"/>
      <c r="L53" s="80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200000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24608000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59544100</v>
      </c>
      <c r="J56" s="101">
        <f>SUM(M13:M55)</f>
        <v>19510000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59544100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200000</v>
      </c>
      <c r="B77" s="123">
        <v>124000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14258000</v>
      </c>
      <c r="M122" s="140">
        <f t="shared" si="1"/>
        <v>19510000</v>
      </c>
      <c r="N122" s="140">
        <f t="shared" si="1"/>
        <v>0</v>
      </c>
      <c r="O122" s="140"/>
      <c r="P122" s="140">
        <f>SUM(P13:P121)</f>
        <v>10150000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C33" zoomScale="80" zoomScaleNormal="100" zoomScaleSheetLayoutView="80" workbookViewId="0">
      <selection activeCell="K61" sqref="K6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308</v>
      </c>
      <c r="C3" s="9"/>
      <c r="D3" s="7"/>
      <c r="E3" s="7"/>
      <c r="F3" s="7"/>
      <c r="G3" s="7"/>
      <c r="H3" s="7" t="s">
        <v>3</v>
      </c>
      <c r="I3" s="11">
        <v>43517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349</v>
      </c>
      <c r="F8" s="21"/>
      <c r="G8" s="16">
        <f t="shared" ref="G8:G16" si="0">C8*E8</f>
        <v>34900000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548+4</f>
        <v>552</v>
      </c>
      <c r="F9" s="21"/>
      <c r="G9" s="16">
        <f t="shared" si="0"/>
        <v>27600000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75</v>
      </c>
      <c r="F10" s="21"/>
      <c r="G10" s="16">
        <f t="shared" si="0"/>
        <v>1500000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92</v>
      </c>
      <c r="F11" s="21"/>
      <c r="G11" s="16">
        <f t="shared" si="0"/>
        <v>920000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5</v>
      </c>
      <c r="F12" s="21"/>
      <c r="G12" s="16">
        <f t="shared" si="0"/>
        <v>25000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14</v>
      </c>
      <c r="F13" s="21"/>
      <c r="G13" s="16">
        <f t="shared" si="0"/>
        <v>28000</v>
      </c>
      <c r="H13" s="8"/>
      <c r="I13" s="7"/>
      <c r="J13" s="32"/>
      <c r="K13" s="32" t="s">
        <v>434</v>
      </c>
      <c r="L13" s="80">
        <v>900000</v>
      </c>
      <c r="M13" s="41">
        <v>80000</v>
      </c>
      <c r="N13" s="41"/>
      <c r="O13" s="42"/>
      <c r="P13" s="80">
        <v>1275000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435</v>
      </c>
      <c r="L14" s="80">
        <v>1000000</v>
      </c>
      <c r="M14" s="41">
        <v>27000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436</v>
      </c>
      <c r="L15" s="80">
        <v>4000000</v>
      </c>
      <c r="M15" s="41">
        <v>125000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437</v>
      </c>
      <c r="L16" s="80">
        <v>250000</v>
      </c>
      <c r="M16" s="41">
        <v>350000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64973000</v>
      </c>
      <c r="I17" s="9"/>
      <c r="J17" s="32"/>
      <c r="K17" s="32" t="s">
        <v>438</v>
      </c>
      <c r="L17" s="80">
        <v>1000000</v>
      </c>
      <c r="M17" s="41">
        <v>400000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439</v>
      </c>
      <c r="L18" s="80">
        <v>25000</v>
      </c>
      <c r="M18" s="58">
        <v>10000000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440</v>
      </c>
      <c r="L19" s="80">
        <v>2000000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441</v>
      </c>
      <c r="L20" s="80">
        <v>950000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 t="s">
        <v>442</v>
      </c>
      <c r="L21" s="80">
        <v>800000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443</v>
      </c>
      <c r="L22" s="80">
        <v>1000000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444</v>
      </c>
      <c r="L23" s="80">
        <v>1700000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445</v>
      </c>
      <c r="L24" s="80">
        <v>550000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446</v>
      </c>
      <c r="L25" s="80">
        <v>2500000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250000</v>
      </c>
      <c r="I26" s="8"/>
      <c r="J26" s="32"/>
      <c r="K26" s="32"/>
      <c r="L26" s="80">
        <v>-1275000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65223000</v>
      </c>
      <c r="J27" s="32"/>
      <c r="K27" s="153"/>
      <c r="L27" s="156"/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/>
      <c r="L28" s="80"/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153"/>
      <c r="L29" s="156"/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80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+'20 Feb'!I57</f>
        <v>59544100</v>
      </c>
      <c r="J31" s="32"/>
      <c r="K31" s="32"/>
      <c r="L31" s="80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80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80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80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80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80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80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80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80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80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80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80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80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80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80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80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+M122</f>
        <v>10982000</v>
      </c>
      <c r="I47" s="8"/>
      <c r="J47" s="32"/>
      <c r="K47" s="32"/>
      <c r="L47" s="80"/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+SUM(B77:B100)</f>
        <v>78100</v>
      </c>
      <c r="I48" s="8" t="s">
        <v>7</v>
      </c>
      <c r="J48" s="32"/>
      <c r="K48" s="32"/>
      <c r="L48" s="80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11060100</v>
      </c>
      <c r="J49" s="32"/>
      <c r="K49" s="32"/>
      <c r="L49" s="80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80"/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80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+L122</f>
        <v>15400000</v>
      </c>
      <c r="I52" s="8"/>
      <c r="J52" s="32"/>
      <c r="K52" s="32"/>
      <c r="L52" s="80"/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+P122</f>
        <v>1275000</v>
      </c>
      <c r="I53" s="8"/>
      <c r="J53" s="32"/>
      <c r="K53" s="32"/>
      <c r="L53" s="80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64000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16739000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65223000</v>
      </c>
      <c r="J56" s="101">
        <f>SUM(M13:M55)</f>
        <v>10982000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65223000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20000</v>
      </c>
      <c r="B77" s="123">
        <v>2300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>
        <v>44000</v>
      </c>
      <c r="B78" s="123">
        <v>75800</v>
      </c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15400000</v>
      </c>
      <c r="M122" s="140">
        <f t="shared" si="1"/>
        <v>10982000</v>
      </c>
      <c r="N122" s="140">
        <f t="shared" si="1"/>
        <v>0</v>
      </c>
      <c r="O122" s="140"/>
      <c r="P122" s="140">
        <f>SUM(P13:P121)</f>
        <v>1275000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31" zoomScale="80" zoomScaleNormal="100" zoomScaleSheetLayoutView="80" workbookViewId="0">
      <selection activeCell="K59" sqref="K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328</v>
      </c>
      <c r="C3" s="9"/>
      <c r="D3" s="7"/>
      <c r="E3" s="7"/>
      <c r="F3" s="7"/>
      <c r="G3" s="7"/>
      <c r="H3" s="7" t="s">
        <v>3</v>
      </c>
      <c r="I3" s="11">
        <v>43518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373</v>
      </c>
      <c r="F8" s="21"/>
      <c r="G8" s="16">
        <f t="shared" ref="G8:G16" si="0">C8*E8</f>
        <v>37300000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371</v>
      </c>
      <c r="F9" s="21"/>
      <c r="G9" s="16">
        <f t="shared" si="0"/>
        <v>18550000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19</v>
      </c>
      <c r="F10" s="21"/>
      <c r="G10" s="16">
        <f t="shared" si="0"/>
        <v>380000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79</v>
      </c>
      <c r="F11" s="21"/>
      <c r="G11" s="16">
        <f t="shared" si="0"/>
        <v>790000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2"/>
      <c r="K13" s="32" t="s">
        <v>447</v>
      </c>
      <c r="L13" s="80">
        <v>1000000</v>
      </c>
      <c r="M13" s="41">
        <v>10000000</v>
      </c>
      <c r="N13" s="41"/>
      <c r="O13" s="42"/>
      <c r="P13" s="80">
        <v>3850000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448</v>
      </c>
      <c r="L14" s="80">
        <v>5000000</v>
      </c>
      <c r="M14" s="41">
        <v>40000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449</v>
      </c>
      <c r="L15" s="80">
        <v>1000000</v>
      </c>
      <c r="M15" s="41">
        <v>3015000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450</v>
      </c>
      <c r="L16" s="80">
        <v>2550000</v>
      </c>
      <c r="M16" s="41">
        <v>4000000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57044000</v>
      </c>
      <c r="I17" s="9"/>
      <c r="J17" s="32"/>
      <c r="K17" s="32" t="s">
        <v>451</v>
      </c>
      <c r="L17" s="80">
        <v>3000000</v>
      </c>
      <c r="M17" s="41">
        <v>100000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452</v>
      </c>
      <c r="L18" s="80">
        <v>900000</v>
      </c>
      <c r="M18" s="58">
        <v>3600000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453</v>
      </c>
      <c r="L19" s="80">
        <v>800000</v>
      </c>
      <c r="M19" s="58">
        <v>3872000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454</v>
      </c>
      <c r="L20" s="80">
        <v>1654000</v>
      </c>
      <c r="M20" s="59">
        <v>2962000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 t="s">
        <v>455</v>
      </c>
      <c r="L21" s="80">
        <v>900000</v>
      </c>
      <c r="M21" s="59">
        <v>80000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2" t="s">
        <v>456</v>
      </c>
      <c r="L22" s="80">
        <v>850000</v>
      </c>
      <c r="M22" s="41">
        <v>250000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457</v>
      </c>
      <c r="L23" s="80">
        <v>1000000</v>
      </c>
      <c r="M23" s="41">
        <v>200000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458</v>
      </c>
      <c r="L24" s="80">
        <v>750000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459</v>
      </c>
      <c r="L25" s="80">
        <v>800000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250200</v>
      </c>
      <c r="I26" s="8"/>
      <c r="J26" s="32"/>
      <c r="K26" s="32"/>
      <c r="L26" s="80">
        <v>-3850000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57294200</v>
      </c>
      <c r="J27" s="32"/>
      <c r="K27" s="153"/>
      <c r="L27" s="156"/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/>
      <c r="L28" s="80"/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153"/>
      <c r="L29" s="156"/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80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+'21 Feb'!I57</f>
        <v>65223000</v>
      </c>
      <c r="J31" s="32"/>
      <c r="K31" s="32"/>
      <c r="L31" s="80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80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80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80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80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80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80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80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80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80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80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80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266004853</f>
        <v>266004853</v>
      </c>
      <c r="I43" s="8"/>
      <c r="J43" s="32"/>
      <c r="K43" s="32"/>
      <c r="L43" s="80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537541937</v>
      </c>
      <c r="J44" s="32"/>
      <c r="K44" s="32"/>
      <c r="L44" s="80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1525276653</v>
      </c>
      <c r="J45" s="32"/>
      <c r="K45" s="32"/>
      <c r="L45" s="80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80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+M122</f>
        <v>28119000</v>
      </c>
      <c r="I47" s="8"/>
      <c r="J47" s="32"/>
      <c r="K47" s="32"/>
      <c r="L47" s="80"/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+SUM(B77:B100)</f>
        <v>14000</v>
      </c>
      <c r="I48" s="8" t="s">
        <v>7</v>
      </c>
      <c r="J48" s="32"/>
      <c r="K48" s="32"/>
      <c r="L48" s="80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28133000</v>
      </c>
      <c r="J49" s="32"/>
      <c r="K49" s="32"/>
      <c r="L49" s="80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80"/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80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+L122</f>
        <v>16354000</v>
      </c>
      <c r="I52" s="8"/>
      <c r="J52" s="32"/>
      <c r="K52" s="32"/>
      <c r="L52" s="80"/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+P122</f>
        <v>3850000</v>
      </c>
      <c r="I53" s="8"/>
      <c r="J53" s="32"/>
      <c r="K53" s="32"/>
      <c r="L53" s="80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200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20204200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57294200</v>
      </c>
      <c r="J56" s="101">
        <f>SUM(M13:M55)</f>
        <v>28119000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57294200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200</v>
      </c>
      <c r="B77" s="123">
        <v>14000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16354000</v>
      </c>
      <c r="M122" s="140">
        <f t="shared" si="1"/>
        <v>28119000</v>
      </c>
      <c r="N122" s="140">
        <f t="shared" si="1"/>
        <v>0</v>
      </c>
      <c r="O122" s="140"/>
      <c r="P122" s="140">
        <f>SUM(P13:P121)</f>
        <v>3850000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I43" zoomScale="110" zoomScaleNormal="100" zoomScaleSheetLayoutView="110" workbookViewId="0">
      <selection activeCell="N14" sqref="N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43497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1053</v>
      </c>
      <c r="F8" s="21"/>
      <c r="G8" s="16">
        <f t="shared" ref="G8:G16" si="0">C8*E8</f>
        <v>105300000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384</v>
      </c>
      <c r="F9" s="21"/>
      <c r="G9" s="16">
        <f t="shared" si="0"/>
        <v>19200000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6</v>
      </c>
      <c r="F10" s="21"/>
      <c r="G10" s="16">
        <f t="shared" si="0"/>
        <v>120000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44</v>
      </c>
      <c r="F11" s="21"/>
      <c r="G11" s="16">
        <f t="shared" si="0"/>
        <v>440000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31</v>
      </c>
      <c r="F12" s="21"/>
      <c r="G12" s="16">
        <f t="shared" si="0"/>
        <v>155000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37</v>
      </c>
      <c r="F13" s="21"/>
      <c r="G13" s="16">
        <f t="shared" si="0"/>
        <v>74000</v>
      </c>
      <c r="H13" s="8"/>
      <c r="I13" s="7"/>
      <c r="J13" s="32"/>
      <c r="K13" s="32" t="s">
        <v>61</v>
      </c>
      <c r="L13" s="40">
        <v>5000000</v>
      </c>
      <c r="M13" s="41">
        <v>200000</v>
      </c>
      <c r="N13" s="41"/>
      <c r="O13" s="42"/>
      <c r="P13" s="43">
        <v>23475000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62</v>
      </c>
      <c r="L14" s="40">
        <v>1600000</v>
      </c>
      <c r="M14" s="41">
        <v>500000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63</v>
      </c>
      <c r="L15" s="40">
        <v>850000</v>
      </c>
      <c r="M15" s="41">
        <v>500000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64</v>
      </c>
      <c r="L16" s="40">
        <v>1700000</v>
      </c>
      <c r="M16" s="41">
        <v>6692200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125289000</v>
      </c>
      <c r="I17" s="9"/>
      <c r="J17" s="32"/>
      <c r="K17" s="32" t="s">
        <v>65</v>
      </c>
      <c r="L17" s="40">
        <v>3500000</v>
      </c>
      <c r="M17" s="41"/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66</v>
      </c>
      <c r="L18" s="40">
        <v>1000000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67</v>
      </c>
      <c r="L19" s="40">
        <v>1800000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68</v>
      </c>
      <c r="L20" s="40">
        <v>2500000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2"/>
      <c r="K21" s="32" t="s">
        <v>69</v>
      </c>
      <c r="L21" s="40">
        <v>500000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70</v>
      </c>
      <c r="L22" s="40">
        <v>2550000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71</v>
      </c>
      <c r="L23" s="40">
        <v>1900000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72</v>
      </c>
      <c r="L24" s="40">
        <v>1000000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73</v>
      </c>
      <c r="L25" s="40">
        <v>700000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251500</v>
      </c>
      <c r="I26" s="8"/>
      <c r="J26" s="32"/>
      <c r="K26" s="32" t="s">
        <v>74</v>
      </c>
      <c r="L26" s="40">
        <v>650000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125540500</v>
      </c>
      <c r="J27" s="32"/>
      <c r="K27" s="32" t="s">
        <v>75</v>
      </c>
      <c r="L27" s="40">
        <v>1000000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76</v>
      </c>
      <c r="L28" s="40">
        <v>3750000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77</v>
      </c>
      <c r="L29" s="40">
        <v>600000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32" t="s">
        <v>78</v>
      </c>
      <c r="L30" s="40">
        <v>1500000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Feb'!I57</f>
        <v>97319700</v>
      </c>
      <c r="J31" s="32"/>
      <c r="K31" s="32" t="s">
        <v>79</v>
      </c>
      <c r="L31" s="40">
        <v>575000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80</v>
      </c>
      <c r="L32" s="40">
        <v>800000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81</v>
      </c>
      <c r="L33" s="40">
        <v>800000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82</v>
      </c>
      <c r="L34" s="40">
        <v>800000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83</v>
      </c>
      <c r="L35" s="40">
        <v>1000000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84</v>
      </c>
      <c r="L36" s="83">
        <v>-23475000</v>
      </c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85</v>
      </c>
      <c r="L37" s="83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86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86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7892200</v>
      </c>
      <c r="I47" s="8"/>
      <c r="J47" s="32"/>
      <c r="K47" s="77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150000</v>
      </c>
      <c r="I48" s="8" t="s">
        <v>7</v>
      </c>
      <c r="J48" s="32"/>
      <c r="K48" s="77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8042200</v>
      </c>
      <c r="J49" s="32"/>
      <c r="K49" s="77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12600000</v>
      </c>
      <c r="I52" s="8"/>
      <c r="J52" s="32"/>
      <c r="K52" s="77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23475000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188000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36263000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125540500</v>
      </c>
      <c r="J56" s="101">
        <f>SUM(M13:M55)</f>
        <v>7892200</v>
      </c>
      <c r="K56" s="77"/>
      <c r="L56" s="86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125540500</v>
      </c>
      <c r="J57" s="103"/>
      <c r="K57" s="77"/>
      <c r="L57" s="86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86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86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188000</v>
      </c>
      <c r="B77" s="123">
        <v>150000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12600000</v>
      </c>
      <c r="M122" s="140">
        <f t="shared" si="1"/>
        <v>7892200</v>
      </c>
      <c r="N122" s="140">
        <f t="shared" si="1"/>
        <v>0</v>
      </c>
      <c r="O122" s="140"/>
      <c r="P122" s="140">
        <f>SUM(P13:P121)</f>
        <v>23475000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25" zoomScale="80" zoomScaleNormal="100" zoomScaleSheetLayoutView="80" workbookViewId="0">
      <selection activeCell="K37" sqref="K3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460</v>
      </c>
      <c r="C3" s="9"/>
      <c r="D3" s="7"/>
      <c r="E3" s="7"/>
      <c r="F3" s="7"/>
      <c r="G3" s="7"/>
      <c r="H3" s="7" t="s">
        <v>3</v>
      </c>
      <c r="I3" s="11">
        <v>43519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660</v>
      </c>
      <c r="F8" s="21"/>
      <c r="G8" s="16">
        <f t="shared" ref="G8:G16" si="0">C8*E8</f>
        <v>66000000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486</v>
      </c>
      <c r="F9" s="21"/>
      <c r="G9" s="16">
        <f t="shared" si="0"/>
        <v>24300000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18</v>
      </c>
      <c r="F10" s="21"/>
      <c r="G10" s="16">
        <f t="shared" si="0"/>
        <v>360000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2"/>
      <c r="K13" s="32" t="s">
        <v>461</v>
      </c>
      <c r="L13" s="163">
        <v>900000</v>
      </c>
      <c r="M13" s="41">
        <v>35000</v>
      </c>
      <c r="N13" s="41"/>
      <c r="O13" s="42"/>
      <c r="P13" s="80"/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462</v>
      </c>
      <c r="L14" s="163">
        <v>1650000</v>
      </c>
      <c r="M14" s="41">
        <v>50000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463</v>
      </c>
      <c r="L15" s="163">
        <v>1250000</v>
      </c>
      <c r="M15" s="41">
        <v>150000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464</v>
      </c>
      <c r="L16" s="163">
        <v>1000000</v>
      </c>
      <c r="M16" s="41">
        <v>339000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91420000</v>
      </c>
      <c r="I17" s="9"/>
      <c r="J17" s="32"/>
      <c r="K17" s="32" t="s">
        <v>465</v>
      </c>
      <c r="L17" s="163">
        <v>500000</v>
      </c>
      <c r="M17" s="41"/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466</v>
      </c>
      <c r="L18" s="163">
        <v>1800000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467</v>
      </c>
      <c r="L19" s="163">
        <v>3000000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468</v>
      </c>
      <c r="L20" s="163">
        <v>2000000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 t="s">
        <v>469</v>
      </c>
      <c r="L21" s="163">
        <v>1500000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2" t="s">
        <v>470</v>
      </c>
      <c r="L22" s="163">
        <v>3000000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471</v>
      </c>
      <c r="L23" s="163">
        <v>700000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472</v>
      </c>
      <c r="L24" s="163">
        <v>800000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473</v>
      </c>
      <c r="L25" s="163">
        <v>1160000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250200</v>
      </c>
      <c r="I26" s="8"/>
      <c r="J26" s="32"/>
      <c r="K26" s="32" t="s">
        <v>474</v>
      </c>
      <c r="L26" s="163">
        <v>1000000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91670200</v>
      </c>
      <c r="J27" s="32"/>
      <c r="K27" s="32" t="s">
        <v>475</v>
      </c>
      <c r="L27" s="163">
        <v>1000000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476</v>
      </c>
      <c r="L28" s="163">
        <v>850000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477</v>
      </c>
      <c r="L29" s="163">
        <v>650000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478</v>
      </c>
      <c r="L30" s="163">
        <v>950000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+'22 Feb'!I57</f>
        <v>57294200</v>
      </c>
      <c r="J31" s="32"/>
      <c r="K31" s="32" t="s">
        <v>479</v>
      </c>
      <c r="L31" s="163">
        <v>2000000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480</v>
      </c>
      <c r="L32" s="163">
        <v>2500000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481</v>
      </c>
      <c r="L33" s="163">
        <v>1650000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482</v>
      </c>
      <c r="L34" s="163">
        <v>2000000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483</v>
      </c>
      <c r="L35" s="163">
        <v>1000000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484</v>
      </c>
      <c r="L36" s="163">
        <v>900000</v>
      </c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485</v>
      </c>
      <c r="L37" s="163">
        <v>1200000</v>
      </c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80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80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80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80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80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266004853</f>
        <v>266004853</v>
      </c>
      <c r="I43" s="8"/>
      <c r="J43" s="32"/>
      <c r="K43" s="32"/>
      <c r="L43" s="80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537541937</v>
      </c>
      <c r="J44" s="32"/>
      <c r="K44" s="32"/>
      <c r="L44" s="80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1525276653</v>
      </c>
      <c r="J45" s="32"/>
      <c r="K45" s="32"/>
      <c r="L45" s="80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80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+M122</f>
        <v>574000</v>
      </c>
      <c r="I47" s="8"/>
      <c r="J47" s="32"/>
      <c r="K47" s="32"/>
      <c r="L47" s="80"/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+SUM(B77:B100)</f>
        <v>10000</v>
      </c>
      <c r="I48" s="8" t="s">
        <v>7</v>
      </c>
      <c r="J48" s="32"/>
      <c r="K48" s="32"/>
      <c r="L48" s="80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584000</v>
      </c>
      <c r="J49" s="32"/>
      <c r="K49" s="32"/>
      <c r="L49" s="80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80"/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80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+L122</f>
        <v>34960000</v>
      </c>
      <c r="I52" s="8"/>
      <c r="J52" s="32"/>
      <c r="K52" s="32"/>
      <c r="L52" s="80"/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+P122</f>
        <v>0</v>
      </c>
      <c r="I53" s="8"/>
      <c r="J53" s="32"/>
      <c r="K53" s="32"/>
      <c r="L53" s="80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34960000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91670200</v>
      </c>
      <c r="J56" s="101">
        <f>SUM(M13:M55)</f>
        <v>574000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91670200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>
        <v>10000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34960000</v>
      </c>
      <c r="M122" s="140">
        <f t="shared" si="1"/>
        <v>574000</v>
      </c>
      <c r="N122" s="140">
        <f t="shared" si="1"/>
        <v>0</v>
      </c>
      <c r="O122" s="140"/>
      <c r="P122" s="140">
        <f>SUM(P13:P121)</f>
        <v>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B43" zoomScale="80" zoomScaleNormal="100" zoomScaleSheetLayoutView="80" workbookViewId="0">
      <selection activeCell="K52" sqref="K5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256</v>
      </c>
      <c r="C3" s="9"/>
      <c r="D3" s="7"/>
      <c r="E3" s="7"/>
      <c r="F3" s="7"/>
      <c r="G3" s="7"/>
      <c r="H3" s="7" t="s">
        <v>3</v>
      </c>
      <c r="I3" s="11">
        <v>43521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683</v>
      </c>
      <c r="F8" s="21"/>
      <c r="G8" s="16">
        <f t="shared" ref="G8:G16" si="0">C8*E8</f>
        <v>68300000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418</v>
      </c>
      <c r="F9" s="21"/>
      <c r="G9" s="16">
        <f t="shared" si="0"/>
        <v>20900000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31</v>
      </c>
      <c r="F10" s="21"/>
      <c r="G10" s="16">
        <f t="shared" si="0"/>
        <v>620000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76</v>
      </c>
      <c r="F11" s="21"/>
      <c r="G11" s="16">
        <f t="shared" si="0"/>
        <v>760000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6</v>
      </c>
      <c r="F12" s="21"/>
      <c r="G12" s="16">
        <f t="shared" si="0"/>
        <v>30000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7"/>
      <c r="J13" s="32"/>
      <c r="K13" s="32" t="s">
        <v>486</v>
      </c>
      <c r="L13" s="80">
        <v>850000</v>
      </c>
      <c r="M13" s="41">
        <v>900000</v>
      </c>
      <c r="N13" s="41"/>
      <c r="O13" s="42"/>
      <c r="P13" s="80">
        <v>10013000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2"/>
      <c r="K14" s="32" t="s">
        <v>487</v>
      </c>
      <c r="L14" s="80">
        <v>2500000</v>
      </c>
      <c r="M14" s="41">
        <v>25000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488</v>
      </c>
      <c r="L15" s="80">
        <v>1000000</v>
      </c>
      <c r="M15" s="41">
        <v>115000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489</v>
      </c>
      <c r="L16" s="80">
        <v>750000</v>
      </c>
      <c r="M16" s="41">
        <v>862000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90619000</v>
      </c>
      <c r="I17" s="9"/>
      <c r="J17" s="32"/>
      <c r="K17" s="32" t="s">
        <v>490</v>
      </c>
      <c r="L17" s="80">
        <v>2500000</v>
      </c>
      <c r="M17" s="41">
        <v>60000000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491</v>
      </c>
      <c r="L18" s="80">
        <v>800000</v>
      </c>
      <c r="M18" s="58">
        <v>10000000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492</v>
      </c>
      <c r="L19" s="80">
        <v>800000</v>
      </c>
      <c r="M19" s="58">
        <v>300000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493</v>
      </c>
      <c r="L20" s="80">
        <v>1500000</v>
      </c>
      <c r="M20" s="59">
        <v>248000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32" t="s">
        <v>494</v>
      </c>
      <c r="L21" s="80">
        <v>1063000</v>
      </c>
      <c r="M21" s="59">
        <v>2210000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2" t="s">
        <v>495</v>
      </c>
      <c r="L22" s="80">
        <v>1800000</v>
      </c>
      <c r="M22" s="41">
        <v>500000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496</v>
      </c>
      <c r="L23" s="80">
        <v>100000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497</v>
      </c>
      <c r="L24" s="80">
        <v>9975000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498</v>
      </c>
      <c r="L25" s="80">
        <v>2590000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250700</v>
      </c>
      <c r="I26" s="8"/>
      <c r="J26" s="32"/>
      <c r="K26" s="32" t="s">
        <v>499</v>
      </c>
      <c r="L26" s="80">
        <v>2000000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90869700</v>
      </c>
      <c r="J27" s="32"/>
      <c r="K27" s="32" t="s">
        <v>500</v>
      </c>
      <c r="L27" s="80">
        <v>1300000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501</v>
      </c>
      <c r="L28" s="80">
        <v>625000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502</v>
      </c>
      <c r="L29" s="80">
        <v>1000000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503</v>
      </c>
      <c r="L30" s="80">
        <v>1000000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'23 Feb'!I57</f>
        <v>91670200</v>
      </c>
      <c r="J31" s="32"/>
      <c r="K31" s="32" t="s">
        <v>504</v>
      </c>
      <c r="L31" s="80">
        <v>500000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505</v>
      </c>
      <c r="L32" s="80">
        <v>500000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506</v>
      </c>
      <c r="L33" s="80">
        <v>1300000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507</v>
      </c>
      <c r="L34" s="80">
        <v>2850000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508</v>
      </c>
      <c r="L35" s="80">
        <v>334000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509</v>
      </c>
      <c r="L36" s="80">
        <v>200000</v>
      </c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510</v>
      </c>
      <c r="L37" s="80">
        <v>500000</v>
      </c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 t="s">
        <v>511</v>
      </c>
      <c r="L38" s="80">
        <v>250000</v>
      </c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 t="s">
        <v>512</v>
      </c>
      <c r="L39" s="80">
        <v>500000</v>
      </c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 t="s">
        <v>513</v>
      </c>
      <c r="L40" s="80">
        <v>300000</v>
      </c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 t="s">
        <v>514</v>
      </c>
      <c r="L41" s="80">
        <v>5000000</v>
      </c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 t="s">
        <v>515</v>
      </c>
      <c r="L42" s="80">
        <v>1600000</v>
      </c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266004853</f>
        <v>266004853</v>
      </c>
      <c r="I43" s="8"/>
      <c r="J43" s="32"/>
      <c r="K43" s="32" t="s">
        <v>516</v>
      </c>
      <c r="L43" s="80">
        <v>5000000</v>
      </c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537541937</v>
      </c>
      <c r="J44" s="32"/>
      <c r="K44" s="32" t="s">
        <v>517</v>
      </c>
      <c r="L44" s="80">
        <v>2040000</v>
      </c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1525276653</v>
      </c>
      <c r="J45" s="32"/>
      <c r="K45" s="32" t="s">
        <v>518</v>
      </c>
      <c r="L45" s="80">
        <v>500000</v>
      </c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 t="s">
        <v>519</v>
      </c>
      <c r="L46" s="80">
        <v>1800000</v>
      </c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+M122</f>
        <v>75160000</v>
      </c>
      <c r="I47" s="8"/>
      <c r="J47" s="32"/>
      <c r="K47" s="32" t="s">
        <v>520</v>
      </c>
      <c r="L47" s="80">
        <v>2400000</v>
      </c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 t="s">
        <v>521</v>
      </c>
      <c r="L48" s="80">
        <v>1550000</v>
      </c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75160000</v>
      </c>
      <c r="J49" s="32"/>
      <c r="K49" s="32" t="s">
        <v>522</v>
      </c>
      <c r="L49" s="80">
        <v>3800000</v>
      </c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 t="s">
        <v>523</v>
      </c>
      <c r="L50" s="80">
        <v>4250000</v>
      </c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 t="s">
        <v>524</v>
      </c>
      <c r="L51" s="80">
        <v>5000000</v>
      </c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+L122</f>
        <v>63314000</v>
      </c>
      <c r="I52" s="8"/>
      <c r="J52" s="32"/>
      <c r="K52" s="32" t="s">
        <v>525</v>
      </c>
      <c r="L52" s="80">
        <v>1000000</v>
      </c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+P122</f>
        <v>10013000</v>
      </c>
      <c r="I53" s="8"/>
      <c r="J53" s="32"/>
      <c r="K53" s="32"/>
      <c r="L53" s="80">
        <v>-10013000</v>
      </c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1032500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74359500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90869700</v>
      </c>
      <c r="J56" s="101">
        <f>SUM(M13:M55)</f>
        <v>75160000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90869700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65">
        <v>300000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65">
        <v>2500</v>
      </c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66">
        <v>10000</v>
      </c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67">
        <v>20000</v>
      </c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65">
        <v>500000</v>
      </c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A82" s="168">
        <v>200000</v>
      </c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63314000</v>
      </c>
      <c r="M122" s="140">
        <f t="shared" si="1"/>
        <v>75160000</v>
      </c>
      <c r="N122" s="140">
        <f t="shared" si="1"/>
        <v>0</v>
      </c>
      <c r="O122" s="140"/>
      <c r="P122" s="140">
        <f>SUM(P13:P121)</f>
        <v>10013000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16" zoomScale="80" zoomScaleNormal="100" zoomScaleSheetLayoutView="80" workbookViewId="0">
      <selection activeCell="K31" sqref="K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4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271</v>
      </c>
      <c r="C3" s="9"/>
      <c r="D3" s="7"/>
      <c r="E3" s="7"/>
      <c r="F3" s="7"/>
      <c r="G3" s="7"/>
      <c r="H3" s="7" t="s">
        <v>3</v>
      </c>
      <c r="I3" s="11">
        <v>43522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1022+50-12</f>
        <v>1060</v>
      </c>
      <c r="F8" s="21"/>
      <c r="G8" s="16">
        <f t="shared" ref="G8:G16" si="0">C8*E8</f>
        <v>106000000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210</v>
      </c>
      <c r="F9" s="21"/>
      <c r="G9" s="16">
        <f t="shared" si="0"/>
        <v>10500000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31</v>
      </c>
      <c r="F10" s="21"/>
      <c r="G10" s="16">
        <f t="shared" si="0"/>
        <v>620000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64</v>
      </c>
      <c r="F11" s="21"/>
      <c r="G11" s="16">
        <f t="shared" si="0"/>
        <v>640000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14</v>
      </c>
      <c r="F12" s="21"/>
      <c r="G12" s="16">
        <f t="shared" si="0"/>
        <v>70000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14</v>
      </c>
      <c r="F13" s="21"/>
      <c r="G13" s="16">
        <f t="shared" si="0"/>
        <v>28000</v>
      </c>
      <c r="H13" s="8"/>
      <c r="I13" s="7"/>
      <c r="J13" s="32"/>
      <c r="K13" s="32" t="s">
        <v>526</v>
      </c>
      <c r="L13" s="80">
        <v>13050000</v>
      </c>
      <c r="M13" s="41">
        <v>17253000</v>
      </c>
      <c r="N13" s="41"/>
      <c r="O13" s="42"/>
      <c r="P13" s="80">
        <v>3500000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527</v>
      </c>
      <c r="L14" s="80">
        <v>1500000</v>
      </c>
      <c r="M14" s="41">
        <v>150000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153" t="s">
        <v>528</v>
      </c>
      <c r="L15" s="156">
        <v>850000</v>
      </c>
      <c r="M15" s="41">
        <v>100000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53" t="s">
        <v>529</v>
      </c>
      <c r="L16" s="156">
        <v>2500000</v>
      </c>
      <c r="M16" s="41">
        <v>300000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117858000</v>
      </c>
      <c r="I17" s="9"/>
      <c r="J17" s="32"/>
      <c r="K17" s="153" t="s">
        <v>530</v>
      </c>
      <c r="L17" s="156">
        <v>100000</v>
      </c>
      <c r="M17" s="41">
        <v>10000000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153" t="s">
        <v>531</v>
      </c>
      <c r="L18" s="156">
        <v>1700000</v>
      </c>
      <c r="M18" s="58">
        <v>840000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153" t="s">
        <v>532</v>
      </c>
      <c r="L19" s="156">
        <v>870000</v>
      </c>
      <c r="M19" s="58">
        <v>850000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533</v>
      </c>
      <c r="L20" s="80">
        <v>1000000</v>
      </c>
      <c r="M20" s="59">
        <v>800000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32" t="s">
        <v>534</v>
      </c>
      <c r="L21" s="80">
        <v>9975000</v>
      </c>
      <c r="M21" s="59">
        <v>350000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2" t="s">
        <v>535</v>
      </c>
      <c r="L22" s="80">
        <v>1000000</v>
      </c>
      <c r="M22" s="41">
        <v>16200000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536</v>
      </c>
      <c r="L23" s="80">
        <v>50000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537</v>
      </c>
      <c r="L24" s="80">
        <v>2300000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538</v>
      </c>
      <c r="L25" s="80">
        <v>5000000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250700</v>
      </c>
      <c r="I26" s="8"/>
      <c r="J26" s="32"/>
      <c r="K26" s="32" t="s">
        <v>539</v>
      </c>
      <c r="L26" s="80">
        <v>2700000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118108700</v>
      </c>
      <c r="J27" s="32"/>
      <c r="K27" s="32" t="s">
        <v>540</v>
      </c>
      <c r="L27" s="80">
        <v>5000000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541</v>
      </c>
      <c r="L28" s="80">
        <v>1000000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542</v>
      </c>
      <c r="L29" s="80">
        <v>200000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543</v>
      </c>
      <c r="L30" s="80">
        <v>3000000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+'25 Feb '!I57</f>
        <v>90869700</v>
      </c>
      <c r="J31" s="32"/>
      <c r="K31" s="32" t="s">
        <v>544</v>
      </c>
      <c r="L31" s="80">
        <v>5000000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80">
        <v>-3500000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80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80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80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80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80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80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80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80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80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80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266004853</f>
        <v>266004853</v>
      </c>
      <c r="I43" s="8"/>
      <c r="J43" s="32"/>
      <c r="K43" s="32"/>
      <c r="L43" s="80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537541937</v>
      </c>
      <c r="J44" s="32"/>
      <c r="K44" s="32"/>
      <c r="L44" s="80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1525276653</v>
      </c>
      <c r="J45" s="32"/>
      <c r="K45" s="32"/>
      <c r="L45" s="80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80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+M122</f>
        <v>46843000</v>
      </c>
      <c r="I47" s="8"/>
      <c r="J47" s="32"/>
      <c r="K47" s="32"/>
      <c r="L47" s="80"/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80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46843000</v>
      </c>
      <c r="J49" s="32"/>
      <c r="K49" s="32"/>
      <c r="L49" s="80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80"/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80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+L122</f>
        <v>53295000</v>
      </c>
      <c r="I52" s="8"/>
      <c r="J52" s="32"/>
      <c r="K52" s="32"/>
      <c r="L52" s="80"/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+P122</f>
        <v>3500000</v>
      </c>
      <c r="I53" s="8"/>
      <c r="J53" s="32"/>
      <c r="K53" s="32"/>
      <c r="L53" s="80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17287000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74082000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118108700</v>
      </c>
      <c r="J56" s="101">
        <f>SUM(M13:M55)</f>
        <v>46843000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118108700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65">
        <v>34000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65">
        <v>17253000</v>
      </c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66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67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65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A82" s="168"/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53295000</v>
      </c>
      <c r="M122" s="140">
        <f t="shared" si="1"/>
        <v>46843000</v>
      </c>
      <c r="N122" s="140">
        <f t="shared" si="1"/>
        <v>0</v>
      </c>
      <c r="O122" s="140"/>
      <c r="P122" s="140">
        <f>SUM(P13:P121)</f>
        <v>3500000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I28" zoomScale="80" zoomScaleNormal="100" zoomScaleSheetLayoutView="80" workbookViewId="0">
      <selection activeCell="K37" sqref="K3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289</v>
      </c>
      <c r="C3" s="9"/>
      <c r="D3" s="7"/>
      <c r="E3" s="7"/>
      <c r="F3" s="7"/>
      <c r="G3" s="7"/>
      <c r="H3" s="7" t="s">
        <v>3</v>
      </c>
      <c r="I3" s="11">
        <v>43523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678-17+427-507</f>
        <v>581</v>
      </c>
      <c r="F8" s="21"/>
      <c r="G8" s="16">
        <f t="shared" ref="G8:G16" si="0">C8*E8</f>
        <v>58100000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17+255</f>
        <v>272</v>
      </c>
      <c r="F9" s="21"/>
      <c r="G9" s="16">
        <f t="shared" si="0"/>
        <v>13600000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35</v>
      </c>
      <c r="F10" s="21"/>
      <c r="G10" s="16">
        <f t="shared" si="0"/>
        <v>700000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13</v>
      </c>
      <c r="F13" s="21"/>
      <c r="G13" s="16">
        <f t="shared" si="0"/>
        <v>26000</v>
      </c>
      <c r="H13" s="8"/>
      <c r="I13" s="7"/>
      <c r="J13" s="32"/>
      <c r="K13" s="32" t="s">
        <v>545</v>
      </c>
      <c r="L13" s="80">
        <v>5000000</v>
      </c>
      <c r="M13" s="174">
        <v>4477000</v>
      </c>
      <c r="N13" s="41"/>
      <c r="O13" s="42"/>
      <c r="P13" s="80">
        <v>16050000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2"/>
      <c r="K14" s="32" t="s">
        <v>546</v>
      </c>
      <c r="L14" s="80">
        <v>950000</v>
      </c>
      <c r="M14" s="174">
        <v>210000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547</v>
      </c>
      <c r="L15" s="80">
        <v>200000</v>
      </c>
      <c r="M15" s="175">
        <v>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548</v>
      </c>
      <c r="L16" s="80">
        <v>1000000</v>
      </c>
      <c r="M16" s="175">
        <v>20529200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73342000</v>
      </c>
      <c r="I17" s="9"/>
      <c r="J17" s="32"/>
      <c r="K17" s="32" t="s">
        <v>549</v>
      </c>
      <c r="L17" s="80">
        <v>150000</v>
      </c>
      <c r="M17" s="176">
        <v>60000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550</v>
      </c>
      <c r="L18" s="156">
        <v>2500000</v>
      </c>
      <c r="M18" s="176">
        <v>1000000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551</v>
      </c>
      <c r="L19" s="156">
        <v>1000000</v>
      </c>
      <c r="M19" s="176">
        <v>250000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3</v>
      </c>
      <c r="F20" s="7"/>
      <c r="G20" s="22">
        <f>C20*E20</f>
        <v>3000</v>
      </c>
      <c r="H20" s="8"/>
      <c r="I20" s="22"/>
      <c r="J20" s="32"/>
      <c r="K20" s="32" t="s">
        <v>552</v>
      </c>
      <c r="L20" s="80">
        <v>1470000</v>
      </c>
      <c r="M20" s="176">
        <v>2750000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506</v>
      </c>
      <c r="F21" s="7"/>
      <c r="G21" s="22">
        <f>C21*E21</f>
        <v>253000</v>
      </c>
      <c r="H21" s="8"/>
      <c r="I21" s="22"/>
      <c r="J21" s="32"/>
      <c r="K21" s="32" t="s">
        <v>553</v>
      </c>
      <c r="L21" s="80">
        <v>750000</v>
      </c>
      <c r="M21" s="175">
        <v>620000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2"/>
      <c r="K22" s="32" t="s">
        <v>554</v>
      </c>
      <c r="L22" s="80">
        <v>5000000</v>
      </c>
      <c r="M22" s="175">
        <v>16200000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2"/>
      <c r="K23" s="32" t="s">
        <v>555</v>
      </c>
      <c r="L23" s="80">
        <v>1900000</v>
      </c>
      <c r="M23" s="137">
        <v>75000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556</v>
      </c>
      <c r="L24" s="80">
        <v>800000</v>
      </c>
      <c r="M24" s="177">
        <v>10000000</v>
      </c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557</v>
      </c>
      <c r="L25" s="80">
        <v>9500000</v>
      </c>
      <c r="M25" s="177">
        <v>1790000</v>
      </c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256600</v>
      </c>
      <c r="I26" s="8"/>
      <c r="J26" s="32"/>
      <c r="K26" s="32" t="s">
        <v>558</v>
      </c>
      <c r="L26" s="80">
        <v>2000000</v>
      </c>
      <c r="M26" s="177">
        <v>141000</v>
      </c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73598600</v>
      </c>
      <c r="J27" s="32"/>
      <c r="K27" s="32" t="s">
        <v>559</v>
      </c>
      <c r="L27" s="80">
        <v>1950000</v>
      </c>
      <c r="M27" s="177">
        <v>150000</v>
      </c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560</v>
      </c>
      <c r="L28" s="80">
        <v>1000000</v>
      </c>
      <c r="M28" s="177">
        <v>160000</v>
      </c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561</v>
      </c>
      <c r="L29" s="80">
        <v>1100000</v>
      </c>
      <c r="M29" s="177">
        <v>50700000</v>
      </c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562</v>
      </c>
      <c r="L30" s="80">
        <v>3000000</v>
      </c>
      <c r="M30" s="177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+'26 Feb'!I57</f>
        <v>118108700</v>
      </c>
      <c r="J31" s="32"/>
      <c r="K31" s="32" t="s">
        <v>563</v>
      </c>
      <c r="L31" s="80">
        <v>1500000</v>
      </c>
      <c r="M31" s="177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564</v>
      </c>
      <c r="L32" s="156">
        <v>5000000</v>
      </c>
      <c r="M32" s="177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565</v>
      </c>
      <c r="L33" s="80">
        <v>1000000</v>
      </c>
      <c r="M33" s="177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566</v>
      </c>
      <c r="L34" s="80">
        <v>800000</v>
      </c>
      <c r="M34" s="177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567</v>
      </c>
      <c r="L35" s="80">
        <v>2700000</v>
      </c>
      <c r="M35" s="177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568</v>
      </c>
      <c r="L36" s="80">
        <v>900000</v>
      </c>
      <c r="M36" s="177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569</v>
      </c>
      <c r="L37" s="80">
        <v>5000000</v>
      </c>
      <c r="M37" s="177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80">
        <v>-16050000</v>
      </c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80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80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138903654</v>
      </c>
      <c r="J41" s="32"/>
      <c r="K41" s="32"/>
      <c r="L41" s="80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214119475</v>
      </c>
      <c r="I42" s="8"/>
      <c r="J42" s="32"/>
      <c r="K42" s="32"/>
      <c r="L42" s="80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v>282789853</v>
      </c>
      <c r="I43" s="8"/>
      <c r="J43" s="32"/>
      <c r="K43" s="32"/>
      <c r="L43" s="80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710812982</v>
      </c>
      <c r="J44" s="32"/>
      <c r="K44" s="32"/>
      <c r="L44" s="80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1698547698</v>
      </c>
      <c r="J45" s="32"/>
      <c r="K45" s="32"/>
      <c r="L45" s="80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80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+M121</f>
        <v>109162200</v>
      </c>
      <c r="I47" s="8"/>
      <c r="J47" s="32"/>
      <c r="K47" s="32"/>
      <c r="L47" s="80"/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+SUM(B77:B99)</f>
        <v>0</v>
      </c>
      <c r="I48" s="8" t="s">
        <v>7</v>
      </c>
      <c r="J48" s="32"/>
      <c r="K48" s="32"/>
      <c r="L48" s="80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109162200</v>
      </c>
      <c r="J49" s="32"/>
      <c r="K49" s="32"/>
      <c r="L49" s="80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80"/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80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+L121</f>
        <v>40120000</v>
      </c>
      <c r="I52" s="8"/>
      <c r="J52" s="32"/>
      <c r="K52" s="32"/>
      <c r="L52" s="80"/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+P121</f>
        <v>16050000</v>
      </c>
      <c r="I53" s="8"/>
      <c r="J53" s="32"/>
      <c r="K53" s="32"/>
      <c r="L53" s="80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+SUM(A77:A97)</f>
        <v>8482100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64652100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73598600</v>
      </c>
      <c r="J56" s="101">
        <f>SUM(M13:M55)</f>
        <v>109162200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73598600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ht="15.75" x14ac:dyDescent="0.25">
      <c r="A77" s="172">
        <v>2210000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ht="15.75" x14ac:dyDescent="0.25">
      <c r="A78" s="172">
        <v>300000</v>
      </c>
      <c r="B78" s="123"/>
      <c r="C78" s="131"/>
      <c r="D78" s="131"/>
      <c r="E78" s="129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ht="15.75" x14ac:dyDescent="0.25">
      <c r="A79" s="172">
        <v>200000</v>
      </c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33"/>
    </row>
    <row r="80" spans="1:22" x14ac:dyDescent="0.25">
      <c r="A80" s="173">
        <v>4477000</v>
      </c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ht="15.75" x14ac:dyDescent="0.25">
      <c r="A81" s="172">
        <v>27800</v>
      </c>
      <c r="B81" s="123"/>
      <c r="C81" s="123"/>
      <c r="D81" s="123"/>
      <c r="E81" s="124"/>
      <c r="F81" s="2"/>
      <c r="G81" s="2"/>
      <c r="H81" s="81"/>
      <c r="I81" s="2"/>
      <c r="J81" s="104"/>
      <c r="K81" s="72"/>
      <c r="L81" s="49"/>
      <c r="M81" s="82"/>
      <c r="N81" s="82"/>
      <c r="O81" s="97"/>
      <c r="P81" s="49"/>
      <c r="Q81" s="82"/>
      <c r="R81" s="133"/>
    </row>
    <row r="82" spans="1:18" ht="15.75" x14ac:dyDescent="0.25">
      <c r="A82" s="172">
        <v>1147500</v>
      </c>
      <c r="B82" s="123"/>
      <c r="C82" s="123"/>
      <c r="D82" s="123"/>
      <c r="E82" s="124"/>
      <c r="F82" s="2"/>
      <c r="G82" s="2"/>
      <c r="H82" s="81"/>
      <c r="I82" s="2"/>
      <c r="J82" s="104"/>
      <c r="K82" s="134"/>
      <c r="L82" s="49"/>
      <c r="M82" s="82"/>
      <c r="N82" s="82"/>
      <c r="O82" s="97"/>
      <c r="P82" s="49"/>
      <c r="Q82" s="82"/>
      <c r="R82" s="133"/>
    </row>
    <row r="83" spans="1:18" ht="15.75" x14ac:dyDescent="0.25">
      <c r="A83" s="172">
        <v>37500</v>
      </c>
      <c r="B83" s="123"/>
      <c r="C83" s="126"/>
      <c r="D83" s="123"/>
      <c r="E83" s="127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ht="15.75" x14ac:dyDescent="0.25">
      <c r="A84" s="172">
        <v>41300</v>
      </c>
      <c r="E84" s="102"/>
      <c r="H84" s="10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ht="15.75" x14ac:dyDescent="0.25">
      <c r="A85" s="172">
        <v>41000</v>
      </c>
      <c r="J85" s="104"/>
      <c r="K85" s="134"/>
      <c r="L85" s="49"/>
      <c r="M85" s="82"/>
      <c r="N85" s="82"/>
      <c r="O85" s="97"/>
      <c r="P85" s="49"/>
      <c r="Q85" s="82"/>
      <c r="R85" s="120"/>
    </row>
    <row r="86" spans="1:18" x14ac:dyDescent="0.25">
      <c r="A86" s="171"/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">
      <c r="J91" s="32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5">
      <c r="J97" s="32"/>
      <c r="K97" s="134"/>
      <c r="L97" s="136"/>
      <c r="M97" s="82"/>
      <c r="N97" s="82"/>
      <c r="O97" s="97"/>
      <c r="P97" s="136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13"/>
      <c r="M99" s="82"/>
      <c r="N99" s="82"/>
      <c r="O99" s="97"/>
      <c r="P99" s="113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s="137" customFormat="1" x14ac:dyDescent="0.25">
      <c r="A106" s="6"/>
      <c r="B106" s="6"/>
      <c r="C106" s="6"/>
      <c r="D106" s="6"/>
      <c r="E106" s="6"/>
      <c r="F106" s="6"/>
      <c r="G106" s="6"/>
      <c r="I106" s="6"/>
      <c r="J106" s="32"/>
      <c r="K106" s="134"/>
      <c r="L106" s="113"/>
      <c r="M106" s="82"/>
      <c r="N106" s="82"/>
      <c r="O106" s="97"/>
      <c r="P106" s="113"/>
      <c r="Q106" s="82"/>
      <c r="R106" s="120"/>
      <c r="S106" s="6"/>
      <c r="T106" s="6"/>
      <c r="U106" s="6"/>
      <c r="V106" s="6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14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38">
        <f>SUM(R13:R109)</f>
        <v>0</v>
      </c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14"/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113"/>
      <c r="N118" s="113"/>
      <c r="O118" s="139"/>
      <c r="P118" s="113"/>
      <c r="Q118" s="113">
        <f>SUM(Q13:Q117)</f>
        <v>0</v>
      </c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H119" s="6"/>
      <c r="I119" s="6"/>
      <c r="J119" s="32"/>
      <c r="K119" s="32"/>
      <c r="L119" s="113"/>
      <c r="M119" s="82"/>
      <c r="N119" s="82"/>
      <c r="O119" s="97"/>
      <c r="P119" s="113"/>
      <c r="Q119" s="82"/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0">
        <f t="shared" ref="L121:Q121" si="1">SUM(L13:L120)</f>
        <v>40120000</v>
      </c>
      <c r="M121" s="140">
        <f t="shared" si="1"/>
        <v>109162200</v>
      </c>
      <c r="N121" s="140">
        <f t="shared" si="1"/>
        <v>0</v>
      </c>
      <c r="O121" s="140"/>
      <c r="P121" s="140">
        <f>SUM(P13:P120)</f>
        <v>16050000</v>
      </c>
      <c r="Q121" s="140">
        <f t="shared" si="1"/>
        <v>0</v>
      </c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1"/>
      <c r="P122" s="141"/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zoomScale="80" zoomScaleNormal="100" zoomScaleSheetLayoutView="80" workbookViewId="0">
      <selection activeCell="E14" sqref="E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308</v>
      </c>
      <c r="C3" s="9"/>
      <c r="D3" s="7"/>
      <c r="E3" s="7"/>
      <c r="F3" s="7"/>
      <c r="G3" s="7"/>
      <c r="H3" s="7" t="s">
        <v>3</v>
      </c>
      <c r="I3" s="11">
        <v>43524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680</v>
      </c>
      <c r="F8" s="21"/>
      <c r="G8" s="16">
        <f t="shared" ref="G8:G16" si="0">C8*E8</f>
        <v>68000000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464</v>
      </c>
      <c r="F9" s="21"/>
      <c r="G9" s="16">
        <f t="shared" si="0"/>
        <v>23200000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6</v>
      </c>
      <c r="F10" s="21"/>
      <c r="G10" s="16">
        <f t="shared" si="0"/>
        <v>120000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71</v>
      </c>
      <c r="F11" s="21"/>
      <c r="G11" s="16">
        <f t="shared" si="0"/>
        <v>710000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32</v>
      </c>
      <c r="F12" s="21"/>
      <c r="G12" s="16">
        <f t="shared" si="0"/>
        <v>160000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2"/>
      <c r="K13" s="32" t="s">
        <v>570</v>
      </c>
      <c r="L13" s="80">
        <v>500000</v>
      </c>
      <c r="M13" s="174">
        <v>20000</v>
      </c>
      <c r="N13" s="41"/>
      <c r="O13" s="42"/>
      <c r="P13" s="80">
        <v>9650000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571</v>
      </c>
      <c r="L14" s="80">
        <v>900000</v>
      </c>
      <c r="M14" s="174">
        <v>20000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572</v>
      </c>
      <c r="L15" s="80">
        <v>900000</v>
      </c>
      <c r="M15" s="175">
        <v>500000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573</v>
      </c>
      <c r="L16" s="80">
        <v>1000000</v>
      </c>
      <c r="M16" s="175">
        <v>10000000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92194000</v>
      </c>
      <c r="I17" s="9"/>
      <c r="J17" s="32"/>
      <c r="K17" s="32" t="s">
        <v>574</v>
      </c>
      <c r="L17" s="80">
        <v>2000000</v>
      </c>
      <c r="M17" s="176">
        <v>130000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575</v>
      </c>
      <c r="L18" s="80">
        <v>5000000</v>
      </c>
      <c r="M18" s="176">
        <v>14515000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576</v>
      </c>
      <c r="L19" s="80">
        <v>800000</v>
      </c>
      <c r="M19" s="176">
        <v>150000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32" t="s">
        <v>577</v>
      </c>
      <c r="L20" s="80">
        <v>2500000</v>
      </c>
      <c r="M20" s="176">
        <v>53600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2"/>
      <c r="K21" s="32" t="s">
        <v>578</v>
      </c>
      <c r="L21" s="80">
        <v>2400000</v>
      </c>
      <c r="M21" s="175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5</v>
      </c>
      <c r="F22" s="7"/>
      <c r="G22" s="22">
        <f>C22*E22</f>
        <v>1000</v>
      </c>
      <c r="H22" s="8"/>
      <c r="I22" s="9"/>
      <c r="J22" s="32"/>
      <c r="K22" s="32" t="s">
        <v>579</v>
      </c>
      <c r="L22" s="80">
        <v>1200000</v>
      </c>
      <c r="M22" s="175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2" t="s">
        <v>580</v>
      </c>
      <c r="L23" s="80">
        <v>2500000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581</v>
      </c>
      <c r="L24" s="80">
        <v>4200000</v>
      </c>
      <c r="M24" s="177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582</v>
      </c>
      <c r="L25" s="80">
        <v>900000</v>
      </c>
      <c r="M25" s="177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257800</v>
      </c>
      <c r="I26" s="8"/>
      <c r="J26" s="32"/>
      <c r="K26" s="32" t="s">
        <v>583</v>
      </c>
      <c r="L26" s="80">
        <v>2700000</v>
      </c>
      <c r="M26" s="177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92451800</v>
      </c>
      <c r="J27" s="32"/>
      <c r="K27" s="32" t="s">
        <v>584</v>
      </c>
      <c r="L27" s="80">
        <v>4000000</v>
      </c>
      <c r="M27" s="177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585</v>
      </c>
      <c r="L28" s="80">
        <v>650000</v>
      </c>
      <c r="M28" s="177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586</v>
      </c>
      <c r="L29" s="80">
        <v>3300000</v>
      </c>
      <c r="M29" s="177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587</v>
      </c>
      <c r="L30" s="80">
        <v>1400000</v>
      </c>
      <c r="M30" s="177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+'27 Feb'!I57</f>
        <v>73598600</v>
      </c>
      <c r="J31" s="32"/>
      <c r="K31" s="32" t="s">
        <v>588</v>
      </c>
      <c r="L31" s="80">
        <v>1500000</v>
      </c>
      <c r="M31" s="177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589</v>
      </c>
      <c r="L32" s="80">
        <v>350000</v>
      </c>
      <c r="M32" s="177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590</v>
      </c>
      <c r="L33" s="80">
        <v>850000</v>
      </c>
      <c r="M33" s="177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591</v>
      </c>
      <c r="L34" s="80">
        <v>900000</v>
      </c>
      <c r="M34" s="177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592</v>
      </c>
      <c r="L35" s="80">
        <v>1100000</v>
      </c>
      <c r="M35" s="177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593</v>
      </c>
      <c r="L36" s="80">
        <v>2000000</v>
      </c>
      <c r="M36" s="177"/>
      <c r="N36" s="84"/>
      <c r="O36" s="67"/>
      <c r="P36" s="49"/>
      <c r="Q36" s="82"/>
      <c r="R36" s="45"/>
      <c r="T36" s="54"/>
      <c r="U36" s="2"/>
      <c r="V36" s="2"/>
    </row>
    <row r="37" spans="1:22" x14ac:dyDescent="0.25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80">
        <v>-9650000</v>
      </c>
      <c r="M37" s="177"/>
      <c r="N37" s="41"/>
      <c r="O37" s="67"/>
      <c r="P37" s="49"/>
      <c r="Q37" s="82"/>
      <c r="R37" s="45"/>
      <c r="T37" s="54"/>
      <c r="U37" s="2"/>
      <c r="V37" s="2"/>
    </row>
    <row r="38" spans="1:22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80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80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80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5">
      <c r="A41" s="7"/>
      <c r="B41" s="7"/>
      <c r="C41" s="18" t="s">
        <v>36</v>
      </c>
      <c r="D41" s="7"/>
      <c r="E41" s="7"/>
      <c r="F41" s="7"/>
      <c r="G41" s="7"/>
      <c r="H41" s="76">
        <v>138903654</v>
      </c>
      <c r="J41" s="32"/>
      <c r="K41" s="32"/>
      <c r="L41" s="80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5">
      <c r="A42" s="7"/>
      <c r="B42" s="7"/>
      <c r="C42" s="18" t="s">
        <v>37</v>
      </c>
      <c r="D42" s="7"/>
      <c r="E42" s="7"/>
      <c r="F42" s="7"/>
      <c r="G42" s="7"/>
      <c r="H42" s="8">
        <v>214119475</v>
      </c>
      <c r="I42" s="8"/>
      <c r="J42" s="32"/>
      <c r="K42" s="32"/>
      <c r="L42" s="80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v>282789853</v>
      </c>
      <c r="I43" s="8"/>
      <c r="J43" s="32"/>
      <c r="K43" s="32"/>
      <c r="L43" s="80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710812982</v>
      </c>
      <c r="J44" s="32"/>
      <c r="K44" s="32"/>
      <c r="L44" s="80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90">
        <f>SUM(I38:I44)</f>
        <v>1698547698</v>
      </c>
      <c r="J45" s="32"/>
      <c r="K45" s="32"/>
      <c r="L45" s="80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80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5">
      <c r="A47" s="7"/>
      <c r="B47" s="7"/>
      <c r="C47" s="7" t="s">
        <v>33</v>
      </c>
      <c r="D47" s="7"/>
      <c r="E47" s="7"/>
      <c r="F47" s="7"/>
      <c r="G47" s="16"/>
      <c r="H47" s="8">
        <f>+M121</f>
        <v>25388600</v>
      </c>
      <c r="I47" s="8"/>
      <c r="J47" s="32"/>
      <c r="K47" s="32"/>
      <c r="L47" s="80"/>
      <c r="M47" s="56"/>
      <c r="N47" s="56"/>
      <c r="O47" s="67"/>
      <c r="P47" s="49"/>
      <c r="Q47" s="92"/>
      <c r="R47" s="45"/>
      <c r="T47" s="2"/>
      <c r="V47" s="2"/>
    </row>
    <row r="48" spans="1:22" x14ac:dyDescent="0.25">
      <c r="A48" s="7"/>
      <c r="B48" s="7"/>
      <c r="C48" s="7" t="s">
        <v>40</v>
      </c>
      <c r="D48" s="7"/>
      <c r="E48" s="7"/>
      <c r="F48" s="7"/>
      <c r="G48" s="21"/>
      <c r="H48" s="93">
        <f>+SUM(B77:B99)</f>
        <v>63500</v>
      </c>
      <c r="I48" s="8" t="s">
        <v>7</v>
      </c>
      <c r="J48" s="32"/>
      <c r="K48" s="32"/>
      <c r="L48" s="80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25452100</v>
      </c>
      <c r="J49" s="32"/>
      <c r="K49" s="32"/>
      <c r="L49" s="80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80"/>
      <c r="M50" s="41"/>
      <c r="N50" s="41"/>
      <c r="O50" s="97"/>
      <c r="P50" s="49"/>
      <c r="Q50" s="82"/>
      <c r="R50" s="45"/>
      <c r="T50" s="94"/>
    </row>
    <row r="51" spans="1:22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80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5">
      <c r="A52" s="7"/>
      <c r="B52" s="7"/>
      <c r="C52" s="98" t="s">
        <v>43</v>
      </c>
      <c r="D52" s="7"/>
      <c r="E52" s="7"/>
      <c r="F52" s="7"/>
      <c r="G52" s="16"/>
      <c r="H52" s="99">
        <f>+L121</f>
        <v>33900000</v>
      </c>
      <c r="I52" s="8"/>
      <c r="J52" s="32"/>
      <c r="K52" s="32"/>
      <c r="L52" s="80"/>
      <c r="M52" s="56"/>
      <c r="N52" s="56"/>
      <c r="O52" s="97"/>
      <c r="P52" s="49"/>
      <c r="Q52" s="82"/>
      <c r="R52" s="45"/>
    </row>
    <row r="53" spans="1:22" x14ac:dyDescent="0.25">
      <c r="A53" s="7"/>
      <c r="B53" s="7"/>
      <c r="C53" s="98" t="s">
        <v>44</v>
      </c>
      <c r="D53" s="7"/>
      <c r="E53" s="7"/>
      <c r="F53" s="7"/>
      <c r="G53" s="16"/>
      <c r="H53" s="76">
        <f>+P121</f>
        <v>9650000</v>
      </c>
      <c r="I53" s="8"/>
      <c r="J53" s="32"/>
      <c r="K53" s="32"/>
      <c r="L53" s="80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+SUM(A77:A97)</f>
        <v>755300</v>
      </c>
      <c r="I54" s="8"/>
      <c r="J54" s="32"/>
      <c r="K54" s="32"/>
      <c r="L54" s="80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44305300</v>
      </c>
      <c r="J55" s="32"/>
      <c r="K55" s="32"/>
      <c r="L55" s="80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92451800</v>
      </c>
      <c r="J56" s="101">
        <f>SUM(M13:M55)</f>
        <v>25388600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92451800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ht="15.75" x14ac:dyDescent="0.25">
      <c r="A77" s="172">
        <v>350000</v>
      </c>
      <c r="B77" s="123">
        <v>63000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ht="15.75" x14ac:dyDescent="0.25">
      <c r="A78" s="172">
        <v>87000</v>
      </c>
      <c r="B78" s="123">
        <v>500</v>
      </c>
      <c r="C78" s="131"/>
      <c r="D78" s="131"/>
      <c r="E78" s="129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ht="15.75" x14ac:dyDescent="0.25">
      <c r="A79" s="172">
        <v>53500</v>
      </c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33"/>
    </row>
    <row r="80" spans="1:22" x14ac:dyDescent="0.25">
      <c r="A80" s="173">
        <v>3800</v>
      </c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ht="15.75" x14ac:dyDescent="0.25">
      <c r="A81" s="172">
        <v>2500</v>
      </c>
      <c r="B81" s="123"/>
      <c r="C81" s="123"/>
      <c r="D81" s="123"/>
      <c r="E81" s="124"/>
      <c r="F81" s="2"/>
      <c r="G81" s="2"/>
      <c r="H81" s="81"/>
      <c r="I81" s="2"/>
      <c r="J81" s="104"/>
      <c r="K81" s="72"/>
      <c r="L81" s="49"/>
      <c r="M81" s="82"/>
      <c r="N81" s="82"/>
      <c r="O81" s="97"/>
      <c r="P81" s="49"/>
      <c r="Q81" s="82"/>
      <c r="R81" s="133"/>
    </row>
    <row r="82" spans="1:18" ht="15.75" x14ac:dyDescent="0.25">
      <c r="A82" s="172">
        <v>258500</v>
      </c>
      <c r="B82" s="123"/>
      <c r="C82" s="123"/>
      <c r="D82" s="123"/>
      <c r="E82" s="124"/>
      <c r="F82" s="2"/>
      <c r="G82" s="2"/>
      <c r="H82" s="81"/>
      <c r="I82" s="2"/>
      <c r="J82" s="104"/>
      <c r="K82" s="134"/>
      <c r="L82" s="49"/>
      <c r="M82" s="82"/>
      <c r="N82" s="82"/>
      <c r="O82" s="97"/>
      <c r="P82" s="49"/>
      <c r="Q82" s="82"/>
      <c r="R82" s="133"/>
    </row>
    <row r="83" spans="1:18" ht="15.75" x14ac:dyDescent="0.25">
      <c r="A83" s="172"/>
      <c r="B83" s="123"/>
      <c r="C83" s="126"/>
      <c r="D83" s="123"/>
      <c r="E83" s="127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ht="15.75" x14ac:dyDescent="0.25">
      <c r="A84" s="172"/>
      <c r="E84" s="102"/>
      <c r="H84" s="10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ht="15.75" x14ac:dyDescent="0.25">
      <c r="A85" s="172"/>
      <c r="J85" s="104"/>
      <c r="K85" s="134"/>
      <c r="L85" s="49"/>
      <c r="M85" s="82"/>
      <c r="N85" s="82"/>
      <c r="O85" s="97"/>
      <c r="P85" s="49"/>
      <c r="Q85" s="82"/>
      <c r="R85" s="120"/>
    </row>
    <row r="86" spans="1:18" x14ac:dyDescent="0.25">
      <c r="A86" s="171"/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">
      <c r="J91" s="32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5">
      <c r="J97" s="32"/>
      <c r="K97" s="134"/>
      <c r="L97" s="136"/>
      <c r="M97" s="82"/>
      <c r="N97" s="82"/>
      <c r="O97" s="97"/>
      <c r="P97" s="136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13"/>
      <c r="M99" s="82"/>
      <c r="N99" s="82"/>
      <c r="O99" s="97"/>
      <c r="P99" s="113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s="137" customFormat="1" x14ac:dyDescent="0.25">
      <c r="A106" s="6"/>
      <c r="B106" s="6"/>
      <c r="C106" s="6"/>
      <c r="D106" s="6"/>
      <c r="E106" s="6"/>
      <c r="F106" s="6"/>
      <c r="G106" s="6"/>
      <c r="I106" s="6"/>
      <c r="J106" s="32"/>
      <c r="K106" s="134"/>
      <c r="L106" s="113"/>
      <c r="M106" s="82"/>
      <c r="N106" s="82"/>
      <c r="O106" s="97"/>
      <c r="P106" s="113"/>
      <c r="Q106" s="82"/>
      <c r="R106" s="120"/>
      <c r="S106" s="6"/>
      <c r="T106" s="6"/>
      <c r="U106" s="6"/>
      <c r="V106" s="6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14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38">
        <f>SUM(R13:R109)</f>
        <v>0</v>
      </c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14"/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113"/>
      <c r="N118" s="113"/>
      <c r="O118" s="139"/>
      <c r="P118" s="113"/>
      <c r="Q118" s="113">
        <f>SUM(Q13:Q117)</f>
        <v>0</v>
      </c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H119" s="6"/>
      <c r="I119" s="6"/>
      <c r="J119" s="32"/>
      <c r="K119" s="32"/>
      <c r="L119" s="113"/>
      <c r="M119" s="82"/>
      <c r="N119" s="82"/>
      <c r="O119" s="97"/>
      <c r="P119" s="113"/>
      <c r="Q119" s="82"/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0">
        <f t="shared" ref="L121:Q121" si="1">SUM(L13:L120)</f>
        <v>33900000</v>
      </c>
      <c r="M121" s="140">
        <f t="shared" si="1"/>
        <v>25388600</v>
      </c>
      <c r="N121" s="140">
        <f t="shared" si="1"/>
        <v>0</v>
      </c>
      <c r="O121" s="140"/>
      <c r="P121" s="140">
        <f>SUM(P13:P120)</f>
        <v>9650000</v>
      </c>
      <c r="Q121" s="140">
        <f t="shared" si="1"/>
        <v>0</v>
      </c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1"/>
      <c r="P122" s="141"/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10" zoomScale="110" zoomScaleNormal="100" zoomScaleSheetLayoutView="110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109</v>
      </c>
      <c r="C3" s="9"/>
      <c r="D3" s="7"/>
      <c r="E3" s="7"/>
      <c r="F3" s="7"/>
      <c r="G3" s="7"/>
      <c r="H3" s="7" t="s">
        <v>3</v>
      </c>
      <c r="I3" s="11">
        <v>43499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1053+287</f>
        <v>1340</v>
      </c>
      <c r="F8" s="21"/>
      <c r="G8" s="16">
        <f t="shared" ref="G8:G16" si="0">C8*E8</f>
        <v>134000000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406</v>
      </c>
      <c r="F9" s="21"/>
      <c r="G9" s="16">
        <f t="shared" si="0"/>
        <v>20300000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7</v>
      </c>
      <c r="F10" s="21"/>
      <c r="G10" s="16">
        <f t="shared" si="0"/>
        <v>140000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45</v>
      </c>
      <c r="F11" s="21"/>
      <c r="G11" s="16">
        <f t="shared" si="0"/>
        <v>450000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31</v>
      </c>
      <c r="F12" s="21"/>
      <c r="G12" s="16">
        <f t="shared" si="0"/>
        <v>155000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37</v>
      </c>
      <c r="F13" s="21"/>
      <c r="G13" s="16">
        <f t="shared" si="0"/>
        <v>74000</v>
      </c>
      <c r="H13" s="8"/>
      <c r="I13" s="7"/>
      <c r="J13" s="32"/>
      <c r="K13" s="32" t="s">
        <v>84</v>
      </c>
      <c r="L13" s="40"/>
      <c r="M13" s="41">
        <v>20000</v>
      </c>
      <c r="N13" s="41"/>
      <c r="O13" s="42"/>
      <c r="P13" s="43">
        <v>26900000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85</v>
      </c>
      <c r="L14" s="40"/>
      <c r="M14" s="41">
        <v>50000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86</v>
      </c>
      <c r="L15" s="40">
        <v>9500000</v>
      </c>
      <c r="M15" s="41"/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87</v>
      </c>
      <c r="L16" s="40">
        <v>900000</v>
      </c>
      <c r="M16" s="41"/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155119000</v>
      </c>
      <c r="I17" s="9"/>
      <c r="J17" s="32"/>
      <c r="K17" s="32" t="s">
        <v>88</v>
      </c>
      <c r="L17" s="40">
        <v>800000</v>
      </c>
      <c r="M17" s="41"/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89</v>
      </c>
      <c r="L18" s="40">
        <v>2400000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90</v>
      </c>
      <c r="L19" s="40">
        <v>1500000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91</v>
      </c>
      <c r="L20" s="40">
        <v>1500000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2"/>
      <c r="K21" s="32" t="s">
        <v>92</v>
      </c>
      <c r="L21" s="40">
        <v>700000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93</v>
      </c>
      <c r="L22" s="40">
        <v>2250000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94</v>
      </c>
      <c r="L23" s="40">
        <v>1500000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95</v>
      </c>
      <c r="L24" s="40">
        <v>1000000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96</v>
      </c>
      <c r="L25" s="40">
        <v>2000000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251500</v>
      </c>
      <c r="I26" s="8"/>
      <c r="J26" s="32"/>
      <c r="K26" s="32" t="s">
        <v>97</v>
      </c>
      <c r="L26" s="40">
        <v>1000000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155370500</v>
      </c>
      <c r="J27" s="32"/>
      <c r="K27" s="32" t="s">
        <v>98</v>
      </c>
      <c r="L27" s="40">
        <v>1000000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99</v>
      </c>
      <c r="L28" s="40">
        <v>1200000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100</v>
      </c>
      <c r="L29" s="40">
        <v>1000000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32" t="s">
        <v>101</v>
      </c>
      <c r="L30" s="40">
        <v>900000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Feb'!I57</f>
        <v>125540500</v>
      </c>
      <c r="J31" s="32"/>
      <c r="K31" s="32" t="s">
        <v>102</v>
      </c>
      <c r="L31" s="40">
        <v>750000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103</v>
      </c>
      <c r="L32" s="142">
        <v>-26900000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104</v>
      </c>
      <c r="L33" s="142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105</v>
      </c>
      <c r="L34" s="142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106</v>
      </c>
      <c r="L35" s="142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107</v>
      </c>
      <c r="L36" s="142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108</v>
      </c>
      <c r="L37" s="142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142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142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142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70000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70000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3000000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26900000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29900000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155370500</v>
      </c>
      <c r="J56" s="101">
        <f>SUM(M13:M55)</f>
        <v>70000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155370500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3000000</v>
      </c>
      <c r="M122" s="140">
        <f t="shared" si="1"/>
        <v>70000</v>
      </c>
      <c r="N122" s="140">
        <f t="shared" si="1"/>
        <v>0</v>
      </c>
      <c r="O122" s="140"/>
      <c r="P122" s="140">
        <f>SUM(P13:P121)</f>
        <v>26900000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44" zoomScale="110" zoomScaleNormal="100" zoomScaleSheetLayoutView="110" workbookViewId="0">
      <selection activeCell="B74" sqref="B7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43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127</v>
      </c>
      <c r="C3" s="9"/>
      <c r="D3" s="7"/>
      <c r="E3" s="7"/>
      <c r="F3" s="7"/>
      <c r="G3" s="7"/>
      <c r="H3" s="7" t="s">
        <v>3</v>
      </c>
      <c r="I3" s="11">
        <v>43500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260</v>
      </c>
      <c r="F8" s="21"/>
      <c r="G8" s="16">
        <f t="shared" ref="G8:G16" si="0">C8*E8</f>
        <v>26000000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30</v>
      </c>
      <c r="F9" s="21"/>
      <c r="G9" s="16">
        <f t="shared" si="0"/>
        <v>1500000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6</v>
      </c>
      <c r="F10" s="21"/>
      <c r="G10" s="16">
        <f t="shared" si="0"/>
        <v>120000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45</v>
      </c>
      <c r="F11" s="21"/>
      <c r="G11" s="16">
        <f t="shared" si="0"/>
        <v>450000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38</v>
      </c>
      <c r="F13" s="21"/>
      <c r="G13" s="16">
        <f t="shared" si="0"/>
        <v>76000</v>
      </c>
      <c r="H13" s="8"/>
      <c r="I13" s="7"/>
      <c r="J13" s="32"/>
      <c r="K13" s="32" t="s">
        <v>84</v>
      </c>
      <c r="L13" s="40">
        <v>850000</v>
      </c>
      <c r="M13" s="41">
        <v>147500000</v>
      </c>
      <c r="N13" s="41"/>
      <c r="O13" s="42"/>
      <c r="P13" s="43">
        <v>9475000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85</v>
      </c>
      <c r="L14" s="40">
        <v>1700000</v>
      </c>
      <c r="M14" s="41">
        <v>7500000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103</v>
      </c>
      <c r="L15" s="49">
        <v>1750000</v>
      </c>
      <c r="M15" s="41">
        <v>2523000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104</v>
      </c>
      <c r="L16" s="49">
        <v>650000</v>
      </c>
      <c r="M16" s="41">
        <v>12962000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28311000</v>
      </c>
      <c r="I17" s="9"/>
      <c r="J17" s="32"/>
      <c r="K17" s="32" t="s">
        <v>105</v>
      </c>
      <c r="L17" s="49">
        <v>2000000</v>
      </c>
      <c r="M17" s="41">
        <v>1815000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106</v>
      </c>
      <c r="L18" s="49">
        <v>800000</v>
      </c>
      <c r="M18" s="58">
        <v>1750000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107</v>
      </c>
      <c r="L19" s="49">
        <v>1575000</v>
      </c>
      <c r="M19" s="58">
        <v>17500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108</v>
      </c>
      <c r="L20" s="49">
        <v>2700000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504</v>
      </c>
      <c r="F21" s="7"/>
      <c r="G21" s="22">
        <f>C21*E21</f>
        <v>252000</v>
      </c>
      <c r="H21" s="8"/>
      <c r="I21" s="22"/>
      <c r="J21" s="32"/>
      <c r="K21" s="32" t="s">
        <v>110</v>
      </c>
      <c r="L21" s="49">
        <v>1000000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111</v>
      </c>
      <c r="L22" s="49">
        <v>2500000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112</v>
      </c>
      <c r="L23" s="49">
        <v>1000000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113</v>
      </c>
      <c r="L24" s="49">
        <v>12600000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114</v>
      </c>
      <c r="L25" s="49">
        <v>1000000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252000</v>
      </c>
      <c r="I26" s="8"/>
      <c r="J26" s="32"/>
      <c r="K26" s="32" t="s">
        <v>115</v>
      </c>
      <c r="L26" s="49">
        <v>4135000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28563000</v>
      </c>
      <c r="J27" s="32"/>
      <c r="K27" s="32" t="s">
        <v>116</v>
      </c>
      <c r="L27" s="49">
        <v>5000000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117</v>
      </c>
      <c r="L28" s="49">
        <v>1500000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118</v>
      </c>
      <c r="L29" s="49">
        <v>2550000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32" t="s">
        <v>119</v>
      </c>
      <c r="L30" s="49">
        <v>2000000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Feb'!I56</f>
        <v>155370500</v>
      </c>
      <c r="J31" s="32"/>
      <c r="K31" s="32" t="s">
        <v>120</v>
      </c>
      <c r="L31" s="49">
        <v>1000000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121</v>
      </c>
      <c r="L32" s="49">
        <v>950000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122</v>
      </c>
      <c r="L33" s="142">
        <v>-9475000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123</v>
      </c>
      <c r="L34" s="142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124</v>
      </c>
      <c r="L35" s="142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125</v>
      </c>
      <c r="L36" s="142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126</v>
      </c>
      <c r="L37" s="142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142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142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142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174067500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174067500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37785000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9475000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47260000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28563000</v>
      </c>
      <c r="J56" s="101">
        <f>SUM(M13:M55)</f>
        <v>174067500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28563000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37785000</v>
      </c>
      <c r="M122" s="140">
        <f t="shared" si="1"/>
        <v>174067500</v>
      </c>
      <c r="N122" s="140">
        <f t="shared" si="1"/>
        <v>0</v>
      </c>
      <c r="O122" s="140"/>
      <c r="P122" s="140">
        <f>SUM(P13:P121)</f>
        <v>9475000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0" zoomScale="110" zoomScaleNormal="100" zoomScaleSheetLayoutView="110" workbookViewId="0">
      <selection activeCell="G22" sqref="G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44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148</v>
      </c>
      <c r="C3" s="9"/>
      <c r="D3" s="7"/>
      <c r="E3" s="7"/>
      <c r="F3" s="7"/>
      <c r="G3" s="7"/>
      <c r="H3" s="7" t="s">
        <v>3</v>
      </c>
      <c r="I3" s="11">
        <v>43502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412-3</f>
        <v>409</v>
      </c>
      <c r="F8" s="21"/>
      <c r="G8" s="16">
        <f t="shared" ref="G8:G16" si="0">C8*E8</f>
        <v>40900000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185</v>
      </c>
      <c r="F9" s="21"/>
      <c r="G9" s="16">
        <f t="shared" si="0"/>
        <v>9250000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30</v>
      </c>
      <c r="F10" s="21"/>
      <c r="G10" s="16">
        <f t="shared" si="0"/>
        <v>600000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0</v>
      </c>
      <c r="F11" s="21"/>
      <c r="G11" s="16">
        <f t="shared" si="0"/>
        <v>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19</v>
      </c>
      <c r="F13" s="21"/>
      <c r="G13" s="16">
        <f t="shared" si="0"/>
        <v>38000</v>
      </c>
      <c r="H13" s="8"/>
      <c r="I13" s="7"/>
      <c r="J13" s="32"/>
      <c r="K13" s="32" t="s">
        <v>122</v>
      </c>
      <c r="L13" s="49">
        <v>900000</v>
      </c>
      <c r="M13" s="41">
        <v>8097500</v>
      </c>
      <c r="N13" s="41"/>
      <c r="O13" s="42"/>
      <c r="P13" s="43">
        <v>8750000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123</v>
      </c>
      <c r="L14" s="49">
        <v>1400000</v>
      </c>
      <c r="M14" s="41">
        <v>100000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124</v>
      </c>
      <c r="L15" s="49">
        <v>2500000</v>
      </c>
      <c r="M15" s="41">
        <v>200000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125</v>
      </c>
      <c r="L16" s="49">
        <v>500000</v>
      </c>
      <c r="M16" s="41">
        <v>200000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50788000</v>
      </c>
      <c r="I17" s="9"/>
      <c r="J17" s="32"/>
      <c r="K17" s="32" t="s">
        <v>126</v>
      </c>
      <c r="L17" s="49">
        <v>1500000</v>
      </c>
      <c r="M17" s="41">
        <v>250000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128</v>
      </c>
      <c r="L18" s="49">
        <v>900000</v>
      </c>
      <c r="M18" s="58">
        <v>20000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129</v>
      </c>
      <c r="L19" s="49">
        <v>900000</v>
      </c>
      <c r="M19" s="58">
        <v>150000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130</v>
      </c>
      <c r="L20" s="49">
        <v>800000</v>
      </c>
      <c r="M20" s="59">
        <v>365000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32" t="s">
        <v>131</v>
      </c>
      <c r="L21" s="49">
        <v>1900000</v>
      </c>
      <c r="M21" s="59">
        <v>28000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132</v>
      </c>
      <c r="L22" s="49">
        <v>900000</v>
      </c>
      <c r="M22" s="41">
        <v>1845000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2"/>
      <c r="K23" s="32" t="s">
        <v>133</v>
      </c>
      <c r="L23" s="49">
        <v>2400000</v>
      </c>
      <c r="M23" s="41">
        <v>138000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134</v>
      </c>
      <c r="L24" s="49">
        <v>5000000</v>
      </c>
      <c r="M24" s="41">
        <v>63000</v>
      </c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135</v>
      </c>
      <c r="L25" s="49">
        <v>1000000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251200</v>
      </c>
      <c r="I26" s="8"/>
      <c r="J26" s="32"/>
      <c r="K26" s="32" t="s">
        <v>136</v>
      </c>
      <c r="L26" s="49">
        <v>850000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51039200</v>
      </c>
      <c r="J27" s="32"/>
      <c r="K27" s="32" t="s">
        <v>137</v>
      </c>
      <c r="L27" s="49">
        <v>1100000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138</v>
      </c>
      <c r="L28" s="49">
        <v>542500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139</v>
      </c>
      <c r="L29" s="49">
        <v>1900000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32" t="s">
        <v>140</v>
      </c>
      <c r="L30" s="49">
        <v>1500000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Feb'!I57</f>
        <v>28563000</v>
      </c>
      <c r="J31" s="32"/>
      <c r="K31" s="32" t="s">
        <v>141</v>
      </c>
      <c r="L31" s="49">
        <v>100000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142</v>
      </c>
      <c r="L32" s="49">
        <v>5610200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143</v>
      </c>
      <c r="L33" s="142">
        <v>-8750000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144</v>
      </c>
      <c r="L34" s="142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145</v>
      </c>
      <c r="L35" s="142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146</v>
      </c>
      <c r="L36" s="142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147</v>
      </c>
      <c r="L37" s="142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142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142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142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11456500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20000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11476500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23452700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8750000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1750000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33952700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51039200</v>
      </c>
      <c r="J56" s="101">
        <f>SUM(M13:M55)</f>
        <v>11456500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51039200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1750000</v>
      </c>
      <c r="B77" s="123">
        <v>20000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23452700</v>
      </c>
      <c r="M122" s="140">
        <f t="shared" si="1"/>
        <v>11456500</v>
      </c>
      <c r="N122" s="140">
        <f t="shared" si="1"/>
        <v>0</v>
      </c>
      <c r="O122" s="140"/>
      <c r="P122" s="140">
        <f>SUM(P13:P121)</f>
        <v>8750000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59" zoomScale="110" zoomScaleNormal="100" zoomScaleSheetLayoutView="110" workbookViewId="0">
      <selection activeCell="A77" sqref="A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4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148</v>
      </c>
      <c r="C3" s="9"/>
      <c r="D3" s="7"/>
      <c r="E3" s="7"/>
      <c r="F3" s="7"/>
      <c r="G3" s="7"/>
      <c r="H3" s="7" t="s">
        <v>3</v>
      </c>
      <c r="I3" s="11">
        <v>43502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423</v>
      </c>
      <c r="F8" s="21"/>
      <c r="G8" s="16">
        <f t="shared" ref="G8:G16" si="0">C8*E8</f>
        <v>42300000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235</v>
      </c>
      <c r="F9" s="21"/>
      <c r="G9" s="16">
        <f t="shared" si="0"/>
        <v>11750000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38</v>
      </c>
      <c r="F10" s="21"/>
      <c r="G10" s="16">
        <f t="shared" si="0"/>
        <v>760000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18</v>
      </c>
      <c r="F11" s="21"/>
      <c r="G11" s="16">
        <f t="shared" si="0"/>
        <v>180000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15</v>
      </c>
      <c r="F13" s="21"/>
      <c r="G13" s="16">
        <f t="shared" si="0"/>
        <v>30000</v>
      </c>
      <c r="H13" s="8"/>
      <c r="I13" s="7"/>
      <c r="J13" s="32"/>
      <c r="K13" s="32" t="s">
        <v>143</v>
      </c>
      <c r="L13" s="49">
        <v>900000</v>
      </c>
      <c r="M13" s="41">
        <v>8000000</v>
      </c>
      <c r="N13" s="41"/>
      <c r="O13" s="42"/>
      <c r="P13" s="43">
        <v>13500000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144</v>
      </c>
      <c r="L14" s="49">
        <v>750000</v>
      </c>
      <c r="M14" s="41">
        <v>120000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145</v>
      </c>
      <c r="L15" s="49">
        <v>2000000</v>
      </c>
      <c r="M15" s="41">
        <v>1850000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146</v>
      </c>
      <c r="L16" s="49">
        <v>750000</v>
      </c>
      <c r="M16" s="41">
        <v>1000000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55020000</v>
      </c>
      <c r="I17" s="9"/>
      <c r="J17" s="32"/>
      <c r="K17" s="32" t="s">
        <v>147</v>
      </c>
      <c r="L17" s="49">
        <v>90000</v>
      </c>
      <c r="M17" s="41">
        <v>5705000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149</v>
      </c>
      <c r="L18" s="49">
        <v>350000</v>
      </c>
      <c r="M18" s="58">
        <v>60000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150</v>
      </c>
      <c r="L19" s="49">
        <v>700000</v>
      </c>
      <c r="M19" s="58">
        <v>500000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 t="s">
        <v>151</v>
      </c>
      <c r="L20" s="49">
        <v>650000</v>
      </c>
      <c r="M20" s="59">
        <v>500000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2"/>
      <c r="K21" s="32" t="s">
        <v>152</v>
      </c>
      <c r="L21" s="49">
        <v>800000</v>
      </c>
      <c r="M21" s="59">
        <v>2510000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153</v>
      </c>
      <c r="L22" s="49">
        <v>1000000</v>
      </c>
      <c r="M22" s="41">
        <v>654000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2"/>
      <c r="K23" s="32" t="s">
        <v>154</v>
      </c>
      <c r="L23" s="49">
        <v>900000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155</v>
      </c>
      <c r="L24" s="49">
        <v>3000000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156</v>
      </c>
      <c r="L25" s="49">
        <v>1500000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252700</v>
      </c>
      <c r="I26" s="8"/>
      <c r="J26" s="32"/>
      <c r="K26" s="32" t="s">
        <v>157</v>
      </c>
      <c r="L26" s="49">
        <v>1000000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55272700</v>
      </c>
      <c r="J27" s="32"/>
      <c r="K27" s="32" t="s">
        <v>158</v>
      </c>
      <c r="L27" s="49">
        <v>1500000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159</v>
      </c>
      <c r="L28" s="49">
        <v>4400000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160</v>
      </c>
      <c r="L29" s="49">
        <v>200000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161</v>
      </c>
      <c r="L30" s="49">
        <v>1000000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Feb'!I56</f>
        <v>51039200</v>
      </c>
      <c r="J31" s="32"/>
      <c r="K31" s="32" t="s">
        <v>162</v>
      </c>
      <c r="L31" s="49">
        <v>817500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163</v>
      </c>
      <c r="L32" s="49">
        <v>2000000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164</v>
      </c>
      <c r="L33" s="49">
        <v>825000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165</v>
      </c>
      <c r="L34" s="142">
        <v>-13500000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166</v>
      </c>
      <c r="L35" s="142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167</v>
      </c>
      <c r="L36" s="142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168</v>
      </c>
      <c r="L37" s="142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77"/>
      <c r="L38" s="142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142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142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20899000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20899000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11632500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13500000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25132500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55272700</v>
      </c>
      <c r="J56" s="101">
        <f>SUM(M13:M55)</f>
        <v>20899000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55272700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11632500</v>
      </c>
      <c r="M122" s="140">
        <f t="shared" si="1"/>
        <v>20899000</v>
      </c>
      <c r="N122" s="140">
        <f t="shared" si="1"/>
        <v>0</v>
      </c>
      <c r="O122" s="140"/>
      <c r="P122" s="140">
        <f>SUM(P13:P121)</f>
        <v>13500000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39" zoomScaleNormal="100" zoomScaleSheetLayoutView="100" workbookViewId="0">
      <selection activeCell="K40" sqref="K4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46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190</v>
      </c>
      <c r="C3" s="9"/>
      <c r="D3" s="7"/>
      <c r="E3" s="7"/>
      <c r="F3" s="7"/>
      <c r="G3" s="7"/>
      <c r="H3" s="7" t="s">
        <v>3</v>
      </c>
      <c r="I3" s="11">
        <v>43504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290+253+1</f>
        <v>544</v>
      </c>
      <c r="F8" s="21"/>
      <c r="G8" s="16">
        <f t="shared" ref="G8:G16" si="0">C8*E8</f>
        <v>54400000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320</v>
      </c>
      <c r="F9" s="21"/>
      <c r="G9" s="16">
        <f t="shared" si="0"/>
        <v>16000000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20+11</f>
        <v>31</v>
      </c>
      <c r="F10" s="21"/>
      <c r="G10" s="16">
        <f t="shared" si="0"/>
        <v>620000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12</v>
      </c>
      <c r="F11" s="21"/>
      <c r="G11" s="16">
        <f t="shared" si="0"/>
        <v>120000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2"/>
      <c r="K13" s="32" t="s">
        <v>195</v>
      </c>
      <c r="L13" s="49">
        <v>550000</v>
      </c>
      <c r="M13" s="41">
        <v>45000</v>
      </c>
      <c r="N13" s="41"/>
      <c r="O13" s="42"/>
      <c r="P13" s="43">
        <v>14670000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166</v>
      </c>
      <c r="L14" s="49">
        <v>1000000</v>
      </c>
      <c r="M14" s="41">
        <v>160000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167</v>
      </c>
      <c r="L15" s="49">
        <v>750000</v>
      </c>
      <c r="M15" s="41">
        <v>800000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168</v>
      </c>
      <c r="L16" s="49">
        <v>2400000</v>
      </c>
      <c r="M16" s="41">
        <v>520000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71162000</v>
      </c>
      <c r="I17" s="9"/>
      <c r="J17" s="32"/>
      <c r="K17" s="32" t="s">
        <v>169</v>
      </c>
      <c r="L17" s="49">
        <v>1000000</v>
      </c>
      <c r="M17" s="41">
        <v>1200000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170</v>
      </c>
      <c r="L18" s="49">
        <v>1000000</v>
      </c>
      <c r="M18" s="58">
        <v>11025000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171</v>
      </c>
      <c r="L19" s="49">
        <v>570000</v>
      </c>
      <c r="M19" s="58">
        <v>650000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172</v>
      </c>
      <c r="L20" s="49">
        <v>1000000</v>
      </c>
      <c r="M20" s="59">
        <v>228600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32" t="s">
        <v>173</v>
      </c>
      <c r="L21" s="49">
        <v>1000000</v>
      </c>
      <c r="M21" s="59">
        <v>90000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174</v>
      </c>
      <c r="L22" s="49">
        <v>690000</v>
      </c>
      <c r="M22" s="41">
        <v>85000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175</v>
      </c>
      <c r="L23" s="49">
        <v>2500000</v>
      </c>
      <c r="M23" s="41">
        <v>25000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176</v>
      </c>
      <c r="L24" s="49">
        <v>3000000</v>
      </c>
      <c r="M24" s="41">
        <f>859500+1103500+3560000</f>
        <v>5523000</v>
      </c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177</v>
      </c>
      <c r="L25" s="49">
        <v>1000000</v>
      </c>
      <c r="M25" s="41">
        <v>85000</v>
      </c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250600</v>
      </c>
      <c r="I26" s="8"/>
      <c r="J26" s="32"/>
      <c r="K26" s="32" t="s">
        <v>178</v>
      </c>
      <c r="L26" s="49">
        <v>2500000</v>
      </c>
      <c r="M26" s="41">
        <v>3722500</v>
      </c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71412600</v>
      </c>
      <c r="J27" s="32"/>
      <c r="K27" s="32" t="s">
        <v>179</v>
      </c>
      <c r="L27" s="49">
        <v>800000</v>
      </c>
      <c r="M27" s="41">
        <v>30300</v>
      </c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180</v>
      </c>
      <c r="L28" s="49">
        <v>1400000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181</v>
      </c>
      <c r="L29" s="49">
        <v>1500000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182</v>
      </c>
      <c r="L30" s="49">
        <v>3000000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Feb'!I56</f>
        <v>55272700</v>
      </c>
      <c r="J31" s="32"/>
      <c r="K31" s="32" t="s">
        <v>183</v>
      </c>
      <c r="L31" s="49">
        <v>1400000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184</v>
      </c>
      <c r="L32" s="49">
        <v>800000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185</v>
      </c>
      <c r="L33" s="49">
        <v>500000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186</v>
      </c>
      <c r="L34" s="49">
        <v>1525000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187</v>
      </c>
      <c r="L35" s="49">
        <v>2345000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188</v>
      </c>
      <c r="L36" s="49">
        <v>1000000</v>
      </c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189</v>
      </c>
      <c r="L37" s="49">
        <v>450000</v>
      </c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 t="s">
        <v>191</v>
      </c>
      <c r="L38" s="49">
        <v>1400000</v>
      </c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 t="s">
        <v>192</v>
      </c>
      <c r="L39" s="49">
        <v>5000000</v>
      </c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 t="s">
        <v>193</v>
      </c>
      <c r="L40" s="142">
        <v>250000</v>
      </c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>
        <v>-14670000</v>
      </c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24189400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60000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24249400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25660000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14670000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59300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40389300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71412600</v>
      </c>
      <c r="J56" s="101">
        <f>SUM(M13:M55)</f>
        <v>24189400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71412600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59300</v>
      </c>
      <c r="B77" s="123">
        <v>20000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>
        <v>40000</v>
      </c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25660000</v>
      </c>
      <c r="M122" s="140">
        <f t="shared" si="1"/>
        <v>24189400</v>
      </c>
      <c r="N122" s="140">
        <f t="shared" si="1"/>
        <v>0</v>
      </c>
      <c r="O122" s="140"/>
      <c r="P122" s="140">
        <f>SUM(P13:P121)</f>
        <v>14670000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1" zoomScaleNormal="100" zoomScaleSheetLayoutView="100" workbookViewId="0">
      <selection activeCell="E22" sqref="E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47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194</v>
      </c>
      <c r="C3" s="9"/>
      <c r="D3" s="7"/>
      <c r="E3" s="7"/>
      <c r="F3" s="7"/>
      <c r="G3" s="7"/>
      <c r="H3" s="7" t="s">
        <v>3</v>
      </c>
      <c r="I3" s="11">
        <v>43506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290+253+1+585+180</f>
        <v>1309</v>
      </c>
      <c r="F8" s="21"/>
      <c r="G8" s="16">
        <f t="shared" ref="G8:G16" si="0">C8*E8</f>
        <v>130900000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320+355+24</f>
        <v>699</v>
      </c>
      <c r="F9" s="21"/>
      <c r="G9" s="16">
        <f t="shared" si="0"/>
        <v>34950000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20+11+16</f>
        <v>47</v>
      </c>
      <c r="F10" s="21"/>
      <c r="G10" s="16">
        <f t="shared" si="0"/>
        <v>940000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f>12+10</f>
        <v>22</v>
      </c>
      <c r="F11" s="21"/>
      <c r="G11" s="16">
        <f t="shared" si="0"/>
        <v>220000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9</v>
      </c>
      <c r="F12" s="21"/>
      <c r="G12" s="16">
        <f t="shared" si="0"/>
        <v>45000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2"/>
      <c r="K13" s="32" t="s">
        <v>195</v>
      </c>
      <c r="L13" s="49">
        <v>1300000</v>
      </c>
      <c r="M13" s="41">
        <v>100000</v>
      </c>
      <c r="N13" s="41"/>
      <c r="O13" s="42"/>
      <c r="P13" s="43">
        <v>63050000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196</v>
      </c>
      <c r="L14" s="49">
        <v>3000000</v>
      </c>
      <c r="M14" s="41">
        <v>20000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197</v>
      </c>
      <c r="L15" s="49">
        <v>700000</v>
      </c>
      <c r="M15" s="41">
        <v>65000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198</v>
      </c>
      <c r="L16" s="49">
        <v>1400000</v>
      </c>
      <c r="M16" s="41">
        <v>40000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167079000</v>
      </c>
      <c r="I17" s="9"/>
      <c r="J17" s="32"/>
      <c r="K17" s="32" t="s">
        <v>199</v>
      </c>
      <c r="L17" s="49">
        <v>3000000</v>
      </c>
      <c r="M17" s="41">
        <v>50000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200</v>
      </c>
      <c r="L18" s="49">
        <v>250000</v>
      </c>
      <c r="M18" s="58">
        <v>180000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201</v>
      </c>
      <c r="L19" s="49">
        <v>825000</v>
      </c>
      <c r="M19" s="58">
        <v>100000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202</v>
      </c>
      <c r="L20" s="49">
        <v>100000</v>
      </c>
      <c r="M20" s="59">
        <v>29500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 t="s">
        <v>203</v>
      </c>
      <c r="L21" s="49">
        <v>950000</v>
      </c>
      <c r="M21" s="59">
        <v>62500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204</v>
      </c>
      <c r="L22" s="49">
        <v>2000000</v>
      </c>
      <c r="M22" s="41">
        <v>11500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205</v>
      </c>
      <c r="L23" s="49">
        <v>450000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206</v>
      </c>
      <c r="L24" s="49">
        <v>5000000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207</v>
      </c>
      <c r="L25" s="49">
        <v>800000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250100</v>
      </c>
      <c r="I26" s="8"/>
      <c r="J26" s="32"/>
      <c r="K26" s="32" t="s">
        <v>208</v>
      </c>
      <c r="L26" s="49">
        <v>2700000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167329100</v>
      </c>
      <c r="J27" s="32"/>
      <c r="K27" s="32" t="s">
        <v>209</v>
      </c>
      <c r="L27" s="49">
        <v>700000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210</v>
      </c>
      <c r="L28" s="49">
        <v>2500000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211</v>
      </c>
      <c r="L29" s="49">
        <v>800000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212</v>
      </c>
      <c r="L30" s="49">
        <v>3000000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Feb'!I57</f>
        <v>71412600</v>
      </c>
      <c r="J31" s="32"/>
      <c r="K31" s="32" t="s">
        <v>213</v>
      </c>
      <c r="L31" s="49">
        <v>900000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214</v>
      </c>
      <c r="L32" s="49">
        <v>2025000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215</v>
      </c>
      <c r="L33" s="49">
        <v>1400000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216</v>
      </c>
      <c r="L34" s="49">
        <v>1550000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217</v>
      </c>
      <c r="L35" s="49">
        <v>3000000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218</v>
      </c>
      <c r="L36" s="49">
        <v>775000</v>
      </c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219</v>
      </c>
      <c r="L37" s="49">
        <v>650000</v>
      </c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 t="s">
        <v>220</v>
      </c>
      <c r="L38" s="49">
        <v>3000000</v>
      </c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 t="s">
        <v>221</v>
      </c>
      <c r="L39" s="49">
        <v>2500000</v>
      </c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 t="s">
        <v>222</v>
      </c>
      <c r="L40" s="49">
        <v>3000000</v>
      </c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 t="s">
        <v>223</v>
      </c>
      <c r="L41" s="49">
        <v>2500000</v>
      </c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 t="s">
        <v>224</v>
      </c>
      <c r="L42" s="49">
        <v>1800000</v>
      </c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 t="s">
        <v>225</v>
      </c>
      <c r="L43" s="49">
        <v>1500000</v>
      </c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 t="s">
        <v>226</v>
      </c>
      <c r="L44" s="49">
        <v>900000</v>
      </c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 t="s">
        <v>227</v>
      </c>
      <c r="L45" s="49">
        <v>800000</v>
      </c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 t="s">
        <v>228</v>
      </c>
      <c r="L46" s="49">
        <v>900000</v>
      </c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658500</v>
      </c>
      <c r="I47" s="8"/>
      <c r="J47" s="32"/>
      <c r="K47" s="32" t="s">
        <v>229</v>
      </c>
      <c r="L47" s="49">
        <v>900000</v>
      </c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 t="s">
        <v>230</v>
      </c>
      <c r="L48" s="49">
        <v>500000</v>
      </c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658500</v>
      </c>
      <c r="J49" s="32"/>
      <c r="K49" s="32" t="s">
        <v>231</v>
      </c>
      <c r="L49" s="49">
        <v>1000000</v>
      </c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 t="s">
        <v>232</v>
      </c>
      <c r="L50" s="49">
        <v>4850000</v>
      </c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 t="s">
        <v>233</v>
      </c>
      <c r="L51" s="49">
        <v>800000</v>
      </c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33525000</v>
      </c>
      <c r="I52" s="8"/>
      <c r="J52" s="32"/>
      <c r="K52" s="32" t="s">
        <v>234</v>
      </c>
      <c r="L52" s="49">
        <v>900000</v>
      </c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63050000</v>
      </c>
      <c r="I53" s="8"/>
      <c r="J53" s="32"/>
      <c r="K53" s="32" t="s">
        <v>235</v>
      </c>
      <c r="L53" s="49">
        <v>1600000</v>
      </c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32" t="s">
        <v>236</v>
      </c>
      <c r="L54" s="49">
        <v>4000000</v>
      </c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96575000</v>
      </c>
      <c r="J55" s="32"/>
      <c r="K55" s="32" t="s">
        <v>237</v>
      </c>
      <c r="L55" s="49">
        <v>3000000</v>
      </c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167329100</v>
      </c>
      <c r="J56" s="101">
        <f>SUM(M13:M55)</f>
        <v>658500</v>
      </c>
      <c r="K56" s="32" t="s">
        <v>238</v>
      </c>
      <c r="L56" s="49">
        <v>900000</v>
      </c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167329100</v>
      </c>
      <c r="J57" s="103"/>
      <c r="K57" s="32" t="s">
        <v>239</v>
      </c>
      <c r="L57" s="49">
        <v>700000</v>
      </c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 t="s">
        <v>240</v>
      </c>
      <c r="L58" s="49">
        <v>1600000</v>
      </c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 t="s">
        <v>241</v>
      </c>
      <c r="L59" s="49">
        <v>650000</v>
      </c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 t="s">
        <v>242</v>
      </c>
      <c r="L60" s="49">
        <v>700000</v>
      </c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 t="s">
        <v>243</v>
      </c>
      <c r="L61" s="49">
        <v>750000</v>
      </c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 t="s">
        <v>244</v>
      </c>
      <c r="L62" s="49">
        <v>725000</v>
      </c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 t="s">
        <v>245</v>
      </c>
      <c r="L63" s="49">
        <v>1000000</v>
      </c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 t="s">
        <v>246</v>
      </c>
      <c r="L64" s="49">
        <v>1000000</v>
      </c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 t="s">
        <v>247</v>
      </c>
      <c r="L65" s="49">
        <v>2200000</v>
      </c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 t="s">
        <v>248</v>
      </c>
      <c r="L66" s="49">
        <v>500000</v>
      </c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 t="s">
        <v>249</v>
      </c>
      <c r="L67" s="49">
        <v>875000</v>
      </c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 t="s">
        <v>250</v>
      </c>
      <c r="L68" s="49">
        <v>1000000</v>
      </c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 t="s">
        <v>251</v>
      </c>
      <c r="L69" s="49">
        <v>2000000</v>
      </c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 t="s">
        <v>252</v>
      </c>
      <c r="L70" s="49">
        <v>1750000</v>
      </c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 t="s">
        <v>253</v>
      </c>
      <c r="L71" s="49">
        <v>1000000</v>
      </c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 t="s">
        <v>254</v>
      </c>
      <c r="L72" s="49">
        <v>5000000</v>
      </c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>
        <v>-63050000</v>
      </c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33525000</v>
      </c>
      <c r="M122" s="140">
        <f t="shared" si="1"/>
        <v>658500</v>
      </c>
      <c r="N122" s="140">
        <f t="shared" si="1"/>
        <v>0</v>
      </c>
      <c r="O122" s="140"/>
      <c r="P122" s="140">
        <f>SUM(P13:P121)</f>
        <v>63050000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58" zoomScaleNormal="100" zoomScaleSheetLayoutView="100" workbookViewId="0">
      <selection activeCell="L13" sqref="L13:L2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47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256</v>
      </c>
      <c r="C3" s="9"/>
      <c r="D3" s="7"/>
      <c r="E3" s="7"/>
      <c r="F3" s="7"/>
      <c r="G3" s="7"/>
      <c r="H3" s="7" t="s">
        <v>3</v>
      </c>
      <c r="I3" s="11">
        <v>43507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290+253+1+585+179+112</f>
        <v>1420</v>
      </c>
      <c r="F8" s="21"/>
      <c r="G8" s="16">
        <f t="shared" ref="G8:G16" si="0">C8*E8</f>
        <v>142000000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320+355+24-100+102</f>
        <v>701</v>
      </c>
      <c r="F9" s="21"/>
      <c r="G9" s="16">
        <f t="shared" si="0"/>
        <v>35050000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46</v>
      </c>
      <c r="F10" s="21"/>
      <c r="G10" s="16">
        <f t="shared" si="0"/>
        <v>920000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23</v>
      </c>
      <c r="F11" s="21"/>
      <c r="G11" s="16">
        <f t="shared" si="0"/>
        <v>230000</v>
      </c>
      <c r="H11" s="8"/>
      <c r="I11" s="21"/>
      <c r="J11" s="28"/>
      <c r="K11" s="29"/>
      <c r="L11" s="179" t="s">
        <v>12</v>
      </c>
      <c r="M11" s="180"/>
      <c r="N11" s="30"/>
      <c r="O11" s="181" t="s">
        <v>13</v>
      </c>
      <c r="P11" s="182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14</v>
      </c>
      <c r="F13" s="21"/>
      <c r="G13" s="16">
        <f t="shared" si="0"/>
        <v>28000</v>
      </c>
      <c r="H13" s="8"/>
      <c r="I13" s="7"/>
      <c r="J13" s="32"/>
      <c r="K13" s="32" t="s">
        <v>257</v>
      </c>
      <c r="L13" s="80">
        <v>230000</v>
      </c>
      <c r="M13" s="41">
        <v>5000000</v>
      </c>
      <c r="N13" s="41"/>
      <c r="O13" s="42"/>
      <c r="P13" s="43">
        <v>6950000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258</v>
      </c>
      <c r="L14" s="80">
        <v>2500000</v>
      </c>
      <c r="M14" s="41">
        <v>100000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259</v>
      </c>
      <c r="L15" s="80">
        <v>400000</v>
      </c>
      <c r="M15" s="41">
        <v>5000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260</v>
      </c>
      <c r="L16" s="80">
        <v>1000000</v>
      </c>
      <c r="M16" s="41">
        <v>46200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178263000</v>
      </c>
      <c r="I17" s="9"/>
      <c r="J17" s="32"/>
      <c r="K17" s="32" t="s">
        <v>261</v>
      </c>
      <c r="L17" s="80">
        <v>700000</v>
      </c>
      <c r="M17" s="41">
        <v>45000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262</v>
      </c>
      <c r="L18" s="80">
        <v>1750000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263</v>
      </c>
      <c r="L19" s="80">
        <v>1400000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264</v>
      </c>
      <c r="L20" s="80">
        <v>1000000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504</v>
      </c>
      <c r="F21" s="7"/>
      <c r="G21" s="22">
        <f>C21*E21</f>
        <v>252000</v>
      </c>
      <c r="H21" s="8"/>
      <c r="I21" s="22"/>
      <c r="J21" s="32"/>
      <c r="K21" s="32" t="s">
        <v>265</v>
      </c>
      <c r="L21" s="80">
        <v>1800000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2" t="s">
        <v>266</v>
      </c>
      <c r="L22" s="80">
        <v>2000000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2"/>
      <c r="K23" s="32" t="s">
        <v>267</v>
      </c>
      <c r="L23" s="80">
        <v>1000000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268</v>
      </c>
      <c r="L24" s="80">
        <v>900000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269</v>
      </c>
      <c r="L25" s="80">
        <v>1000000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252400</v>
      </c>
      <c r="I26" s="8"/>
      <c r="J26" s="32"/>
      <c r="K26" s="32" t="s">
        <v>270</v>
      </c>
      <c r="L26" s="149">
        <v>700000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178515400</v>
      </c>
      <c r="J27" s="32"/>
      <c r="K27" s="32"/>
      <c r="L27" s="49">
        <v>-6950000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/>
      <c r="L28" s="49"/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/>
      <c r="L29" s="49"/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49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Feb'!I57</f>
        <v>167329100</v>
      </c>
      <c r="J31" s="32"/>
      <c r="K31" s="32"/>
      <c r="L31" s="49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 t="s">
        <v>7</v>
      </c>
      <c r="J32" s="32"/>
      <c r="K32" s="32"/>
      <c r="L32" s="49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5196200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5196200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9430000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6950000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2500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16382500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178515400</v>
      </c>
      <c r="J56" s="101">
        <f>SUM(M13:M55)</f>
        <v>5196200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178515400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2500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9430000</v>
      </c>
      <c r="M122" s="140">
        <f t="shared" si="1"/>
        <v>5196200</v>
      </c>
      <c r="N122" s="140">
        <f t="shared" si="1"/>
        <v>0</v>
      </c>
      <c r="O122" s="140"/>
      <c r="P122" s="140">
        <f>SUM(P13:P121)</f>
        <v>6950000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1 Feb</vt:lpstr>
      <vt:lpstr>2 Feb</vt:lpstr>
      <vt:lpstr>3 Feb</vt:lpstr>
      <vt:lpstr>4 Feb</vt:lpstr>
      <vt:lpstr>6 Feb</vt:lpstr>
      <vt:lpstr>7 Feb</vt:lpstr>
      <vt:lpstr>8 Feb</vt:lpstr>
      <vt:lpstr>10 Feb</vt:lpstr>
      <vt:lpstr>11 Feb</vt:lpstr>
      <vt:lpstr>12 Feb </vt:lpstr>
      <vt:lpstr>13 Feb</vt:lpstr>
      <vt:lpstr>14 Feb </vt:lpstr>
      <vt:lpstr>15 Feb</vt:lpstr>
      <vt:lpstr>17 Feb</vt:lpstr>
      <vt:lpstr>18 Feb</vt:lpstr>
      <vt:lpstr>19 Feb</vt:lpstr>
      <vt:lpstr>20 Feb</vt:lpstr>
      <vt:lpstr>21 Feb</vt:lpstr>
      <vt:lpstr>22 Feb</vt:lpstr>
      <vt:lpstr>23 Feb</vt:lpstr>
      <vt:lpstr>25 Feb </vt:lpstr>
      <vt:lpstr>26 Feb</vt:lpstr>
      <vt:lpstr>27 Feb</vt:lpstr>
      <vt:lpstr>28 Feb</vt:lpstr>
      <vt:lpstr>'1 Feb'!Print_Area</vt:lpstr>
      <vt:lpstr>'10 Feb'!Print_Area</vt:lpstr>
      <vt:lpstr>'11 Feb'!Print_Area</vt:lpstr>
      <vt:lpstr>'12 Feb '!Print_Area</vt:lpstr>
      <vt:lpstr>'13 Feb'!Print_Area</vt:lpstr>
      <vt:lpstr>'14 Feb '!Print_Area</vt:lpstr>
      <vt:lpstr>'15 Feb'!Print_Area</vt:lpstr>
      <vt:lpstr>'17 Feb'!Print_Area</vt:lpstr>
      <vt:lpstr>'18 Feb'!Print_Area</vt:lpstr>
      <vt:lpstr>'19 Feb'!Print_Area</vt:lpstr>
      <vt:lpstr>'2 Feb'!Print_Area</vt:lpstr>
      <vt:lpstr>'20 Feb'!Print_Area</vt:lpstr>
      <vt:lpstr>'21 Feb'!Print_Area</vt:lpstr>
      <vt:lpstr>'22 Feb'!Print_Area</vt:lpstr>
      <vt:lpstr>'23 Feb'!Print_Area</vt:lpstr>
      <vt:lpstr>'25 Feb '!Print_Area</vt:lpstr>
      <vt:lpstr>'26 Feb'!Print_Area</vt:lpstr>
      <vt:lpstr>'27 Feb'!Print_Area</vt:lpstr>
      <vt:lpstr>'28 Feb'!Print_Area</vt:lpstr>
      <vt:lpstr>'3 Feb'!Print_Area</vt:lpstr>
      <vt:lpstr>'4 Feb'!Print_Area</vt:lpstr>
      <vt:lpstr>'6 Feb'!Print_Area</vt:lpstr>
      <vt:lpstr>'7 Feb'!Print_Area</vt:lpstr>
      <vt:lpstr>'8 Feb'!Print_Area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2019-02-25T08:09:13Z</cp:lastPrinted>
  <dcterms:created xsi:type="dcterms:W3CDTF">2019-02-02T08:46:23Z</dcterms:created>
  <dcterms:modified xsi:type="dcterms:W3CDTF">2019-02-28T08:57:56Z</dcterms:modified>
</cp:coreProperties>
</file>