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5600" windowHeight="7185" activeTab="2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44525"/>
</workbook>
</file>

<file path=xl/calcChain.xml><?xml version="1.0" encoding="utf-8"?>
<calcChain xmlns="http://schemas.openxmlformats.org/spreadsheetml/2006/main">
  <c r="AF25" i="5" l="1"/>
  <c r="AC25" i="5" l="1"/>
  <c r="AL27" i="5" l="1"/>
  <c r="AI27" i="5"/>
  <c r="AF27" i="5"/>
  <c r="AC27" i="5"/>
  <c r="Z27" i="5"/>
  <c r="W27" i="5"/>
  <c r="T27" i="5"/>
  <c r="Z25" i="5" l="1"/>
  <c r="AP17" i="2" l="1"/>
  <c r="BN14" i="2" l="1"/>
  <c r="BN15" i="2"/>
  <c r="BN16" i="2"/>
  <c r="BN18" i="2"/>
  <c r="BN20" i="2"/>
  <c r="BN21" i="2"/>
  <c r="BN22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3" i="2"/>
  <c r="BN44" i="2"/>
  <c r="BN45" i="2"/>
  <c r="BN47" i="2"/>
  <c r="BN48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8" i="2"/>
  <c r="BN70" i="2"/>
  <c r="BN71" i="2"/>
  <c r="BN72" i="2"/>
  <c r="BN73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3" i="2"/>
  <c r="BN94" i="2"/>
  <c r="BN95" i="2"/>
  <c r="BA145" i="3" l="1"/>
  <c r="BA146" i="3"/>
  <c r="AZ145" i="3"/>
  <c r="AZ146" i="3"/>
  <c r="BB145" i="3"/>
  <c r="BB146" i="3" l="1"/>
  <c r="AK26" i="2"/>
  <c r="AJ146" i="3" l="1"/>
  <c r="AM146" i="3"/>
  <c r="AP146" i="3"/>
  <c r="AS146" i="3"/>
  <c r="AG146" i="3"/>
  <c r="J146" i="3"/>
  <c r="H146" i="3"/>
  <c r="K146" i="3" l="1"/>
  <c r="L146" i="3" s="1"/>
  <c r="AS7" i="5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AA29" i="5" l="1"/>
  <c r="T39" i="4"/>
  <c r="W103" i="3"/>
  <c r="T103" i="3"/>
  <c r="Z27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N71" i="3" l="1"/>
  <c r="O71" i="3" s="1"/>
  <c r="W128" i="3" l="1"/>
  <c r="T112" i="3"/>
  <c r="Q112" i="3"/>
  <c r="Z19" i="3"/>
  <c r="N137" i="3"/>
  <c r="O137" i="3" s="1"/>
  <c r="Q64" i="3"/>
  <c r="T7" i="5" l="1"/>
  <c r="Q32" i="5"/>
  <c r="Z54" i="2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D38" i="5" l="1"/>
  <c r="AE38" i="5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V17" i="4"/>
  <c r="W17" i="4" s="1"/>
  <c r="AZ17" i="4" s="1"/>
  <c r="L11" i="4"/>
  <c r="BA7" i="5" l="1"/>
  <c r="AG38" i="5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A13" i="2" l="1"/>
  <c r="AQ35" i="5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N23" i="2" s="1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N24" i="2" s="1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M13" i="2"/>
  <c r="BN13" i="2" s="1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AE73" i="2"/>
  <c r="AD73" i="2"/>
  <c r="AE45" i="4"/>
  <c r="AD45" i="4"/>
  <c r="C26" i="6"/>
  <c r="C49" i="6" l="1"/>
  <c r="BA32" i="5"/>
  <c r="AK57" i="3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J147" i="3" s="1"/>
  <c r="C7" i="6" s="1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BB32" i="5" l="1"/>
  <c r="BK32" i="5" s="1"/>
  <c r="BH32" i="5"/>
  <c r="N25" i="3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R17" i="3" s="1"/>
  <c r="AE19" i="3"/>
  <c r="AC19" i="3"/>
  <c r="AD19" i="3" s="1"/>
  <c r="Q20" i="3"/>
  <c r="AZ20" i="3" s="1"/>
  <c r="K66" i="3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L147" i="3" l="1"/>
  <c r="AZ66" i="3"/>
  <c r="K147" i="3"/>
  <c r="C17" i="6" s="1"/>
  <c r="D43" i="6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V25" i="3" s="1"/>
  <c r="Q26" i="3"/>
  <c r="U17" i="3"/>
  <c r="R94" i="3"/>
  <c r="R116" i="3"/>
  <c r="S38" i="3"/>
  <c r="T38" i="3" s="1"/>
  <c r="S61" i="3"/>
  <c r="V61" i="3" s="1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U101" i="3"/>
  <c r="V93" i="3"/>
  <c r="U93" i="3"/>
  <c r="V71" i="3"/>
  <c r="U71" i="3"/>
  <c r="V50" i="3"/>
  <c r="U50" i="3"/>
  <c r="V32" i="3"/>
  <c r="W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U86" i="3"/>
  <c r="V73" i="3"/>
  <c r="U73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BA76" i="3"/>
  <c r="BH76" i="3" s="1"/>
  <c r="C27" i="6" l="1"/>
  <c r="C50" i="6" s="1"/>
  <c r="C43" i="6"/>
  <c r="V86" i="3"/>
  <c r="X86" i="3" s="1"/>
  <c r="AZ32" i="3"/>
  <c r="AZ101" i="3"/>
  <c r="U29" i="3"/>
  <c r="AZ83" i="3"/>
  <c r="E43" i="6"/>
  <c r="V55" i="3"/>
  <c r="Y55" i="3" s="1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T147" i="3" l="1"/>
  <c r="F17" i="6" s="1"/>
  <c r="F43" i="6" s="1"/>
  <c r="X28" i="3"/>
  <c r="X10" i="3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27" i="6" l="1"/>
  <c r="F50" i="6" s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E147" i="3" l="1"/>
  <c r="AZ12" i="3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H147" i="3" l="1"/>
  <c r="AI147" i="3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Q131" i="3" s="1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K147" i="3" l="1"/>
  <c r="AG147" i="3"/>
  <c r="AL147" i="3"/>
  <c r="L1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AN147" i="3" l="1"/>
  <c r="M7" i="6" s="1"/>
  <c r="L27" i="6"/>
  <c r="K50" i="6"/>
  <c r="AP6" i="3"/>
  <c r="AO147" i="3"/>
  <c r="M17" i="6" s="1"/>
  <c r="M27" i="6" s="1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K145" i="3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47" i="4"/>
  <c r="AE37" i="4"/>
  <c r="AD37" i="4"/>
  <c r="AE25" i="4"/>
  <c r="AD25" i="4"/>
  <c r="AB49" i="2"/>
  <c r="AB19" i="2"/>
  <c r="AC19" i="2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T147" i="3" l="1"/>
  <c r="O7" i="6" s="1"/>
  <c r="R7" i="6" s="1"/>
  <c r="AU147" i="3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E26" i="6"/>
  <c r="AB6" i="2"/>
  <c r="M18" i="6"/>
  <c r="AS147" i="3" l="1"/>
  <c r="N50" i="6"/>
  <c r="O20" i="6"/>
  <c r="O43" i="6"/>
  <c r="R17" i="6"/>
  <c r="R43" i="6" s="1"/>
  <c r="O27" i="6"/>
  <c r="O50" i="6" s="1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R27" i="6" l="1"/>
  <c r="R50" i="6" s="1"/>
  <c r="J52" i="6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7" i="3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BB148" i="3" l="1"/>
  <c r="BB149" i="3" s="1"/>
  <c r="L45" i="6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Z47" i="2" l="1"/>
  <c r="M51" i="6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M26" i="2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N25" i="2" s="1"/>
  <c r="BJ25" i="2"/>
  <c r="BM79" i="2"/>
  <c r="BJ79" i="2"/>
  <c r="BM89" i="2"/>
  <c r="BJ89" i="2"/>
  <c r="BI32" i="2"/>
  <c r="BC32" i="2"/>
  <c r="BM19" i="2"/>
  <c r="BN19" i="2" s="1"/>
  <c r="BJ19" i="2"/>
  <c r="BM49" i="2"/>
  <c r="BN49" i="2" s="1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BI12" i="2" s="1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N17" i="2" s="1"/>
  <c r="BJ17" i="2"/>
  <c r="BM10" i="2"/>
  <c r="BJ10" i="2"/>
  <c r="BM30" i="2"/>
  <c r="BJ30" i="2"/>
  <c r="BM57" i="2"/>
  <c r="BJ57" i="2"/>
  <c r="BM60" i="2"/>
  <c r="BJ60" i="2"/>
  <c r="BJ7" i="2"/>
  <c r="BM7" i="2"/>
  <c r="BM67" i="2"/>
  <c r="BN67" i="2" s="1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AR90" i="2"/>
  <c r="N16" i="6" s="1"/>
  <c r="P26" i="6"/>
  <c r="P20" i="6"/>
  <c r="P46" i="6" s="1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C12" i="2" l="1"/>
  <c r="BM12" i="2" s="1"/>
  <c r="BM42" i="2"/>
  <c r="BN42" i="2" s="1"/>
  <c r="BJ42" i="2"/>
  <c r="BM27" i="2"/>
  <c r="BJ27" i="2"/>
  <c r="BM69" i="2"/>
  <c r="BN69" i="2" s="1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N74" i="2" s="1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C90" i="2" s="1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J46" i="2"/>
  <c r="R10" i="6"/>
  <c r="H20" i="6"/>
  <c r="H46" i="6" s="1"/>
  <c r="H26" i="6"/>
  <c r="BM90" i="2" l="1"/>
  <c r="BN90" i="2" s="1"/>
  <c r="BN46" i="2"/>
  <c r="R42" i="6"/>
  <c r="R49" i="6" s="1"/>
  <c r="H30" i="6"/>
  <c r="H53" i="6" s="1"/>
  <c r="H49" i="6"/>
  <c r="BC91" i="2"/>
  <c r="BM91" i="2" s="1"/>
  <c r="BN91" i="2" s="1"/>
  <c r="V10" i="6"/>
  <c r="T10" i="6"/>
  <c r="R20" i="6"/>
  <c r="R46" i="6" s="1"/>
  <c r="R30" i="6"/>
  <c r="R147" i="3"/>
  <c r="BC92" i="2" l="1"/>
  <c r="BM92" i="2" s="1"/>
  <c r="BN92" i="2" s="1"/>
  <c r="R53" i="6"/>
  <c r="T30" i="6"/>
  <c r="V30" i="6"/>
  <c r="T20" i="6"/>
  <c r="V20" i="6"/>
</calcChain>
</file>

<file path=xl/sharedStrings.xml><?xml version="1.0" encoding="utf-8"?>
<sst xmlns="http://schemas.openxmlformats.org/spreadsheetml/2006/main" count="1811" uniqueCount="522">
  <si>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</si>
  <si>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</si>
  <si>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</si>
  <si>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</si>
  <si>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</si>
  <si>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</si>
  <si>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</si>
  <si>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</si>
  <si>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</si>
  <si>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</si>
  <si>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</si>
  <si>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</si>
  <si>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</si>
  <si>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</si>
  <si>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</si>
  <si>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</si>
  <si>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</si>
  <si>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</si>
  <si>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</si>
  <si>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</si>
  <si>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</si>
  <si>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</si>
  <si>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</si>
  <si>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</si>
  <si>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</si>
  <si>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</si>
  <si>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</si>
  <si>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</si>
  <si>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</si>
  <si>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</si>
  <si>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</si>
  <si>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</si>
  <si>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</si>
  <si>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</si>
  <si>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</si>
  <si>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</si>
  <si>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</si>
  <si>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</si>
  <si>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</si>
  <si>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</si>
  <si>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</si>
  <si>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</si>
  <si>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</si>
  <si>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</si>
  <si>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</si>
  <si>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</si>
  <si>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</si>
  <si>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</si>
  <si>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</si>
  <si>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</si>
  <si>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</si>
  <si>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</si>
  <si>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</si>
  <si>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</si>
  <si>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</si>
  <si>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</si>
  <si>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</si>
  <si>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</si>
  <si>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</si>
  <si>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</si>
  <si>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</si>
  <si>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</si>
  <si>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</si>
  <si>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</si>
  <si>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</si>
  <si>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</si>
  <si>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</si>
  <si>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</si>
  <si>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</si>
  <si>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</si>
  <si>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</si>
  <si>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</si>
  <si>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</si>
  <si>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</si>
  <si>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</si>
  <si>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</si>
  <si>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</si>
  <si>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</si>
  <si>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</si>
  <si>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</si>
  <si>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</si>
  <si>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</si>
  <si>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</si>
  <si>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</si>
  <si>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</si>
  <si>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</si>
  <si>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</si>
  <si>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</si>
  <si>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</si>
  <si>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</si>
  <si>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</si>
  <si>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</si>
  <si>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</si>
  <si>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</si>
  <si>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</si>
  <si>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</si>
  <si>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</si>
  <si>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</si>
  <si>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</si>
  <si>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</si>
  <si>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</si>
  <si>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</si>
  <si>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</si>
  <si>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</si>
  <si>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</si>
  <si>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</si>
  <si>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</si>
  <si>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</si>
  <si>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</si>
  <si>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</si>
  <si>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</si>
  <si>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</si>
  <si>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</si>
  <si>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</si>
  <si>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</si>
  <si>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</si>
  <si>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</si>
  <si>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</si>
  <si>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</si>
  <si>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</si>
  <si>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</si>
  <si>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</si>
  <si>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</si>
  <si>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</si>
  <si>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</si>
  <si>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</si>
  <si>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</si>
  <si>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</si>
  <si>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</si>
  <si>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</si>
  <si>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</si>
  <si>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</si>
  <si>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</si>
  <si>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</si>
  <si>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</si>
  <si>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</si>
  <si>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</si>
  <si>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</si>
  <si>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</si>
  <si>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</si>
  <si>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</si>
  <si>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</si>
  <si>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</si>
  <si>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</si>
  <si>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</si>
  <si>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</si>
  <si>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</si>
  <si>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</si>
  <si>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</si>
  <si>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</si>
  <si>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</si>
  <si>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</si>
  <si>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</si>
  <si>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</si>
  <si>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</si>
  <si>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</si>
  <si>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</si>
  <si>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</si>
  <si>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</si>
  <si>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</si>
  <si>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</si>
  <si>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</si>
  <si>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</si>
  <si>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</si>
  <si>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</si>
  <si>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</si>
  <si>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</si>
  <si>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</si>
  <si>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</si>
  <si>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</si>
  <si>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</si>
  <si>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</si>
  <si>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</si>
  <si>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</si>
  <si>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</si>
  <si>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</si>
  <si>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</si>
  <si>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</si>
  <si>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</si>
  <si>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</si>
  <si>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</si>
  <si>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</si>
  <si>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</si>
  <si>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</si>
  <si>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</si>
  <si>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</si>
  <si>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</si>
  <si>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</si>
  <si>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</si>
  <si>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</si>
  <si>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</si>
  <si>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</si>
  <si>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</si>
  <si>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</si>
  <si>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</si>
  <si>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</si>
  <si>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</si>
  <si>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</si>
  <si>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</si>
  <si>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</si>
  <si>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</si>
  <si>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</si>
  <si>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</si>
  <si>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</si>
  <si>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</si>
  <si>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</si>
  <si>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</si>
  <si>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</si>
  <si>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</si>
  <si>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</si>
  <si>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</si>
  <si>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</si>
  <si>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</si>
  <si>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</si>
  <si>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</si>
  <si>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</si>
  <si>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</si>
  <si>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</si>
  <si>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</si>
  <si>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</si>
  <si>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</si>
  <si>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</si>
  <si>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</si>
  <si>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</si>
  <si>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</si>
  <si>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</si>
  <si>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</si>
  <si>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</si>
  <si>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</si>
  <si>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</si>
  <si>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</si>
  <si>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</si>
  <si>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</si>
  <si>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</si>
  <si>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</si>
  <si>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</si>
  <si>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</si>
  <si>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</si>
  <si>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</si>
  <si>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</si>
  <si>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</si>
  <si>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</si>
  <si>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</si>
  <si>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</si>
  <si>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</si>
  <si>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</si>
  <si>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</si>
  <si>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</si>
  <si>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</si>
  <si>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</si>
  <si>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</si>
  <si>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</si>
  <si>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</si>
  <si>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</si>
  <si>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</si>
  <si>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</si>
  <si>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</si>
  <si>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</si>
  <si>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</si>
  <si>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</si>
  <si>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</si>
  <si>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</si>
  <si>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</si>
  <si>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</si>
  <si>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</si>
  <si>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</si>
  <si>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</si>
  <si>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</si>
  <si>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</si>
  <si>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</si>
  <si>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</si>
  <si>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</si>
  <si>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</si>
  <si>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</si>
  <si>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</si>
  <si>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</si>
  <si>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</si>
  <si>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</si>
  <si>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</si>
  <si>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</si>
  <si>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</si>
  <si>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</si>
  <si>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</si>
  <si>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</si>
  <si>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</si>
  <si>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</si>
  <si>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</si>
  <si>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</si>
  <si>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</si>
  <si>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</si>
  <si>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</si>
  <si>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</si>
  <si>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</si>
  <si>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</si>
  <si>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</si>
  <si>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</si>
  <si>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</si>
  <si>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</si>
  <si>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</si>
  <si>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</si>
  <si>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</si>
  <si>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</si>
  <si>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</si>
  <si>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</si>
  <si>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</si>
  <si>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</si>
  <si>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</si>
  <si>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</si>
  <si>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</si>
  <si>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</si>
  <si>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</si>
  <si>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</si>
  <si>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</si>
  <si>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</si>
  <si>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</si>
  <si>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</si>
  <si>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</si>
  <si>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</si>
  <si>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</si>
  <si>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</si>
  <si>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</si>
  <si>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</si>
  <si>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</si>
  <si>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</si>
  <si>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</si>
  <si>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</si>
  <si>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</si>
  <si>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</si>
  <si>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</si>
  <si>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</si>
  <si>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</si>
  <si>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</si>
  <si>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</si>
  <si>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</si>
  <si>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</si>
  <si>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</si>
  <si>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</si>
  <si>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</si>
  <si>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</si>
  <si>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</si>
  <si>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</si>
  <si>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</si>
  <si>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</si>
  <si>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</si>
  <si>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</si>
  <si>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</si>
  <si>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</si>
  <si>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</si>
  <si>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</si>
  <si>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</si>
  <si>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</si>
  <si>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</si>
  <si>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</si>
  <si>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</si>
  <si>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</si>
  <si>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</si>
  <si>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</si>
  <si>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</si>
  <si>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</si>
  <si>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</si>
  <si>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</si>
  <si>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</si>
  <si>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</si>
  <si>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</si>
  <si>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</si>
  <si>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</si>
  <si>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</si>
  <si>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</si>
  <si>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</si>
  <si>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</si>
  <si>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</si>
  <si>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</si>
  <si>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</si>
  <si>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</si>
  <si>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</si>
  <si>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</si>
  <si>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</si>
  <si>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</si>
  <si>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</si>
  <si>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</si>
  <si>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</si>
  <si>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</si>
  <si>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</si>
  <si>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</si>
  <si>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</si>
  <si>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</si>
  <si>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</si>
  <si>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</si>
  <si>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</si>
  <si>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</si>
  <si>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</si>
  <si>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</si>
  <si>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</si>
  <si>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</si>
  <si>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</si>
  <si>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</si>
  <si>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</si>
  <si>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</si>
  <si>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</si>
  <si>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</si>
  <si>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</si>
  <si>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</si>
  <si>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</si>
  <si>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</si>
  <si>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</si>
  <si>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</si>
  <si>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</si>
  <si>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</si>
  <si>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</si>
  <si>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</si>
  <si>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</si>
  <si>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</si>
  <si>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</si>
  <si>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</si>
  <si>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</si>
  <si>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</si>
  <si>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</si>
  <si>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</si>
  <si>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</si>
  <si>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</si>
  <si>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</si>
  <si>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</si>
  <si>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</si>
  <si>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</si>
  <si>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</si>
  <si>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</si>
  <si>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</si>
  <si>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</si>
  <si>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</si>
  <si>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</si>
  <si>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</si>
  <si>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</si>
  <si>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</si>
  <si>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</si>
  <si>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</si>
  <si>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</si>
  <si>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</si>
  <si>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</si>
  <si>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</si>
  <si>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</si>
  <si>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</si>
  <si>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</si>
  <si>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</si>
  <si>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</si>
  <si>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</si>
  <si>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</si>
  <si>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</si>
  <si>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</si>
  <si>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</si>
  <si>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</si>
  <si>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</si>
  <si>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</si>
  <si>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</si>
  <si>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</si>
  <si>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</si>
  <si>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</si>
  <si>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</si>
  <si>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</si>
  <si>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</si>
  <si>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</si>
  <si>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</si>
  <si>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</si>
  <si>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</si>
  <si>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</si>
  <si>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</si>
  <si>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</si>
  <si>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</si>
  <si>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</si>
  <si>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</si>
  <si>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</si>
  <si>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</si>
  <si>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</si>
  <si>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</si>
  <si>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</si>
  <si>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</si>
  <si>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</si>
  <si>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</si>
  <si>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</si>
  <si>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</si>
  <si>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</si>
  <si>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</si>
  <si>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</si>
  <si>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</si>
  <si>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</si>
  <si>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</si>
  <si>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</si>
  <si>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</si>
  <si>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</si>
  <si>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</si>
  <si>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</si>
  <si>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</si>
  <si>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</si>
  <si>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</si>
  <si>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</si>
  <si>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</si>
  <si>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</si>
  <si>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</si>
  <si>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</si>
  <si>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</si>
  <si>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</si>
  <si>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</si>
  <si>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</si>
  <si>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</si>
  <si>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</si>
  <si>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</si>
  <si>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</si>
  <si>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</si>
  <si>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</si>
  <si>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</si>
  <si>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</si>
  <si>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</si>
  <si>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</si>
  <si>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</si>
  <si>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</si>
  <si>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</si>
  <si>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</si>
  <si>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</si>
  <si>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</si>
  <si>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</si>
  <si>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</si>
  <si>
    <t>Nijar Kurnia Romdoni, A.Md</t>
  </si>
  <si>
    <t>RESCHEDULE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</si>
</sst>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47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6" fillId="4" borderId="12" xfId="1" applyFont="1" applyFill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9" xfId="1" applyFont="1" applyBorder="1"/>
    <xf numFmtId="41" fontId="17" fillId="5" borderId="19" xfId="1" applyFont="1" applyFill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41" fontId="17" fillId="0" borderId="0" xfId="1" applyFont="1"/>
    <xf numFmtId="41" fontId="17" fillId="7" borderId="21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3" fontId="18" fillId="0" borderId="1" xfId="0" applyNumberFormat="1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7" fillId="0" borderId="0" xfId="1" applyFont="1" applyBorder="1"/>
    <xf numFmtId="0" fontId="17" fillId="0" borderId="0" xfId="0" applyFont="1" applyBorder="1"/>
    <xf numFmtId="0" fontId="17" fillId="0" borderId="38" xfId="0" applyFont="1" applyBorder="1"/>
    <xf numFmtId="41" fontId="17" fillId="5" borderId="8" xfId="1" applyFont="1" applyFill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41" fontId="17" fillId="7" borderId="35" xfId="1" applyFont="1" applyFill="1" applyBorder="1"/>
    <xf numFmtId="41" fontId="17" fillId="7" borderId="14" xfId="1" applyFont="1" applyFill="1" applyBorder="1"/>
    <xf numFmtId="41" fontId="17" fillId="0" borderId="14" xfId="1" applyFont="1" applyBorder="1"/>
    <xf numFmtId="41" fontId="17" fillId="0" borderId="33" xfId="1" applyFont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41" fontId="17" fillId="8" borderId="41" xfId="1" applyFont="1" applyFill="1" applyBorder="1"/>
    <xf numFmtId="41" fontId="17" fillId="8" borderId="41" xfId="1" applyFont="1" applyFill="1" applyBorder="1" applyAlignment="1">
      <alignment horizontal="center"/>
    </xf>
    <xf numFmtId="41" fontId="7" fillId="8" borderId="22" xfId="1" applyFont="1" applyFill="1" applyBorder="1" applyAlignment="1">
      <alignment horizontal="right"/>
    </xf>
    <xf numFmtId="41" fontId="17" fillId="8" borderId="20" xfId="1" applyFont="1" applyFill="1" applyBorder="1" applyAlignment="1"/>
    <xf numFmtId="41" fontId="17" fillId="8" borderId="18" xfId="1" applyFont="1" applyFill="1" applyBorder="1" applyAlignment="1"/>
    <xf numFmtId="41" fontId="17" fillId="8" borderId="22" xfId="1" applyFont="1" applyFill="1" applyBorder="1" applyAlignment="1"/>
    <xf numFmtId="41" fontId="17" fillId="8" borderId="51" xfId="1" applyFont="1" applyFill="1" applyBorder="1"/>
    <xf numFmtId="41" fontId="17" fillId="8" borderId="52" xfId="1" applyFont="1" applyFill="1" applyBorder="1"/>
    <xf numFmtId="41" fontId="7" fillId="8" borderId="51" xfId="1" applyFont="1" applyFill="1" applyBorder="1" applyAlignment="1">
      <alignment horizontal="center"/>
    </xf>
    <xf numFmtId="41" fontId="7" fillId="8" borderId="52" xfId="1" applyFont="1" applyFill="1" applyBorder="1"/>
    <xf numFmtId="41" fontId="7" fillId="8" borderId="50" xfId="1" applyFont="1" applyFill="1" applyBorder="1" applyAlignment="1">
      <alignment horizontal="right"/>
    </xf>
    <xf numFmtId="41" fontId="17" fillId="8" borderId="49" xfId="1" applyFont="1" applyFill="1" applyBorder="1" applyAlignment="1"/>
    <xf numFmtId="41" fontId="17" fillId="8" borderId="29" xfId="1" applyFont="1" applyFill="1" applyBorder="1" applyAlignment="1"/>
    <xf numFmtId="41" fontId="17" fillId="8" borderId="50" xfId="1" applyFont="1" applyFill="1" applyBorder="1" applyAlignment="1"/>
    <xf numFmtId="41" fontId="17" fillId="8" borderId="60" xfId="1" applyFont="1" applyFill="1" applyBorder="1"/>
    <xf numFmtId="41" fontId="17" fillId="8" borderId="0" xfId="1" applyFont="1" applyFill="1" applyBorder="1"/>
    <xf numFmtId="0" fontId="17" fillId="8" borderId="0" xfId="0" applyFont="1" applyFill="1" applyBorder="1"/>
    <xf numFmtId="0" fontId="17" fillId="8" borderId="38" xfId="0" applyFont="1" applyFill="1" applyBorder="1"/>
    <xf numFmtId="41" fontId="7" fillId="8" borderId="41" xfId="1" applyFont="1" applyFill="1" applyBorder="1" applyAlignment="1">
      <alignment horizontal="center"/>
    </xf>
    <xf numFmtId="41" fontId="7" fillId="8" borderId="37" xfId="1" applyFont="1" applyFill="1" applyBorder="1"/>
    <xf numFmtId="41" fontId="7" fillId="8" borderId="37" xfId="1" applyFont="1" applyFill="1" applyBorder="1" applyAlignment="1">
      <alignment horizontal="right"/>
    </xf>
    <xf numFmtId="41" fontId="7" fillId="8" borderId="19" xfId="1" applyFont="1" applyFill="1" applyBorder="1" applyAlignment="1">
      <alignment horizontal="right"/>
    </xf>
    <xf numFmtId="41" fontId="19" fillId="8" borderId="7" xfId="1" applyFont="1" applyFill="1" applyBorder="1"/>
    <xf numFmtId="41" fontId="19" fillId="8" borderId="8" xfId="1" applyFont="1" applyFill="1" applyBorder="1"/>
    <xf numFmtId="41" fontId="17" fillId="8" borderId="1" xfId="1" applyFont="1" applyFill="1" applyBorder="1" applyAlignment="1">
      <alignment horizontal="center"/>
    </xf>
    <xf numFmtId="41" fontId="17" fillId="8" borderId="57" xfId="1" applyFont="1" applyFill="1" applyBorder="1"/>
    <xf numFmtId="41" fontId="7" fillId="8" borderId="57" xfId="1" applyFont="1" applyFill="1" applyBorder="1" applyAlignment="1">
      <alignment horizontal="center"/>
    </xf>
    <xf numFmtId="41" fontId="7" fillId="8" borderId="57" xfId="1" applyFont="1" applyFill="1" applyBorder="1" applyAlignment="1">
      <alignment horizontal="right"/>
    </xf>
    <xf numFmtId="41" fontId="7" fillId="8" borderId="57" xfId="1" applyFont="1" applyFill="1" applyBorder="1"/>
    <xf numFmtId="41" fontId="17" fillId="8" borderId="59" xfId="1" applyFont="1" applyFill="1" applyBorder="1"/>
    <xf numFmtId="41" fontId="17" fillId="8" borderId="58" xfId="1" applyFont="1" applyFill="1" applyBorder="1"/>
    <xf numFmtId="41" fontId="17" fillId="8" borderId="56" xfId="1" applyFont="1" applyFill="1" applyBorder="1"/>
    <xf numFmtId="0" fontId="17" fillId="8" borderId="37" xfId="0" applyFont="1" applyFill="1" applyBorder="1"/>
    <xf numFmtId="41" fontId="7" fillId="8" borderId="1" xfId="1" applyFont="1" applyFill="1" applyBorder="1" applyAlignment="1">
      <alignment horizontal="left"/>
    </xf>
    <xf numFmtId="165" fontId="7" fillId="8" borderId="35" xfId="5" applyNumberFormat="1" applyFont="1" applyFill="1" applyBorder="1" applyAlignment="1">
      <alignment horizontal="center"/>
    </xf>
    <xf numFmtId="0" fontId="17" fillId="8" borderId="39" xfId="0" applyFont="1" applyFill="1" applyBorder="1"/>
    <xf numFmtId="0" fontId="7" fillId="8" borderId="35" xfId="5" applyFont="1" applyFill="1" applyBorder="1" applyAlignment="1">
      <alignment horizontal="center"/>
    </xf>
    <xf numFmtId="41" fontId="7" fillId="8" borderId="39" xfId="1" applyFont="1" applyFill="1" applyBorder="1"/>
    <xf numFmtId="41" fontId="17" fillId="8" borderId="32" xfId="1" applyFont="1" applyFill="1" applyBorder="1"/>
    <xf numFmtId="41" fontId="7" fillId="8" borderId="14" xfId="1" applyFont="1" applyFill="1" applyBorder="1" applyAlignment="1">
      <alignment horizontal="right"/>
    </xf>
    <xf numFmtId="41" fontId="17" fillId="8" borderId="46" xfId="1" applyFont="1" applyFill="1" applyBorder="1"/>
    <xf numFmtId="41" fontId="17" fillId="8" borderId="5" xfId="1" applyFont="1" applyFill="1" applyBorder="1"/>
    <xf numFmtId="41" fontId="17" fillId="8" borderId="6" xfId="1" applyFont="1" applyFill="1" applyBorder="1"/>
    <xf numFmtId="0" fontId="17" fillId="8" borderId="51" xfId="0" applyFont="1" applyFill="1" applyBorder="1"/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41" fontId="18" fillId="0" borderId="25" xfId="1" applyFont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/>
    </xf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446942</xdr:colOff>
      <xdr:row>2</xdr:row>
      <xdr:rowOff>95250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361216" cy="3883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5"/>
  <sheetViews>
    <sheetView zoomScale="130" zoomScaleNormal="130" workbookViewId="0">
      <pane ySplit="5" topLeftCell="A6" activePane="bottomLeft" state="frozen"/>
      <selection pane="bottomLeft" activeCell="C10" sqref="C10"/>
    </sheetView>
  </sheetViews>
  <sheetFormatPr defaultRowHeight="14.25" x14ac:dyDescent="0.2"/>
  <cols>
    <col min="1" max="1" width="9.28515625" style="201" bestFit="1" customWidth="1"/>
    <col min="2" max="2" width="10.7109375" style="201" bestFit="1" customWidth="1"/>
    <col min="3" max="3" width="23.5703125" style="201" bestFit="1" customWidth="1"/>
    <col min="4" max="4" width="8.42578125" style="201" bestFit="1" customWidth="1"/>
    <col min="5" max="6" width="14.140625" style="201" bestFit="1" customWidth="1"/>
    <col min="7" max="7" width="13" style="201" bestFit="1" customWidth="1"/>
    <col min="8" max="8" width="14.140625" style="201" bestFit="1" customWidth="1"/>
    <col min="9" max="9" width="13" style="201" bestFit="1" customWidth="1"/>
    <col min="10" max="10" width="15.28515625" style="201" bestFit="1" customWidth="1"/>
    <col min="11" max="11" width="15.140625" style="201" bestFit="1" customWidth="1"/>
    <col min="12" max="12" width="14.140625" style="201" bestFit="1" customWidth="1"/>
    <col min="13" max="13" width="14.140625" style="244" bestFit="1" customWidth="1"/>
    <col min="14" max="14" width="13.28515625" style="244" bestFit="1" customWidth="1"/>
    <col min="15" max="15" width="12.42578125" style="244" bestFit="1" customWidth="1"/>
    <col min="16" max="16" width="14.140625" style="244" bestFit="1" customWidth="1"/>
    <col min="17" max="17" width="13.28515625" style="244" bestFit="1" customWidth="1"/>
    <col min="18" max="18" width="12" style="244" bestFit="1" customWidth="1"/>
    <col min="19" max="19" width="14.140625" style="201" bestFit="1" customWidth="1"/>
    <col min="20" max="20" width="13.28515625" style="201" bestFit="1" customWidth="1"/>
    <col min="21" max="21" width="12" style="201" bestFit="1" customWidth="1"/>
    <col min="22" max="22" width="14.140625" style="201" bestFit="1" customWidth="1"/>
    <col min="23" max="23" width="13.28515625" style="201" bestFit="1" customWidth="1"/>
    <col min="24" max="24" width="12" style="201" bestFit="1" customWidth="1"/>
    <col min="25" max="25" width="14.140625" style="201" bestFit="1" customWidth="1"/>
    <col min="26" max="26" width="13.28515625" style="201" bestFit="1" customWidth="1"/>
    <col min="27" max="27" width="16" style="201" bestFit="1" customWidth="1"/>
    <col min="28" max="28" width="14.140625" style="201" bestFit="1" customWidth="1"/>
    <col min="29" max="30" width="13.28515625" style="201" bestFit="1" customWidth="1"/>
    <col min="31" max="31" width="14.140625" style="201" bestFit="1" customWidth="1"/>
    <col min="32" max="33" width="13.28515625" style="201" bestFit="1" customWidth="1"/>
    <col min="34" max="34" width="14.140625" style="201" bestFit="1" customWidth="1"/>
    <col min="35" max="35" width="12" style="201" bestFit="1" customWidth="1"/>
    <col min="36" max="36" width="13.28515625" style="201" bestFit="1" customWidth="1"/>
    <col min="37" max="37" width="14.140625" style="201" bestFit="1" customWidth="1"/>
    <col min="38" max="38" width="12" style="201" bestFit="1" customWidth="1"/>
    <col min="39" max="39" width="13.28515625" style="201" bestFit="1" customWidth="1"/>
    <col min="40" max="40" width="14.140625" style="201" bestFit="1" customWidth="1"/>
    <col min="41" max="41" width="12" style="201" bestFit="1" customWidth="1"/>
    <col min="42" max="42" width="13.28515625" style="201" bestFit="1" customWidth="1"/>
    <col min="43" max="43" width="14.140625" style="201" bestFit="1" customWidth="1"/>
    <col min="44" max="44" width="12" style="201" bestFit="1" customWidth="1"/>
    <col min="45" max="45" width="13.28515625" style="201" bestFit="1" customWidth="1"/>
    <col min="46" max="46" width="14.140625" style="201" bestFit="1" customWidth="1"/>
    <col min="47" max="47" width="11.85546875" style="201" bestFit="1" customWidth="1"/>
    <col min="48" max="48" width="13.28515625" style="201" bestFit="1" customWidth="1"/>
    <col min="49" max="49" width="11.5703125" style="201" bestFit="1" customWidth="1"/>
    <col min="50" max="50" width="9.42578125" style="201" bestFit="1" customWidth="1"/>
    <col min="51" max="51" width="10.42578125" style="201" bestFit="1" customWidth="1"/>
    <col min="52" max="52" width="14.5703125" style="201" bestFit="1" customWidth="1"/>
    <col min="53" max="53" width="17" style="201" bestFit="1" customWidth="1"/>
    <col min="54" max="54" width="15.28515625" style="201" bestFit="1" customWidth="1"/>
    <col min="55" max="55" width="14.5703125" style="201" bestFit="1" customWidth="1"/>
    <col min="56" max="58" width="12.85546875" style="201" hidden="1" customWidth="1"/>
    <col min="59" max="59" width="13.28515625" style="201" hidden="1" customWidth="1"/>
    <col min="60" max="60" width="12.5703125" style="201" hidden="1" customWidth="1"/>
    <col min="61" max="61" width="11.140625" style="201" hidden="1" customWidth="1"/>
    <col min="62" max="62" width="11.28515625" style="201" hidden="1" customWidth="1"/>
    <col min="63" max="63" width="24.28515625" style="201" bestFit="1" customWidth="1"/>
    <col min="64" max="65" width="14.5703125" style="201" bestFit="1" customWidth="1"/>
    <col min="66" max="66" width="13.140625" style="201" bestFit="1" customWidth="1"/>
    <col min="67" max="16384" width="9.140625" style="201"/>
  </cols>
  <sheetData>
    <row r="1" spans="1:66" s="77" customFormat="1" ht="11.25" x14ac:dyDescent="0.2">
      <c r="B1" s="84" t="s">
        <v>103</v>
      </c>
      <c r="C1" s="84"/>
      <c r="D1" s="84"/>
      <c r="E1" s="84"/>
      <c r="R1" s="78"/>
    </row>
    <row r="2" spans="1:66" s="77" customFormat="1" ht="11.25" x14ac:dyDescent="0.2">
      <c r="B2" s="84" t="s">
        <v>0</v>
      </c>
      <c r="C2" s="84"/>
      <c r="D2" s="84"/>
      <c r="E2" s="84"/>
      <c r="R2" s="78"/>
    </row>
    <row r="3" spans="1:66" s="77" customFormat="1" ht="12" thickBot="1" x14ac:dyDescent="0.25">
      <c r="B3" s="77" t="s">
        <v>107</v>
      </c>
      <c r="R3" s="78"/>
    </row>
    <row r="4" spans="1:66" s="85" customFormat="1" ht="15.75" customHeight="1" thickBot="1" x14ac:dyDescent="0.3">
      <c r="A4" s="433" t="s">
        <v>1</v>
      </c>
      <c r="B4" s="435" t="s">
        <v>2</v>
      </c>
      <c r="C4" s="437" t="s">
        <v>3</v>
      </c>
      <c r="D4" s="435" t="s">
        <v>4</v>
      </c>
      <c r="E4" s="437" t="s">
        <v>5</v>
      </c>
      <c r="F4" s="439" t="s">
        <v>6</v>
      </c>
      <c r="G4" s="440"/>
      <c r="H4" s="447" t="s">
        <v>7</v>
      </c>
      <c r="I4" s="449" t="s">
        <v>8</v>
      </c>
      <c r="J4" s="451" t="s">
        <v>9</v>
      </c>
      <c r="K4" s="452"/>
      <c r="L4" s="453"/>
      <c r="M4" s="441" t="s">
        <v>10</v>
      </c>
      <c r="N4" s="442"/>
      <c r="O4" s="443"/>
      <c r="P4" s="444" t="s">
        <v>11</v>
      </c>
      <c r="Q4" s="445"/>
      <c r="R4" s="446"/>
      <c r="S4" s="441" t="s">
        <v>12</v>
      </c>
      <c r="T4" s="442"/>
      <c r="U4" s="443"/>
      <c r="V4" s="444" t="s">
        <v>13</v>
      </c>
      <c r="W4" s="445"/>
      <c r="X4" s="446"/>
      <c r="Y4" s="441" t="s">
        <v>14</v>
      </c>
      <c r="Z4" s="442"/>
      <c r="AA4" s="443"/>
      <c r="AB4" s="444" t="s">
        <v>15</v>
      </c>
      <c r="AC4" s="445"/>
      <c r="AD4" s="446"/>
      <c r="AE4" s="441" t="s">
        <v>16</v>
      </c>
      <c r="AF4" s="442"/>
      <c r="AG4" s="443"/>
      <c r="AH4" s="444" t="s">
        <v>17</v>
      </c>
      <c r="AI4" s="445"/>
      <c r="AJ4" s="446"/>
      <c r="AK4" s="441" t="s">
        <v>18</v>
      </c>
      <c r="AL4" s="442"/>
      <c r="AM4" s="443"/>
      <c r="AN4" s="444" t="s">
        <v>19</v>
      </c>
      <c r="AO4" s="445"/>
      <c r="AP4" s="446"/>
      <c r="AQ4" s="454" t="s">
        <v>20</v>
      </c>
      <c r="AR4" s="442"/>
      <c r="AS4" s="455"/>
      <c r="AT4" s="458" t="s">
        <v>21</v>
      </c>
      <c r="AU4" s="445"/>
      <c r="AV4" s="459"/>
      <c r="AW4" s="454" t="s">
        <v>22</v>
      </c>
      <c r="AX4" s="442"/>
      <c r="AY4" s="455"/>
      <c r="AZ4" s="151" t="s">
        <v>23</v>
      </c>
      <c r="BA4" s="429" t="s">
        <v>351</v>
      </c>
      <c r="BB4" s="135" t="s">
        <v>23</v>
      </c>
      <c r="BC4" s="460" t="s">
        <v>375</v>
      </c>
      <c r="BK4" s="456" t="s">
        <v>501</v>
      </c>
      <c r="BL4" s="456"/>
    </row>
    <row r="5" spans="1:66" s="90" customFormat="1" ht="15.75" customHeight="1" thickBot="1" x14ac:dyDescent="0.25">
      <c r="A5" s="434"/>
      <c r="B5" s="436"/>
      <c r="C5" s="438"/>
      <c r="D5" s="436"/>
      <c r="E5" s="438"/>
      <c r="F5" s="86" t="s">
        <v>24</v>
      </c>
      <c r="G5" s="87" t="s">
        <v>104</v>
      </c>
      <c r="H5" s="448"/>
      <c r="I5" s="450"/>
      <c r="J5" s="125" t="s">
        <v>25</v>
      </c>
      <c r="K5" s="126" t="s">
        <v>26</v>
      </c>
      <c r="L5" s="127" t="s">
        <v>27</v>
      </c>
      <c r="M5" s="81" t="s">
        <v>25</v>
      </c>
      <c r="N5" s="82" t="s">
        <v>26</v>
      </c>
      <c r="O5" s="83" t="s">
        <v>27</v>
      </c>
      <c r="P5" s="125" t="s">
        <v>25</v>
      </c>
      <c r="Q5" s="126" t="s">
        <v>26</v>
      </c>
      <c r="R5" s="127" t="s">
        <v>27</v>
      </c>
      <c r="S5" s="81" t="s">
        <v>25</v>
      </c>
      <c r="T5" s="82" t="s">
        <v>26</v>
      </c>
      <c r="U5" s="83" t="s">
        <v>27</v>
      </c>
      <c r="V5" s="125" t="s">
        <v>25</v>
      </c>
      <c r="W5" s="126" t="s">
        <v>26</v>
      </c>
      <c r="X5" s="127" t="s">
        <v>27</v>
      </c>
      <c r="Y5" s="81" t="s">
        <v>25</v>
      </c>
      <c r="Z5" s="82" t="s">
        <v>26</v>
      </c>
      <c r="AA5" s="83" t="s">
        <v>27</v>
      </c>
      <c r="AB5" s="125" t="s">
        <v>25</v>
      </c>
      <c r="AC5" s="126" t="s">
        <v>26</v>
      </c>
      <c r="AD5" s="127" t="s">
        <v>27</v>
      </c>
      <c r="AE5" s="81" t="s">
        <v>25</v>
      </c>
      <c r="AF5" s="82" t="s">
        <v>26</v>
      </c>
      <c r="AG5" s="83" t="s">
        <v>27</v>
      </c>
      <c r="AH5" s="125" t="s">
        <v>25</v>
      </c>
      <c r="AI5" s="126" t="s">
        <v>26</v>
      </c>
      <c r="AJ5" s="127" t="s">
        <v>27</v>
      </c>
      <c r="AK5" s="81" t="s">
        <v>25</v>
      </c>
      <c r="AL5" s="82" t="s">
        <v>26</v>
      </c>
      <c r="AM5" s="83" t="s">
        <v>27</v>
      </c>
      <c r="AN5" s="125" t="s">
        <v>25</v>
      </c>
      <c r="AO5" s="126" t="s">
        <v>26</v>
      </c>
      <c r="AP5" s="127" t="s">
        <v>27</v>
      </c>
      <c r="AQ5" s="88" t="s">
        <v>25</v>
      </c>
      <c r="AR5" s="82" t="s">
        <v>26</v>
      </c>
      <c r="AS5" s="89" t="s">
        <v>27</v>
      </c>
      <c r="AT5" s="128" t="s">
        <v>25</v>
      </c>
      <c r="AU5" s="126" t="s">
        <v>26</v>
      </c>
      <c r="AV5" s="129" t="s">
        <v>27</v>
      </c>
      <c r="AW5" s="88" t="s">
        <v>25</v>
      </c>
      <c r="AX5" s="82" t="s">
        <v>26</v>
      </c>
      <c r="AY5" s="89" t="s">
        <v>27</v>
      </c>
      <c r="AZ5" s="81" t="s">
        <v>28</v>
      </c>
      <c r="BA5" s="430"/>
      <c r="BB5" s="136" t="s">
        <v>29</v>
      </c>
      <c r="BC5" s="460"/>
      <c r="BD5" s="185" t="s">
        <v>376</v>
      </c>
      <c r="BE5" s="185" t="s">
        <v>315</v>
      </c>
      <c r="BF5" s="185" t="s">
        <v>26</v>
      </c>
      <c r="BG5" s="185" t="s">
        <v>377</v>
      </c>
      <c r="BH5" s="185" t="s">
        <v>378</v>
      </c>
      <c r="BJ5" s="90" t="s">
        <v>497</v>
      </c>
      <c r="BK5" s="457"/>
      <c r="BL5" s="457"/>
    </row>
    <row r="6" spans="1:66" s="351" customFormat="1" ht="15" x14ac:dyDescent="0.2">
      <c r="A6" s="342">
        <v>1</v>
      </c>
      <c r="B6" s="402"/>
      <c r="C6" s="403" t="s">
        <v>77</v>
      </c>
      <c r="D6" s="402" t="s">
        <v>73</v>
      </c>
      <c r="E6" s="404">
        <v>10000000</v>
      </c>
      <c r="F6" s="283"/>
      <c r="G6" s="227"/>
      <c r="H6" s="386">
        <f>E6-F6-G6</f>
        <v>10000000</v>
      </c>
      <c r="I6" s="405">
        <v>4000000</v>
      </c>
      <c r="J6" s="283">
        <v>4000000</v>
      </c>
      <c r="K6" s="383">
        <v>4000000</v>
      </c>
      <c r="L6" s="227">
        <f>J6-K6</f>
        <v>0</v>
      </c>
      <c r="M6" s="282">
        <f>(H6-I6)/12</f>
        <v>500000</v>
      </c>
      <c r="N6" s="383">
        <v>500000</v>
      </c>
      <c r="O6" s="224">
        <f t="shared" ref="O6:O37" si="0">M6-N6</f>
        <v>0</v>
      </c>
      <c r="P6" s="283">
        <f>M6</f>
        <v>500000</v>
      </c>
      <c r="Q6" s="383">
        <v>500000</v>
      </c>
      <c r="R6" s="227">
        <f t="shared" ref="R6:R43" si="1">P6-Q6</f>
        <v>0</v>
      </c>
      <c r="S6" s="282">
        <f>P6</f>
        <v>500000</v>
      </c>
      <c r="T6" s="383">
        <v>500000</v>
      </c>
      <c r="U6" s="224">
        <f t="shared" ref="U6:U37" si="2">S6-T6</f>
        <v>0</v>
      </c>
      <c r="V6" s="283">
        <f t="shared" ref="V6:V37" si="3">S6</f>
        <v>500000</v>
      </c>
      <c r="W6" s="383">
        <v>500000</v>
      </c>
      <c r="X6" s="227">
        <f t="shared" ref="X6:X32" si="4">V6-W6</f>
        <v>0</v>
      </c>
      <c r="Y6" s="282">
        <f t="shared" ref="Y6:Y37" si="5">V6</f>
        <v>500000</v>
      </c>
      <c r="Z6" s="383">
        <f t="shared" ref="Z6:Z12" si="6">Y6</f>
        <v>500000</v>
      </c>
      <c r="AA6" s="224">
        <f t="shared" ref="AA6:AA37" si="7">Y6-Z6</f>
        <v>0</v>
      </c>
      <c r="AB6" s="283">
        <f t="shared" ref="AB6:AB37" si="8">Y6</f>
        <v>500000</v>
      </c>
      <c r="AC6" s="383">
        <f>AB6</f>
        <v>500000</v>
      </c>
      <c r="AD6" s="227">
        <f t="shared" ref="AD6:AD37" si="9">AB6-AC6</f>
        <v>0</v>
      </c>
      <c r="AE6" s="282">
        <f t="shared" ref="AE6:AE37" si="10">AB6</f>
        <v>500000</v>
      </c>
      <c r="AF6" s="383">
        <f>AE6</f>
        <v>500000</v>
      </c>
      <c r="AG6" s="224">
        <f>+AE6-AF6</f>
        <v>0</v>
      </c>
      <c r="AH6" s="283">
        <f t="shared" ref="AH6:AH37" si="11">AE6</f>
        <v>500000</v>
      </c>
      <c r="AI6" s="383">
        <v>500000</v>
      </c>
      <c r="AJ6" s="227">
        <f>+AH6-AI6</f>
        <v>0</v>
      </c>
      <c r="AK6" s="282">
        <f t="shared" ref="AK6:AK37" si="12">AH6</f>
        <v>500000</v>
      </c>
      <c r="AL6" s="383">
        <v>500000</v>
      </c>
      <c r="AM6" s="224">
        <f>AK6-AL6</f>
        <v>0</v>
      </c>
      <c r="AN6" s="283">
        <f t="shared" ref="AN6:AN38" si="13">AK6</f>
        <v>500000</v>
      </c>
      <c r="AO6" s="383">
        <v>500000</v>
      </c>
      <c r="AP6" s="227">
        <f>+AN6-AO6</f>
        <v>0</v>
      </c>
      <c r="AQ6" s="283">
        <f>AN6</f>
        <v>500000</v>
      </c>
      <c r="AR6" s="383">
        <v>500000</v>
      </c>
      <c r="AS6" s="227">
        <f>+AQ6-AR6</f>
        <v>0</v>
      </c>
      <c r="AT6" s="282">
        <f>AQ6</f>
        <v>500000</v>
      </c>
      <c r="AU6" s="383">
        <v>500000</v>
      </c>
      <c r="AV6" s="224">
        <f>+AT6-AU6</f>
        <v>0</v>
      </c>
      <c r="AW6" s="283"/>
      <c r="AX6" s="383"/>
      <c r="AY6" s="227"/>
      <c r="AZ6" s="282">
        <f t="shared" ref="AZ6:AZ37" si="14">AX6+AU6+AR6+AO6+AL6+AI6+AF6+AC6+Z6+W6+T6+Q6+N6+K6</f>
        <v>10000000</v>
      </c>
      <c r="BA6" s="365">
        <f t="shared" ref="BA6:BA37" si="15">AY6+AV6+AS6+AP6+AM6+AJ6+AG6+AD6+AA6+X6+U6+R6+O6+L6</f>
        <v>0</v>
      </c>
      <c r="BB6" s="224">
        <f t="shared" ref="BB6:BB37" si="16">AW6+AT6+AQ6+AN6+AK6+AH6+AE6+AB6+Y6+V6+S6+P6+M6+J6</f>
        <v>10000000</v>
      </c>
      <c r="BC6" s="223">
        <f t="shared" ref="BC6:BC37" si="17">BB6-AZ6</f>
        <v>0</v>
      </c>
      <c r="BD6" s="362" t="s">
        <v>77</v>
      </c>
      <c r="BE6" s="350">
        <v>10000000</v>
      </c>
      <c r="BF6" s="350">
        <v>7000000</v>
      </c>
      <c r="BG6" s="350">
        <v>3000000</v>
      </c>
      <c r="BH6" s="363">
        <v>0</v>
      </c>
      <c r="BI6" s="351">
        <f>BB6-BE6</f>
        <v>0</v>
      </c>
      <c r="BJ6" s="351">
        <f>BC6-BG6</f>
        <v>-3000000</v>
      </c>
      <c r="BK6" s="362" t="s">
        <v>77</v>
      </c>
      <c r="BL6" s="350">
        <v>2500000</v>
      </c>
      <c r="BM6" s="351">
        <f>BC6-BL6</f>
        <v>-2500000</v>
      </c>
    </row>
    <row r="7" spans="1:66" s="351" customFormat="1" ht="15" x14ac:dyDescent="0.2">
      <c r="A7" s="342">
        <v>2</v>
      </c>
      <c r="B7" s="384"/>
      <c r="C7" s="365" t="s">
        <v>96</v>
      </c>
      <c r="D7" s="385" t="s">
        <v>31</v>
      </c>
      <c r="E7" s="365">
        <v>10000000</v>
      </c>
      <c r="F7" s="283"/>
      <c r="G7" s="227"/>
      <c r="H7" s="386">
        <f>E7-F7-G7</f>
        <v>10000000</v>
      </c>
      <c r="I7" s="224">
        <v>3000000</v>
      </c>
      <c r="J7" s="283">
        <v>3000000</v>
      </c>
      <c r="K7" s="383">
        <v>3000000</v>
      </c>
      <c r="L7" s="227">
        <f>J7-K7</f>
        <v>0</v>
      </c>
      <c r="M7" s="282">
        <v>600000</v>
      </c>
      <c r="N7" s="383">
        <v>600000</v>
      </c>
      <c r="O7" s="224">
        <f t="shared" si="0"/>
        <v>0</v>
      </c>
      <c r="P7" s="283">
        <f>M7</f>
        <v>600000</v>
      </c>
      <c r="Q7" s="383">
        <v>600000</v>
      </c>
      <c r="R7" s="227">
        <f t="shared" si="1"/>
        <v>0</v>
      </c>
      <c r="S7" s="282">
        <f>P7</f>
        <v>600000</v>
      </c>
      <c r="T7" s="383">
        <v>600000</v>
      </c>
      <c r="U7" s="224">
        <f t="shared" si="2"/>
        <v>0</v>
      </c>
      <c r="V7" s="387">
        <f t="shared" si="3"/>
        <v>600000</v>
      </c>
      <c r="W7" s="388">
        <f>V7</f>
        <v>600000</v>
      </c>
      <c r="X7" s="230">
        <f t="shared" si="4"/>
        <v>0</v>
      </c>
      <c r="Y7" s="389">
        <f t="shared" si="5"/>
        <v>600000</v>
      </c>
      <c r="Z7" s="388">
        <f t="shared" si="6"/>
        <v>600000</v>
      </c>
      <c r="AA7" s="224">
        <f t="shared" si="7"/>
        <v>0</v>
      </c>
      <c r="AB7" s="283">
        <f t="shared" si="8"/>
        <v>600000</v>
      </c>
      <c r="AC7" s="383">
        <f>AB7</f>
        <v>600000</v>
      </c>
      <c r="AD7" s="227">
        <f t="shared" si="9"/>
        <v>0</v>
      </c>
      <c r="AE7" s="282">
        <f t="shared" si="10"/>
        <v>600000</v>
      </c>
      <c r="AF7" s="383">
        <v>600000</v>
      </c>
      <c r="AG7" s="224">
        <f t="shared" ref="AG7:AG70" si="18">+AE7-AF7</f>
        <v>0</v>
      </c>
      <c r="AH7" s="283">
        <f t="shared" si="11"/>
        <v>600000</v>
      </c>
      <c r="AI7" s="383">
        <v>600000</v>
      </c>
      <c r="AJ7" s="227">
        <f t="shared" ref="AJ7:AJ70" si="19">+AH7-AI7</f>
        <v>0</v>
      </c>
      <c r="AK7" s="282">
        <f t="shared" si="12"/>
        <v>600000</v>
      </c>
      <c r="AL7" s="383">
        <v>600000</v>
      </c>
      <c r="AM7" s="224">
        <f t="shared" ref="AM7:AM70" si="20">AK7-AL7</f>
        <v>0</v>
      </c>
      <c r="AN7" s="283">
        <f t="shared" si="13"/>
        <v>600000</v>
      </c>
      <c r="AO7" s="383">
        <v>600000</v>
      </c>
      <c r="AP7" s="227">
        <f t="shared" ref="AP7:AP70" si="21">+AN7-AO7</f>
        <v>0</v>
      </c>
      <c r="AQ7" s="283">
        <f>AN7</f>
        <v>600000</v>
      </c>
      <c r="AR7" s="383">
        <v>600000</v>
      </c>
      <c r="AS7" s="227">
        <f t="shared" ref="AS7:AS70" si="22">+AQ7-AR7</f>
        <v>0</v>
      </c>
      <c r="AT7" s="282">
        <v>400000</v>
      </c>
      <c r="AU7" s="383">
        <v>400000</v>
      </c>
      <c r="AV7" s="224">
        <f t="shared" ref="AV7:AV18" si="23">+AT7-AU7</f>
        <v>0</v>
      </c>
      <c r="AW7" s="283"/>
      <c r="AX7" s="383"/>
      <c r="AY7" s="227"/>
      <c r="AZ7" s="282">
        <f t="shared" si="14"/>
        <v>10000000</v>
      </c>
      <c r="BA7" s="203">
        <f t="shared" si="15"/>
        <v>0</v>
      </c>
      <c r="BB7" s="224">
        <f t="shared" si="16"/>
        <v>10000000</v>
      </c>
      <c r="BC7" s="223">
        <f t="shared" si="17"/>
        <v>0</v>
      </c>
      <c r="BD7" s="349" t="s">
        <v>96</v>
      </c>
      <c r="BE7" s="350">
        <v>10000000</v>
      </c>
      <c r="BF7" s="350">
        <v>6000000</v>
      </c>
      <c r="BG7" s="350">
        <v>4000000</v>
      </c>
      <c r="BH7" s="350">
        <v>600000</v>
      </c>
      <c r="BI7" s="351">
        <f t="shared" ref="BI7:BI70" si="24">BB7-BE7</f>
        <v>0</v>
      </c>
      <c r="BJ7" s="351">
        <f t="shared" ref="BJ7:BJ70" si="25">BC7-BG7</f>
        <v>-4000000</v>
      </c>
      <c r="BK7" s="349" t="s">
        <v>96</v>
      </c>
      <c r="BL7" s="350">
        <v>3400000</v>
      </c>
      <c r="BM7" s="351">
        <f t="shared" ref="BM7:BM70" si="26">BC7-BL7</f>
        <v>-3400000</v>
      </c>
    </row>
    <row r="8" spans="1:66" s="351" customFormat="1" ht="15" x14ac:dyDescent="0.2">
      <c r="A8" s="342">
        <v>3</v>
      </c>
      <c r="B8" s="321"/>
      <c r="C8" s="361" t="s">
        <v>43</v>
      </c>
      <c r="D8" s="344" t="s">
        <v>31</v>
      </c>
      <c r="E8" s="345">
        <v>9500000</v>
      </c>
      <c r="F8" s="226"/>
      <c r="G8" s="318"/>
      <c r="H8" s="346">
        <f>E8-F8-G8</f>
        <v>9500000</v>
      </c>
      <c r="I8" s="348">
        <v>3000000</v>
      </c>
      <c r="J8" s="226">
        <v>3000000</v>
      </c>
      <c r="K8" s="223">
        <v>3000000</v>
      </c>
      <c r="L8" s="318">
        <f>J8-K8</f>
        <v>0</v>
      </c>
      <c r="M8" s="222">
        <f>(H8-I8)/10</f>
        <v>650000</v>
      </c>
      <c r="N8" s="223">
        <v>650000</v>
      </c>
      <c r="O8" s="224">
        <f t="shared" si="0"/>
        <v>0</v>
      </c>
      <c r="P8" s="226">
        <f>M8</f>
        <v>650000</v>
      </c>
      <c r="Q8" s="223">
        <v>650000</v>
      </c>
      <c r="R8" s="227">
        <f t="shared" si="1"/>
        <v>0</v>
      </c>
      <c r="S8" s="222">
        <f>P8</f>
        <v>650000</v>
      </c>
      <c r="T8" s="223">
        <v>650000</v>
      </c>
      <c r="U8" s="224">
        <f t="shared" si="2"/>
        <v>0</v>
      </c>
      <c r="V8" s="226">
        <f t="shared" si="3"/>
        <v>650000</v>
      </c>
      <c r="W8" s="223">
        <v>650000</v>
      </c>
      <c r="X8" s="227">
        <f t="shared" si="4"/>
        <v>0</v>
      </c>
      <c r="Y8" s="222">
        <f t="shared" si="5"/>
        <v>650000</v>
      </c>
      <c r="Z8" s="223">
        <f t="shared" si="6"/>
        <v>650000</v>
      </c>
      <c r="AA8" s="224">
        <f t="shared" si="7"/>
        <v>0</v>
      </c>
      <c r="AB8" s="226">
        <f t="shared" si="8"/>
        <v>650000</v>
      </c>
      <c r="AC8" s="223">
        <f>AB8</f>
        <v>650000</v>
      </c>
      <c r="AD8" s="227">
        <f t="shared" si="9"/>
        <v>0</v>
      </c>
      <c r="AE8" s="222">
        <f t="shared" si="10"/>
        <v>650000</v>
      </c>
      <c r="AF8" s="223">
        <v>650000</v>
      </c>
      <c r="AG8" s="224">
        <f t="shared" si="18"/>
        <v>0</v>
      </c>
      <c r="AH8" s="226">
        <f t="shared" si="11"/>
        <v>650000</v>
      </c>
      <c r="AI8" s="223">
        <v>650000</v>
      </c>
      <c r="AJ8" s="227">
        <f t="shared" si="19"/>
        <v>0</v>
      </c>
      <c r="AK8" s="222">
        <f t="shared" si="12"/>
        <v>650000</v>
      </c>
      <c r="AL8" s="223">
        <v>650000</v>
      </c>
      <c r="AM8" s="224">
        <f t="shared" si="20"/>
        <v>0</v>
      </c>
      <c r="AN8" s="226">
        <f t="shared" si="13"/>
        <v>650000</v>
      </c>
      <c r="AO8" s="223">
        <v>650000</v>
      </c>
      <c r="AP8" s="227">
        <f t="shared" si="21"/>
        <v>0</v>
      </c>
      <c r="AQ8" s="226"/>
      <c r="AR8" s="223"/>
      <c r="AS8" s="227">
        <f t="shared" si="22"/>
        <v>0</v>
      </c>
      <c r="AT8" s="222"/>
      <c r="AU8" s="223"/>
      <c r="AV8" s="224">
        <f t="shared" si="23"/>
        <v>0</v>
      </c>
      <c r="AW8" s="226"/>
      <c r="AX8" s="223"/>
      <c r="AY8" s="318"/>
      <c r="AZ8" s="282">
        <f t="shared" si="14"/>
        <v>9500000</v>
      </c>
      <c r="BA8" s="203">
        <f t="shared" si="15"/>
        <v>0</v>
      </c>
      <c r="BB8" s="224">
        <f t="shared" si="16"/>
        <v>9500000</v>
      </c>
      <c r="BC8" s="223">
        <f t="shared" si="17"/>
        <v>0</v>
      </c>
      <c r="BD8" s="349" t="s">
        <v>43</v>
      </c>
      <c r="BE8" s="350">
        <v>9500000</v>
      </c>
      <c r="BF8" s="350">
        <v>6250000</v>
      </c>
      <c r="BG8" s="350">
        <v>3250000</v>
      </c>
      <c r="BH8" s="350">
        <v>650000</v>
      </c>
      <c r="BI8" s="351">
        <f t="shared" si="24"/>
        <v>0</v>
      </c>
      <c r="BJ8" s="351">
        <f t="shared" si="25"/>
        <v>-3250000</v>
      </c>
      <c r="BK8" s="349" t="s">
        <v>43</v>
      </c>
      <c r="BL8" s="350">
        <v>2600000</v>
      </c>
      <c r="BM8" s="351">
        <f t="shared" si="26"/>
        <v>-2600000</v>
      </c>
    </row>
    <row r="9" spans="1:66" s="351" customFormat="1" ht="15.75" customHeight="1" x14ac:dyDescent="0.2">
      <c r="A9" s="342">
        <v>4</v>
      </c>
      <c r="B9" s="321"/>
      <c r="C9" s="361" t="s">
        <v>64</v>
      </c>
      <c r="D9" s="344" t="s">
        <v>31</v>
      </c>
      <c r="E9" s="345">
        <v>9750000</v>
      </c>
      <c r="F9" s="226"/>
      <c r="G9" s="318"/>
      <c r="H9" s="346">
        <f>E9-F9-G9</f>
        <v>9750000</v>
      </c>
      <c r="I9" s="348">
        <v>3000000</v>
      </c>
      <c r="J9" s="226">
        <v>1000000</v>
      </c>
      <c r="K9" s="223">
        <v>1000000</v>
      </c>
      <c r="L9" s="318">
        <f>J9-K9</f>
        <v>0</v>
      </c>
      <c r="M9" s="222">
        <v>875000</v>
      </c>
      <c r="N9" s="223">
        <v>875000</v>
      </c>
      <c r="O9" s="224">
        <f t="shared" si="0"/>
        <v>0</v>
      </c>
      <c r="P9" s="226">
        <f>M9</f>
        <v>875000</v>
      </c>
      <c r="Q9" s="223">
        <v>875000</v>
      </c>
      <c r="R9" s="227">
        <f t="shared" si="1"/>
        <v>0</v>
      </c>
      <c r="S9" s="222">
        <f>P9</f>
        <v>875000</v>
      </c>
      <c r="T9" s="223">
        <f>S9</f>
        <v>875000</v>
      </c>
      <c r="U9" s="224">
        <f t="shared" si="2"/>
        <v>0</v>
      </c>
      <c r="V9" s="228">
        <f t="shared" si="3"/>
        <v>875000</v>
      </c>
      <c r="W9" s="229">
        <f>V9</f>
        <v>875000</v>
      </c>
      <c r="X9" s="230">
        <f t="shared" si="4"/>
        <v>0</v>
      </c>
      <c r="Y9" s="231">
        <f t="shared" si="5"/>
        <v>875000</v>
      </c>
      <c r="Z9" s="229">
        <f t="shared" si="6"/>
        <v>875000</v>
      </c>
      <c r="AA9" s="224">
        <f t="shared" si="7"/>
        <v>0</v>
      </c>
      <c r="AB9" s="226">
        <f t="shared" si="8"/>
        <v>875000</v>
      </c>
      <c r="AC9" s="223">
        <f>AB9</f>
        <v>875000</v>
      </c>
      <c r="AD9" s="227">
        <f t="shared" si="9"/>
        <v>0</v>
      </c>
      <c r="AE9" s="222">
        <f t="shared" si="10"/>
        <v>875000</v>
      </c>
      <c r="AF9" s="223">
        <v>875000</v>
      </c>
      <c r="AG9" s="224">
        <f t="shared" si="18"/>
        <v>0</v>
      </c>
      <c r="AH9" s="226">
        <f t="shared" si="11"/>
        <v>875000</v>
      </c>
      <c r="AI9" s="223">
        <v>875000</v>
      </c>
      <c r="AJ9" s="227">
        <f t="shared" si="19"/>
        <v>0</v>
      </c>
      <c r="AK9" s="222">
        <f t="shared" si="12"/>
        <v>875000</v>
      </c>
      <c r="AL9" s="223">
        <v>875000</v>
      </c>
      <c r="AM9" s="224">
        <f t="shared" si="20"/>
        <v>0</v>
      </c>
      <c r="AN9" s="226">
        <f t="shared" si="13"/>
        <v>875000</v>
      </c>
      <c r="AO9" s="223">
        <v>875000</v>
      </c>
      <c r="AP9" s="227">
        <f t="shared" si="21"/>
        <v>0</v>
      </c>
      <c r="AQ9" s="226"/>
      <c r="AR9" s="223"/>
      <c r="AS9" s="227">
        <f t="shared" si="22"/>
        <v>0</v>
      </c>
      <c r="AT9" s="222"/>
      <c r="AU9" s="223"/>
      <c r="AV9" s="224">
        <f t="shared" si="23"/>
        <v>0</v>
      </c>
      <c r="AW9" s="226"/>
      <c r="AX9" s="223"/>
      <c r="AY9" s="318"/>
      <c r="AZ9" s="282">
        <f t="shared" si="14"/>
        <v>9750000</v>
      </c>
      <c r="BA9" s="203">
        <f t="shared" si="15"/>
        <v>0</v>
      </c>
      <c r="BB9" s="224">
        <f t="shared" si="16"/>
        <v>9750000</v>
      </c>
      <c r="BC9" s="223">
        <f t="shared" si="17"/>
        <v>0</v>
      </c>
      <c r="BD9" s="362" t="s">
        <v>64</v>
      </c>
      <c r="BE9" s="350">
        <v>9750000</v>
      </c>
      <c r="BF9" s="350">
        <v>6250000</v>
      </c>
      <c r="BG9" s="350">
        <v>3500000</v>
      </c>
      <c r="BH9" s="363">
        <v>0</v>
      </c>
      <c r="BI9" s="351">
        <f t="shared" si="24"/>
        <v>0</v>
      </c>
      <c r="BJ9" s="351">
        <f t="shared" si="25"/>
        <v>-3500000</v>
      </c>
      <c r="BK9" s="349" t="s">
        <v>64</v>
      </c>
      <c r="BL9" s="350">
        <v>3500000</v>
      </c>
      <c r="BM9" s="351">
        <f t="shared" si="26"/>
        <v>-3500000</v>
      </c>
    </row>
    <row r="10" spans="1:66" s="351" customFormat="1" ht="15" x14ac:dyDescent="0.2">
      <c r="A10" s="342">
        <v>5</v>
      </c>
      <c r="B10" s="321"/>
      <c r="C10" s="361" t="s">
        <v>89</v>
      </c>
      <c r="D10" s="368" t="s">
        <v>31</v>
      </c>
      <c r="E10" s="361">
        <v>10000000</v>
      </c>
      <c r="F10" s="226"/>
      <c r="G10" s="318"/>
      <c r="H10" s="346">
        <f>E10-F10-G10</f>
        <v>10000000</v>
      </c>
      <c r="I10" s="348">
        <v>2000000</v>
      </c>
      <c r="J10" s="226">
        <v>2000000</v>
      </c>
      <c r="K10" s="223">
        <v>2000000</v>
      </c>
      <c r="L10" s="318">
        <f>J10-K10</f>
        <v>0</v>
      </c>
      <c r="M10" s="222">
        <f>(H10-I10)/10</f>
        <v>800000</v>
      </c>
      <c r="N10" s="223">
        <v>800000</v>
      </c>
      <c r="O10" s="224">
        <f t="shared" si="0"/>
        <v>0</v>
      </c>
      <c r="P10" s="226">
        <f>M10</f>
        <v>800000</v>
      </c>
      <c r="Q10" s="223">
        <f>P10</f>
        <v>800000</v>
      </c>
      <c r="R10" s="227">
        <f t="shared" si="1"/>
        <v>0</v>
      </c>
      <c r="S10" s="222">
        <f>P10</f>
        <v>800000</v>
      </c>
      <c r="T10" s="223">
        <f>S10</f>
        <v>800000</v>
      </c>
      <c r="U10" s="224">
        <f t="shared" si="2"/>
        <v>0</v>
      </c>
      <c r="V10" s="228">
        <f t="shared" si="3"/>
        <v>800000</v>
      </c>
      <c r="W10" s="229">
        <f>V10</f>
        <v>800000</v>
      </c>
      <c r="X10" s="230">
        <f t="shared" si="4"/>
        <v>0</v>
      </c>
      <c r="Y10" s="231">
        <f t="shared" si="5"/>
        <v>800000</v>
      </c>
      <c r="Z10" s="229">
        <f t="shared" si="6"/>
        <v>800000</v>
      </c>
      <c r="AA10" s="224">
        <f t="shared" si="7"/>
        <v>0</v>
      </c>
      <c r="AB10" s="226">
        <f t="shared" si="8"/>
        <v>800000</v>
      </c>
      <c r="AC10" s="223">
        <v>800000</v>
      </c>
      <c r="AD10" s="227">
        <f t="shared" si="9"/>
        <v>0</v>
      </c>
      <c r="AE10" s="222">
        <f t="shared" si="10"/>
        <v>800000</v>
      </c>
      <c r="AF10" s="223">
        <v>800000</v>
      </c>
      <c r="AG10" s="224">
        <f t="shared" si="18"/>
        <v>0</v>
      </c>
      <c r="AH10" s="226">
        <f t="shared" si="11"/>
        <v>800000</v>
      </c>
      <c r="AI10" s="223">
        <v>800000</v>
      </c>
      <c r="AJ10" s="227">
        <f t="shared" si="19"/>
        <v>0</v>
      </c>
      <c r="AK10" s="222">
        <f t="shared" si="12"/>
        <v>800000</v>
      </c>
      <c r="AL10" s="223">
        <v>800000</v>
      </c>
      <c r="AM10" s="224">
        <f t="shared" si="20"/>
        <v>0</v>
      </c>
      <c r="AN10" s="226">
        <f t="shared" si="13"/>
        <v>800000</v>
      </c>
      <c r="AO10" s="223">
        <v>800000</v>
      </c>
      <c r="AP10" s="227">
        <f t="shared" si="21"/>
        <v>0</v>
      </c>
      <c r="AQ10" s="226"/>
      <c r="AR10" s="223"/>
      <c r="AS10" s="227">
        <f t="shared" si="22"/>
        <v>0</v>
      </c>
      <c r="AT10" s="222"/>
      <c r="AU10" s="223"/>
      <c r="AV10" s="224">
        <f t="shared" si="23"/>
        <v>0</v>
      </c>
      <c r="AW10" s="226"/>
      <c r="AX10" s="223"/>
      <c r="AY10" s="318"/>
      <c r="AZ10" s="282">
        <f t="shared" si="14"/>
        <v>10000000</v>
      </c>
      <c r="BA10" s="203">
        <f t="shared" si="15"/>
        <v>0</v>
      </c>
      <c r="BB10" s="224">
        <f t="shared" si="16"/>
        <v>10000000</v>
      </c>
      <c r="BC10" s="223">
        <f t="shared" si="17"/>
        <v>0</v>
      </c>
      <c r="BD10" s="349" t="s">
        <v>379</v>
      </c>
      <c r="BE10" s="350">
        <v>10000000</v>
      </c>
      <c r="BF10" s="350">
        <v>5000000</v>
      </c>
      <c r="BG10" s="350">
        <v>5000000</v>
      </c>
      <c r="BH10" s="350">
        <v>1800000</v>
      </c>
      <c r="BI10" s="351">
        <f t="shared" si="24"/>
        <v>0</v>
      </c>
      <c r="BJ10" s="351">
        <f t="shared" si="25"/>
        <v>-5000000</v>
      </c>
      <c r="BK10" s="349" t="s">
        <v>379</v>
      </c>
      <c r="BL10" s="350">
        <v>3500000</v>
      </c>
      <c r="BM10" s="351">
        <f t="shared" si="26"/>
        <v>-3500000</v>
      </c>
    </row>
    <row r="11" spans="1:66" s="351" customFormat="1" ht="15" x14ac:dyDescent="0.2">
      <c r="A11" s="342">
        <v>6</v>
      </c>
      <c r="B11" s="321"/>
      <c r="C11" s="361" t="s">
        <v>326</v>
      </c>
      <c r="D11" s="368" t="s">
        <v>31</v>
      </c>
      <c r="E11" s="361">
        <v>10000000</v>
      </c>
      <c r="F11" s="226"/>
      <c r="G11" s="318"/>
      <c r="H11" s="346">
        <v>10000000</v>
      </c>
      <c r="I11" s="348">
        <v>4500000</v>
      </c>
      <c r="J11" s="226"/>
      <c r="K11" s="223"/>
      <c r="L11" s="318"/>
      <c r="M11" s="222"/>
      <c r="N11" s="223"/>
      <c r="O11" s="224">
        <f t="shared" si="0"/>
        <v>0</v>
      </c>
      <c r="P11" s="226">
        <v>4500000</v>
      </c>
      <c r="Q11" s="223">
        <v>4500000</v>
      </c>
      <c r="R11" s="227">
        <f t="shared" si="1"/>
        <v>0</v>
      </c>
      <c r="S11" s="222">
        <v>550000</v>
      </c>
      <c r="T11" s="223">
        <v>550000</v>
      </c>
      <c r="U11" s="224">
        <f t="shared" si="2"/>
        <v>0</v>
      </c>
      <c r="V11" s="226">
        <f t="shared" si="3"/>
        <v>550000</v>
      </c>
      <c r="W11" s="223">
        <f>V11</f>
        <v>550000</v>
      </c>
      <c r="X11" s="227">
        <f t="shared" si="4"/>
        <v>0</v>
      </c>
      <c r="Y11" s="222">
        <f t="shared" si="5"/>
        <v>550000</v>
      </c>
      <c r="Z11" s="223">
        <f t="shared" si="6"/>
        <v>550000</v>
      </c>
      <c r="AA11" s="224">
        <f t="shared" si="7"/>
        <v>0</v>
      </c>
      <c r="AB11" s="226">
        <f t="shared" si="8"/>
        <v>550000</v>
      </c>
      <c r="AC11" s="223">
        <f>AB11</f>
        <v>550000</v>
      </c>
      <c r="AD11" s="227">
        <f t="shared" si="9"/>
        <v>0</v>
      </c>
      <c r="AE11" s="222">
        <f t="shared" si="10"/>
        <v>550000</v>
      </c>
      <c r="AF11" s="223">
        <f>AE11</f>
        <v>550000</v>
      </c>
      <c r="AG11" s="224">
        <f t="shared" si="18"/>
        <v>0</v>
      </c>
      <c r="AH11" s="226">
        <f t="shared" si="11"/>
        <v>550000</v>
      </c>
      <c r="AI11" s="223">
        <v>550000</v>
      </c>
      <c r="AJ11" s="227">
        <f t="shared" si="19"/>
        <v>0</v>
      </c>
      <c r="AK11" s="222">
        <f t="shared" si="12"/>
        <v>550000</v>
      </c>
      <c r="AL11" s="223">
        <v>550000</v>
      </c>
      <c r="AM11" s="224">
        <f t="shared" si="20"/>
        <v>0</v>
      </c>
      <c r="AN11" s="226">
        <f t="shared" si="13"/>
        <v>550000</v>
      </c>
      <c r="AO11" s="223">
        <v>550000</v>
      </c>
      <c r="AP11" s="227">
        <f t="shared" si="21"/>
        <v>0</v>
      </c>
      <c r="AQ11" s="226">
        <v>550000</v>
      </c>
      <c r="AR11" s="223">
        <v>550000</v>
      </c>
      <c r="AS11" s="227">
        <f t="shared" si="22"/>
        <v>0</v>
      </c>
      <c r="AT11" s="222">
        <v>550000</v>
      </c>
      <c r="AU11" s="223">
        <v>550000</v>
      </c>
      <c r="AV11" s="224">
        <f t="shared" si="23"/>
        <v>0</v>
      </c>
      <c r="AW11" s="226"/>
      <c r="AX11" s="223"/>
      <c r="AY11" s="318"/>
      <c r="AZ11" s="282">
        <f t="shared" si="14"/>
        <v>10000000</v>
      </c>
      <c r="BA11" s="203">
        <f t="shared" si="15"/>
        <v>0</v>
      </c>
      <c r="BB11" s="224">
        <f t="shared" si="16"/>
        <v>10000000</v>
      </c>
      <c r="BC11" s="223">
        <f t="shared" si="17"/>
        <v>0</v>
      </c>
      <c r="BD11" s="349" t="s">
        <v>380</v>
      </c>
      <c r="BE11" s="350">
        <v>10000000</v>
      </c>
      <c r="BF11" s="350">
        <v>6400000</v>
      </c>
      <c r="BG11" s="350">
        <v>3600000</v>
      </c>
      <c r="BH11" s="350">
        <v>300000</v>
      </c>
      <c r="BI11" s="351">
        <f t="shared" si="24"/>
        <v>0</v>
      </c>
      <c r="BJ11" s="351">
        <f t="shared" si="25"/>
        <v>-3600000</v>
      </c>
      <c r="BK11" s="362" t="s">
        <v>380</v>
      </c>
      <c r="BL11" s="350">
        <v>2750000</v>
      </c>
      <c r="BM11" s="351">
        <f t="shared" si="26"/>
        <v>-2750000</v>
      </c>
    </row>
    <row r="12" spans="1:66" s="351" customFormat="1" ht="15" x14ac:dyDescent="0.2">
      <c r="A12" s="342">
        <v>7</v>
      </c>
      <c r="B12" s="321"/>
      <c r="C12" s="361" t="s">
        <v>85</v>
      </c>
      <c r="D12" s="368" t="s">
        <v>31</v>
      </c>
      <c r="E12" s="361">
        <v>10000000</v>
      </c>
      <c r="F12" s="226"/>
      <c r="G12" s="318"/>
      <c r="H12" s="346">
        <f t="shared" ref="H12:H19" si="27">E12-F12-G12</f>
        <v>10000000</v>
      </c>
      <c r="I12" s="348">
        <v>1000000</v>
      </c>
      <c r="J12" s="226">
        <v>1000000</v>
      </c>
      <c r="K12" s="223">
        <v>1000000</v>
      </c>
      <c r="L12" s="318">
        <f t="shared" ref="L12:L19" si="28">J12-K12</f>
        <v>0</v>
      </c>
      <c r="M12" s="222">
        <f>(H12-I12)/12</f>
        <v>750000</v>
      </c>
      <c r="N12" s="223">
        <v>750000</v>
      </c>
      <c r="O12" s="224">
        <f t="shared" si="0"/>
        <v>0</v>
      </c>
      <c r="P12" s="226">
        <f t="shared" ref="P12:P18" si="29">M12</f>
        <v>750000</v>
      </c>
      <c r="Q12" s="223">
        <v>750000</v>
      </c>
      <c r="R12" s="227">
        <f t="shared" si="1"/>
        <v>0</v>
      </c>
      <c r="S12" s="222">
        <f t="shared" ref="S12:S22" si="30">P12</f>
        <v>750000</v>
      </c>
      <c r="T12" s="223">
        <v>750000</v>
      </c>
      <c r="U12" s="224">
        <f t="shared" si="2"/>
        <v>0</v>
      </c>
      <c r="V12" s="226">
        <f t="shared" si="3"/>
        <v>750000</v>
      </c>
      <c r="W12" s="223">
        <f>V12</f>
        <v>750000</v>
      </c>
      <c r="X12" s="227">
        <f t="shared" si="4"/>
        <v>0</v>
      </c>
      <c r="Y12" s="222">
        <f t="shared" si="5"/>
        <v>750000</v>
      </c>
      <c r="Z12" s="223">
        <f t="shared" si="6"/>
        <v>750000</v>
      </c>
      <c r="AA12" s="224">
        <f t="shared" si="7"/>
        <v>0</v>
      </c>
      <c r="AB12" s="226">
        <f t="shared" si="8"/>
        <v>750000</v>
      </c>
      <c r="AC12" s="223">
        <f>AB12</f>
        <v>750000</v>
      </c>
      <c r="AD12" s="227">
        <f t="shared" si="9"/>
        <v>0</v>
      </c>
      <c r="AE12" s="222">
        <f t="shared" si="10"/>
        <v>750000</v>
      </c>
      <c r="AF12" s="223">
        <f>AE12</f>
        <v>750000</v>
      </c>
      <c r="AG12" s="224">
        <f t="shared" si="18"/>
        <v>0</v>
      </c>
      <c r="AH12" s="226">
        <f t="shared" si="11"/>
        <v>750000</v>
      </c>
      <c r="AI12" s="223">
        <f>AH12</f>
        <v>750000</v>
      </c>
      <c r="AJ12" s="227">
        <f t="shared" si="19"/>
        <v>0</v>
      </c>
      <c r="AK12" s="222">
        <f t="shared" si="12"/>
        <v>750000</v>
      </c>
      <c r="AL12" s="223">
        <f>AK12</f>
        <v>750000</v>
      </c>
      <c r="AM12" s="224">
        <f t="shared" si="20"/>
        <v>0</v>
      </c>
      <c r="AN12" s="226">
        <f t="shared" si="13"/>
        <v>750000</v>
      </c>
      <c r="AO12" s="223">
        <f>AN12</f>
        <v>750000</v>
      </c>
      <c r="AP12" s="227">
        <f t="shared" si="21"/>
        <v>0</v>
      </c>
      <c r="AQ12" s="226">
        <f>AN12</f>
        <v>750000</v>
      </c>
      <c r="AR12" s="223">
        <f>AQ12</f>
        <v>750000</v>
      </c>
      <c r="AS12" s="227">
        <f t="shared" si="22"/>
        <v>0</v>
      </c>
      <c r="AT12" s="222">
        <f>AQ12</f>
        <v>750000</v>
      </c>
      <c r="AU12" s="223">
        <v>750000</v>
      </c>
      <c r="AV12" s="224">
        <f t="shared" si="23"/>
        <v>0</v>
      </c>
      <c r="AW12" s="226"/>
      <c r="AX12" s="223"/>
      <c r="AY12" s="318"/>
      <c r="AZ12" s="282">
        <f t="shared" si="14"/>
        <v>10000000</v>
      </c>
      <c r="BA12" s="365">
        <f t="shared" si="15"/>
        <v>0</v>
      </c>
      <c r="BB12" s="224">
        <f t="shared" si="16"/>
        <v>10000000</v>
      </c>
      <c r="BC12" s="223">
        <f t="shared" si="17"/>
        <v>0</v>
      </c>
      <c r="BD12" s="349" t="s">
        <v>85</v>
      </c>
      <c r="BE12" s="350">
        <v>10000000</v>
      </c>
      <c r="BF12" s="350">
        <v>4900000</v>
      </c>
      <c r="BG12" s="350">
        <v>5100000</v>
      </c>
      <c r="BH12" s="350">
        <v>600000</v>
      </c>
      <c r="BI12" s="351">
        <f t="shared" si="24"/>
        <v>0</v>
      </c>
      <c r="BJ12" s="351">
        <f t="shared" si="25"/>
        <v>-5100000</v>
      </c>
      <c r="BK12" s="362" t="s">
        <v>85</v>
      </c>
      <c r="BL12" s="350">
        <v>600000</v>
      </c>
      <c r="BM12" s="351">
        <f t="shared" si="26"/>
        <v>-600000</v>
      </c>
    </row>
    <row r="13" spans="1:66" s="351" customFormat="1" ht="15" x14ac:dyDescent="0.2">
      <c r="A13" s="342">
        <v>8</v>
      </c>
      <c r="B13" s="321"/>
      <c r="C13" s="361" t="s">
        <v>83</v>
      </c>
      <c r="D13" s="344" t="s">
        <v>31</v>
      </c>
      <c r="E13" s="357">
        <v>10000000</v>
      </c>
      <c r="F13" s="226"/>
      <c r="G13" s="318"/>
      <c r="H13" s="346">
        <f t="shared" si="27"/>
        <v>10000000</v>
      </c>
      <c r="I13" s="347">
        <v>4000000</v>
      </c>
      <c r="J13" s="226">
        <v>1000000</v>
      </c>
      <c r="K13" s="223">
        <v>1000000</v>
      </c>
      <c r="L13" s="318">
        <f t="shared" si="28"/>
        <v>0</v>
      </c>
      <c r="M13" s="222">
        <v>750000</v>
      </c>
      <c r="N13" s="223">
        <v>750000</v>
      </c>
      <c r="O13" s="224">
        <f t="shared" si="0"/>
        <v>0</v>
      </c>
      <c r="P13" s="226">
        <f t="shared" si="29"/>
        <v>750000</v>
      </c>
      <c r="Q13" s="223">
        <v>750000</v>
      </c>
      <c r="R13" s="227">
        <f t="shared" si="1"/>
        <v>0</v>
      </c>
      <c r="S13" s="222">
        <f t="shared" si="30"/>
        <v>750000</v>
      </c>
      <c r="T13" s="223">
        <f>S13</f>
        <v>750000</v>
      </c>
      <c r="U13" s="224">
        <f t="shared" si="2"/>
        <v>0</v>
      </c>
      <c r="V13" s="228">
        <f t="shared" si="3"/>
        <v>750000</v>
      </c>
      <c r="W13" s="229">
        <f>V13</f>
        <v>750000</v>
      </c>
      <c r="X13" s="230">
        <f t="shared" si="4"/>
        <v>0</v>
      </c>
      <c r="Y13" s="231">
        <f t="shared" si="5"/>
        <v>750000</v>
      </c>
      <c r="Z13" s="229">
        <f>Y13</f>
        <v>750000</v>
      </c>
      <c r="AA13" s="224">
        <f t="shared" si="7"/>
        <v>0</v>
      </c>
      <c r="AB13" s="226">
        <f t="shared" si="8"/>
        <v>750000</v>
      </c>
      <c r="AC13" s="223">
        <v>750000</v>
      </c>
      <c r="AD13" s="227">
        <f t="shared" si="9"/>
        <v>0</v>
      </c>
      <c r="AE13" s="222">
        <f t="shared" si="10"/>
        <v>750000</v>
      </c>
      <c r="AF13" s="223">
        <v>750000</v>
      </c>
      <c r="AG13" s="224">
        <f t="shared" si="18"/>
        <v>0</v>
      </c>
      <c r="AH13" s="226">
        <f t="shared" si="11"/>
        <v>750000</v>
      </c>
      <c r="AI13" s="223">
        <v>750000</v>
      </c>
      <c r="AJ13" s="227">
        <f t="shared" si="19"/>
        <v>0</v>
      </c>
      <c r="AK13" s="222">
        <f t="shared" si="12"/>
        <v>750000</v>
      </c>
      <c r="AL13" s="223">
        <v>750000</v>
      </c>
      <c r="AM13" s="224">
        <f t="shared" si="20"/>
        <v>0</v>
      </c>
      <c r="AN13" s="226">
        <f t="shared" si="13"/>
        <v>750000</v>
      </c>
      <c r="AO13" s="223">
        <v>750000</v>
      </c>
      <c r="AP13" s="227">
        <f t="shared" si="21"/>
        <v>0</v>
      </c>
      <c r="AQ13" s="226">
        <f>AN13</f>
        <v>750000</v>
      </c>
      <c r="AR13" s="223">
        <v>750000</v>
      </c>
      <c r="AS13" s="227">
        <f t="shared" si="22"/>
        <v>0</v>
      </c>
      <c r="AT13" s="222">
        <f>AQ13</f>
        <v>750000</v>
      </c>
      <c r="AU13" s="223">
        <v>750000</v>
      </c>
      <c r="AV13" s="224">
        <f t="shared" si="23"/>
        <v>0</v>
      </c>
      <c r="AW13" s="226"/>
      <c r="AX13" s="223"/>
      <c r="AY13" s="318"/>
      <c r="AZ13" s="282">
        <f t="shared" si="14"/>
        <v>10000000</v>
      </c>
      <c r="BA13" s="203">
        <f t="shared" si="15"/>
        <v>0</v>
      </c>
      <c r="BB13" s="224">
        <f t="shared" si="16"/>
        <v>10000000</v>
      </c>
      <c r="BC13" s="223">
        <f t="shared" si="17"/>
        <v>0</v>
      </c>
      <c r="BD13" s="349" t="s">
        <v>83</v>
      </c>
      <c r="BE13" s="350">
        <v>10000000</v>
      </c>
      <c r="BF13" s="350">
        <v>3500000</v>
      </c>
      <c r="BG13" s="350">
        <v>6500000</v>
      </c>
      <c r="BH13" s="350">
        <v>2000000</v>
      </c>
      <c r="BI13" s="351">
        <f t="shared" si="24"/>
        <v>0</v>
      </c>
      <c r="BJ13" s="351">
        <f t="shared" si="25"/>
        <v>-6500000</v>
      </c>
      <c r="BK13" s="349" t="s">
        <v>83</v>
      </c>
      <c r="BL13" s="350">
        <v>5100000</v>
      </c>
      <c r="BM13" s="351">
        <f t="shared" si="26"/>
        <v>-5100000</v>
      </c>
      <c r="BN13" s="351">
        <f>+BL13+BM13</f>
        <v>0</v>
      </c>
    </row>
    <row r="14" spans="1:66" s="351" customFormat="1" ht="15" x14ac:dyDescent="0.2">
      <c r="A14" s="342">
        <v>9</v>
      </c>
      <c r="B14" s="321"/>
      <c r="C14" s="361" t="s">
        <v>79</v>
      </c>
      <c r="D14" s="344" t="s">
        <v>31</v>
      </c>
      <c r="E14" s="357">
        <v>10000000</v>
      </c>
      <c r="F14" s="226">
        <v>500000</v>
      </c>
      <c r="G14" s="318"/>
      <c r="H14" s="346">
        <f>E14-F14-G14</f>
        <v>9500000</v>
      </c>
      <c r="I14" s="347">
        <v>9500000</v>
      </c>
      <c r="J14" s="226">
        <v>9500000</v>
      </c>
      <c r="K14" s="223">
        <v>9500000</v>
      </c>
      <c r="L14" s="318">
        <f t="shared" si="28"/>
        <v>0</v>
      </c>
      <c r="M14" s="222">
        <f>(H14-I14)/12</f>
        <v>0</v>
      </c>
      <c r="N14" s="223"/>
      <c r="O14" s="224">
        <f t="shared" si="0"/>
        <v>0</v>
      </c>
      <c r="P14" s="226">
        <f t="shared" si="29"/>
        <v>0</v>
      </c>
      <c r="Q14" s="223"/>
      <c r="R14" s="227">
        <f t="shared" si="1"/>
        <v>0</v>
      </c>
      <c r="S14" s="222">
        <f t="shared" si="30"/>
        <v>0</v>
      </c>
      <c r="T14" s="223"/>
      <c r="U14" s="224">
        <f t="shared" si="2"/>
        <v>0</v>
      </c>
      <c r="V14" s="226">
        <f t="shared" si="3"/>
        <v>0</v>
      </c>
      <c r="W14" s="223"/>
      <c r="X14" s="227">
        <f t="shared" si="4"/>
        <v>0</v>
      </c>
      <c r="Y14" s="222">
        <f t="shared" si="5"/>
        <v>0</v>
      </c>
      <c r="Z14" s="223"/>
      <c r="AA14" s="224">
        <f t="shared" si="7"/>
        <v>0</v>
      </c>
      <c r="AB14" s="226">
        <f t="shared" si="8"/>
        <v>0</v>
      </c>
      <c r="AC14" s="223"/>
      <c r="AD14" s="227">
        <f t="shared" si="9"/>
        <v>0</v>
      </c>
      <c r="AE14" s="222">
        <f t="shared" si="10"/>
        <v>0</v>
      </c>
      <c r="AF14" s="223"/>
      <c r="AG14" s="224">
        <f t="shared" si="18"/>
        <v>0</v>
      </c>
      <c r="AH14" s="226">
        <f t="shared" si="11"/>
        <v>0</v>
      </c>
      <c r="AI14" s="223"/>
      <c r="AJ14" s="227">
        <f t="shared" si="19"/>
        <v>0</v>
      </c>
      <c r="AK14" s="222">
        <f t="shared" si="12"/>
        <v>0</v>
      </c>
      <c r="AL14" s="223"/>
      <c r="AM14" s="224">
        <f t="shared" si="20"/>
        <v>0</v>
      </c>
      <c r="AN14" s="226">
        <f t="shared" si="13"/>
        <v>0</v>
      </c>
      <c r="AO14" s="223"/>
      <c r="AP14" s="227">
        <f t="shared" si="21"/>
        <v>0</v>
      </c>
      <c r="AQ14" s="226">
        <f>AN14</f>
        <v>0</v>
      </c>
      <c r="AR14" s="223"/>
      <c r="AS14" s="227">
        <f t="shared" si="22"/>
        <v>0</v>
      </c>
      <c r="AT14" s="222">
        <f>AQ14</f>
        <v>0</v>
      </c>
      <c r="AU14" s="223"/>
      <c r="AV14" s="224">
        <f t="shared" si="23"/>
        <v>0</v>
      </c>
      <c r="AW14" s="226"/>
      <c r="AX14" s="223"/>
      <c r="AY14" s="318"/>
      <c r="AZ14" s="282">
        <f t="shared" si="14"/>
        <v>9500000</v>
      </c>
      <c r="BA14" s="365">
        <f t="shared" si="15"/>
        <v>0</v>
      </c>
      <c r="BB14" s="224">
        <f t="shared" si="16"/>
        <v>9500000</v>
      </c>
      <c r="BC14" s="223">
        <f t="shared" si="17"/>
        <v>0</v>
      </c>
      <c r="BD14" s="362" t="s">
        <v>79</v>
      </c>
      <c r="BE14" s="350">
        <v>9500000</v>
      </c>
      <c r="BF14" s="350">
        <v>9500000</v>
      </c>
      <c r="BG14" s="363">
        <v>0</v>
      </c>
      <c r="BH14" s="363">
        <v>0</v>
      </c>
      <c r="BI14" s="351">
        <f t="shared" si="24"/>
        <v>0</v>
      </c>
      <c r="BJ14" s="351">
        <f t="shared" si="25"/>
        <v>0</v>
      </c>
      <c r="BK14" s="362" t="s">
        <v>79</v>
      </c>
      <c r="BL14" s="363">
        <v>0</v>
      </c>
      <c r="BM14" s="351">
        <f t="shared" si="26"/>
        <v>0</v>
      </c>
      <c r="BN14" s="201">
        <f t="shared" ref="BN14:BN77" si="31">+BL14+BM14</f>
        <v>0</v>
      </c>
    </row>
    <row r="15" spans="1:66" s="351" customFormat="1" ht="15" x14ac:dyDescent="0.2">
      <c r="A15" s="342">
        <v>10</v>
      </c>
      <c r="B15" s="321"/>
      <c r="C15" s="345" t="s">
        <v>75</v>
      </c>
      <c r="D15" s="344" t="s">
        <v>73</v>
      </c>
      <c r="E15" s="357">
        <v>9750000</v>
      </c>
      <c r="F15" s="226"/>
      <c r="G15" s="318"/>
      <c r="H15" s="346">
        <f t="shared" si="27"/>
        <v>9750000</v>
      </c>
      <c r="I15" s="347">
        <v>3000000</v>
      </c>
      <c r="J15" s="226">
        <v>3000000</v>
      </c>
      <c r="K15" s="223">
        <v>3000000</v>
      </c>
      <c r="L15" s="318">
        <f t="shared" si="28"/>
        <v>0</v>
      </c>
      <c r="M15" s="222">
        <f>(H15-I15)/10</f>
        <v>675000</v>
      </c>
      <c r="N15" s="223">
        <v>675000</v>
      </c>
      <c r="O15" s="224">
        <f t="shared" si="0"/>
        <v>0</v>
      </c>
      <c r="P15" s="226">
        <f t="shared" si="29"/>
        <v>675000</v>
      </c>
      <c r="Q15" s="223">
        <v>675000</v>
      </c>
      <c r="R15" s="227">
        <f t="shared" si="1"/>
        <v>0</v>
      </c>
      <c r="S15" s="222">
        <f t="shared" si="30"/>
        <v>675000</v>
      </c>
      <c r="T15" s="223">
        <f>S15</f>
        <v>675000</v>
      </c>
      <c r="U15" s="224">
        <f t="shared" si="2"/>
        <v>0</v>
      </c>
      <c r="V15" s="228">
        <f t="shared" si="3"/>
        <v>675000</v>
      </c>
      <c r="W15" s="229">
        <f>V15</f>
        <v>675000</v>
      </c>
      <c r="X15" s="230">
        <f t="shared" si="4"/>
        <v>0</v>
      </c>
      <c r="Y15" s="231">
        <f t="shared" si="5"/>
        <v>675000</v>
      </c>
      <c r="Z15" s="229">
        <f>Y15</f>
        <v>675000</v>
      </c>
      <c r="AA15" s="224">
        <f t="shared" si="7"/>
        <v>0</v>
      </c>
      <c r="AB15" s="226">
        <f t="shared" si="8"/>
        <v>675000</v>
      </c>
      <c r="AC15" s="223">
        <f>AB15</f>
        <v>675000</v>
      </c>
      <c r="AD15" s="227">
        <f t="shared" si="9"/>
        <v>0</v>
      </c>
      <c r="AE15" s="222">
        <f t="shared" si="10"/>
        <v>675000</v>
      </c>
      <c r="AF15" s="223">
        <v>675000</v>
      </c>
      <c r="AG15" s="224">
        <f t="shared" si="18"/>
        <v>0</v>
      </c>
      <c r="AH15" s="226">
        <f t="shared" si="11"/>
        <v>675000</v>
      </c>
      <c r="AI15" s="223">
        <v>675000</v>
      </c>
      <c r="AJ15" s="227">
        <f t="shared" si="19"/>
        <v>0</v>
      </c>
      <c r="AK15" s="222">
        <f t="shared" si="12"/>
        <v>675000</v>
      </c>
      <c r="AL15" s="223">
        <v>675000</v>
      </c>
      <c r="AM15" s="224">
        <f t="shared" si="20"/>
        <v>0</v>
      </c>
      <c r="AN15" s="226">
        <f t="shared" si="13"/>
        <v>675000</v>
      </c>
      <c r="AO15" s="223">
        <v>675000</v>
      </c>
      <c r="AP15" s="227">
        <f t="shared" si="21"/>
        <v>0</v>
      </c>
      <c r="AQ15" s="226"/>
      <c r="AR15" s="223"/>
      <c r="AS15" s="227">
        <f t="shared" si="22"/>
        <v>0</v>
      </c>
      <c r="AT15" s="222"/>
      <c r="AU15" s="223"/>
      <c r="AV15" s="224">
        <f t="shared" si="23"/>
        <v>0</v>
      </c>
      <c r="AW15" s="226"/>
      <c r="AX15" s="223"/>
      <c r="AY15" s="318"/>
      <c r="AZ15" s="282">
        <f t="shared" si="14"/>
        <v>9750000</v>
      </c>
      <c r="BA15" s="203">
        <f t="shared" si="15"/>
        <v>0</v>
      </c>
      <c r="BB15" s="224">
        <f t="shared" si="16"/>
        <v>9750000</v>
      </c>
      <c r="BC15" s="223">
        <f t="shared" si="17"/>
        <v>0</v>
      </c>
      <c r="BD15" s="349" t="s">
        <v>381</v>
      </c>
      <c r="BE15" s="350">
        <v>9750000</v>
      </c>
      <c r="BF15" s="350">
        <v>6400000</v>
      </c>
      <c r="BG15" s="350">
        <v>3350000</v>
      </c>
      <c r="BH15" s="350">
        <v>650000</v>
      </c>
      <c r="BI15" s="351">
        <f t="shared" si="24"/>
        <v>0</v>
      </c>
      <c r="BJ15" s="351">
        <f t="shared" si="25"/>
        <v>-3350000</v>
      </c>
      <c r="BK15" s="349" t="s">
        <v>381</v>
      </c>
      <c r="BL15" s="350">
        <v>2050000</v>
      </c>
      <c r="BM15" s="351">
        <f t="shared" si="26"/>
        <v>-2050000</v>
      </c>
      <c r="BN15" s="201">
        <f t="shared" si="31"/>
        <v>0</v>
      </c>
    </row>
    <row r="16" spans="1:66" s="351" customFormat="1" ht="15" x14ac:dyDescent="0.2">
      <c r="A16" s="342">
        <v>11</v>
      </c>
      <c r="B16" s="321"/>
      <c r="C16" s="345" t="s">
        <v>82</v>
      </c>
      <c r="D16" s="344" t="s">
        <v>31</v>
      </c>
      <c r="E16" s="357">
        <v>10000000</v>
      </c>
      <c r="F16" s="226"/>
      <c r="G16" s="318"/>
      <c r="H16" s="346">
        <f t="shared" si="27"/>
        <v>10000000</v>
      </c>
      <c r="I16" s="347">
        <v>1000000</v>
      </c>
      <c r="J16" s="226">
        <v>1000000</v>
      </c>
      <c r="K16" s="223">
        <v>1000000</v>
      </c>
      <c r="L16" s="318">
        <f t="shared" si="28"/>
        <v>0</v>
      </c>
      <c r="M16" s="222">
        <f>(H16-I16)/12</f>
        <v>750000</v>
      </c>
      <c r="N16" s="223">
        <f>M16</f>
        <v>750000</v>
      </c>
      <c r="O16" s="224">
        <f t="shared" si="0"/>
        <v>0</v>
      </c>
      <c r="P16" s="226">
        <f t="shared" si="29"/>
        <v>750000</v>
      </c>
      <c r="Q16" s="223">
        <f>P16</f>
        <v>750000</v>
      </c>
      <c r="R16" s="227">
        <f t="shared" si="1"/>
        <v>0</v>
      </c>
      <c r="S16" s="222">
        <f t="shared" si="30"/>
        <v>750000</v>
      </c>
      <c r="T16" s="223">
        <f>S16</f>
        <v>750000</v>
      </c>
      <c r="U16" s="224">
        <f t="shared" si="2"/>
        <v>0</v>
      </c>
      <c r="V16" s="226">
        <f t="shared" si="3"/>
        <v>750000</v>
      </c>
      <c r="W16" s="223">
        <f>V16</f>
        <v>750000</v>
      </c>
      <c r="X16" s="227">
        <f t="shared" si="4"/>
        <v>0</v>
      </c>
      <c r="Y16" s="222">
        <f t="shared" si="5"/>
        <v>750000</v>
      </c>
      <c r="Z16" s="223">
        <f>Y16</f>
        <v>750000</v>
      </c>
      <c r="AA16" s="224">
        <f t="shared" si="7"/>
        <v>0</v>
      </c>
      <c r="AB16" s="226">
        <f t="shared" si="8"/>
        <v>750000</v>
      </c>
      <c r="AC16" s="223">
        <f>AB16</f>
        <v>750000</v>
      </c>
      <c r="AD16" s="227">
        <f t="shared" si="9"/>
        <v>0</v>
      </c>
      <c r="AE16" s="222">
        <f t="shared" si="10"/>
        <v>750000</v>
      </c>
      <c r="AF16" s="223">
        <v>750000</v>
      </c>
      <c r="AG16" s="224">
        <f t="shared" si="18"/>
        <v>0</v>
      </c>
      <c r="AH16" s="226">
        <f t="shared" si="11"/>
        <v>750000</v>
      </c>
      <c r="AI16" s="223">
        <v>750000</v>
      </c>
      <c r="AJ16" s="227">
        <f t="shared" si="19"/>
        <v>0</v>
      </c>
      <c r="AK16" s="222">
        <f t="shared" si="12"/>
        <v>750000</v>
      </c>
      <c r="AL16" s="223">
        <v>750000</v>
      </c>
      <c r="AM16" s="224">
        <f t="shared" si="20"/>
        <v>0</v>
      </c>
      <c r="AN16" s="226">
        <f t="shared" si="13"/>
        <v>750000</v>
      </c>
      <c r="AO16" s="223">
        <v>750000</v>
      </c>
      <c r="AP16" s="227">
        <f t="shared" si="21"/>
        <v>0</v>
      </c>
      <c r="AQ16" s="226">
        <f>AN16</f>
        <v>750000</v>
      </c>
      <c r="AR16" s="223">
        <v>750000</v>
      </c>
      <c r="AS16" s="227">
        <f t="shared" si="22"/>
        <v>0</v>
      </c>
      <c r="AT16" s="222">
        <f>AQ16</f>
        <v>750000</v>
      </c>
      <c r="AU16" s="223">
        <v>750000</v>
      </c>
      <c r="AV16" s="224">
        <f t="shared" si="23"/>
        <v>0</v>
      </c>
      <c r="AW16" s="226"/>
      <c r="AX16" s="223"/>
      <c r="AY16" s="318"/>
      <c r="AZ16" s="282">
        <f t="shared" si="14"/>
        <v>10000000</v>
      </c>
      <c r="BA16" s="365">
        <f t="shared" si="15"/>
        <v>0</v>
      </c>
      <c r="BB16" s="224">
        <f t="shared" si="16"/>
        <v>10000000</v>
      </c>
      <c r="BC16" s="223">
        <f t="shared" si="17"/>
        <v>0</v>
      </c>
      <c r="BD16" s="349" t="s">
        <v>82</v>
      </c>
      <c r="BE16" s="350">
        <v>10000000</v>
      </c>
      <c r="BF16" s="350">
        <v>5150000</v>
      </c>
      <c r="BG16" s="350">
        <v>4850000</v>
      </c>
      <c r="BH16" s="350">
        <v>350000</v>
      </c>
      <c r="BI16" s="351">
        <f t="shared" si="24"/>
        <v>0</v>
      </c>
      <c r="BJ16" s="351">
        <f t="shared" si="25"/>
        <v>-4850000</v>
      </c>
      <c r="BK16" s="349" t="s">
        <v>82</v>
      </c>
      <c r="BL16" s="350">
        <v>4050000</v>
      </c>
      <c r="BM16" s="351">
        <f t="shared" si="26"/>
        <v>-4050000</v>
      </c>
      <c r="BN16" s="201">
        <f t="shared" si="31"/>
        <v>0</v>
      </c>
    </row>
    <row r="17" spans="1:66" s="351" customFormat="1" ht="15" x14ac:dyDescent="0.2">
      <c r="A17" s="342">
        <v>12</v>
      </c>
      <c r="B17" s="321"/>
      <c r="C17" s="345" t="s">
        <v>50</v>
      </c>
      <c r="D17" s="344" t="s">
        <v>31</v>
      </c>
      <c r="E17" s="345">
        <v>9500000</v>
      </c>
      <c r="F17" s="226"/>
      <c r="G17" s="318"/>
      <c r="H17" s="346">
        <f t="shared" si="27"/>
        <v>9500000</v>
      </c>
      <c r="I17" s="348">
        <v>3000000</v>
      </c>
      <c r="J17" s="226">
        <v>3000000</v>
      </c>
      <c r="K17" s="223">
        <v>3000000</v>
      </c>
      <c r="L17" s="318">
        <f t="shared" si="28"/>
        <v>0</v>
      </c>
      <c r="M17" s="222">
        <v>541000</v>
      </c>
      <c r="N17" s="223">
        <f>M17</f>
        <v>541000</v>
      </c>
      <c r="O17" s="224">
        <f t="shared" si="0"/>
        <v>0</v>
      </c>
      <c r="P17" s="226">
        <f t="shared" si="29"/>
        <v>541000</v>
      </c>
      <c r="Q17" s="223">
        <f>P17</f>
        <v>541000</v>
      </c>
      <c r="R17" s="227">
        <f t="shared" si="1"/>
        <v>0</v>
      </c>
      <c r="S17" s="222">
        <f t="shared" si="30"/>
        <v>541000</v>
      </c>
      <c r="T17" s="223">
        <f>S17</f>
        <v>541000</v>
      </c>
      <c r="U17" s="224">
        <f t="shared" si="2"/>
        <v>0</v>
      </c>
      <c r="V17" s="226">
        <f t="shared" si="3"/>
        <v>541000</v>
      </c>
      <c r="W17" s="223">
        <f>V17</f>
        <v>541000</v>
      </c>
      <c r="X17" s="227">
        <f t="shared" si="4"/>
        <v>0</v>
      </c>
      <c r="Y17" s="222">
        <f t="shared" si="5"/>
        <v>541000</v>
      </c>
      <c r="Z17" s="223">
        <f>Y17</f>
        <v>541000</v>
      </c>
      <c r="AA17" s="224">
        <f t="shared" si="7"/>
        <v>0</v>
      </c>
      <c r="AB17" s="226">
        <f t="shared" si="8"/>
        <v>541000</v>
      </c>
      <c r="AC17" s="223">
        <v>541000</v>
      </c>
      <c r="AD17" s="227">
        <f t="shared" si="9"/>
        <v>0</v>
      </c>
      <c r="AE17" s="222">
        <f t="shared" si="10"/>
        <v>541000</v>
      </c>
      <c r="AF17" s="223">
        <v>541000</v>
      </c>
      <c r="AG17" s="224">
        <f t="shared" si="18"/>
        <v>0</v>
      </c>
      <c r="AH17" s="226">
        <f t="shared" si="11"/>
        <v>541000</v>
      </c>
      <c r="AI17" s="223">
        <v>541000</v>
      </c>
      <c r="AJ17" s="227">
        <f t="shared" si="19"/>
        <v>0</v>
      </c>
      <c r="AK17" s="222">
        <f t="shared" si="12"/>
        <v>541000</v>
      </c>
      <c r="AL17" s="223">
        <v>541000</v>
      </c>
      <c r="AM17" s="224">
        <f t="shared" si="20"/>
        <v>0</v>
      </c>
      <c r="AN17" s="226">
        <f t="shared" si="13"/>
        <v>541000</v>
      </c>
      <c r="AO17" s="223">
        <v>541000</v>
      </c>
      <c r="AP17" s="227">
        <f>+AN17-AO17</f>
        <v>0</v>
      </c>
      <c r="AQ17" s="226">
        <f>AN17</f>
        <v>541000</v>
      </c>
      <c r="AR17" s="223">
        <v>541000</v>
      </c>
      <c r="AS17" s="227">
        <f t="shared" si="22"/>
        <v>0</v>
      </c>
      <c r="AT17" s="222">
        <v>549000</v>
      </c>
      <c r="AU17" s="223">
        <v>549000</v>
      </c>
      <c r="AV17" s="224">
        <f t="shared" si="23"/>
        <v>0</v>
      </c>
      <c r="AW17" s="226"/>
      <c r="AX17" s="223"/>
      <c r="AY17" s="318"/>
      <c r="AZ17" s="282">
        <f t="shared" si="14"/>
        <v>9500000</v>
      </c>
      <c r="BA17" s="365">
        <f t="shared" si="15"/>
        <v>0</v>
      </c>
      <c r="BB17" s="224">
        <f t="shared" si="16"/>
        <v>9500000</v>
      </c>
      <c r="BC17" s="223">
        <f t="shared" si="17"/>
        <v>0</v>
      </c>
      <c r="BD17" s="349" t="s">
        <v>50</v>
      </c>
      <c r="BE17" s="350">
        <v>9500000</v>
      </c>
      <c r="BF17" s="350">
        <v>5705000</v>
      </c>
      <c r="BG17" s="350">
        <v>3795000</v>
      </c>
      <c r="BH17" s="350">
        <v>541000</v>
      </c>
      <c r="BI17" s="351">
        <f t="shared" si="24"/>
        <v>0</v>
      </c>
      <c r="BJ17" s="351">
        <f t="shared" si="25"/>
        <v>-3795000</v>
      </c>
      <c r="BK17" s="349" t="s">
        <v>50</v>
      </c>
      <c r="BL17" s="350">
        <v>3795000</v>
      </c>
      <c r="BM17" s="351">
        <f t="shared" si="26"/>
        <v>-3795000</v>
      </c>
      <c r="BN17" s="351">
        <f t="shared" si="31"/>
        <v>0</v>
      </c>
    </row>
    <row r="18" spans="1:66" s="351" customFormat="1" ht="15" x14ac:dyDescent="0.2">
      <c r="A18" s="342">
        <v>13</v>
      </c>
      <c r="B18" s="321"/>
      <c r="C18" s="361" t="s">
        <v>59</v>
      </c>
      <c r="D18" s="344" t="s">
        <v>31</v>
      </c>
      <c r="E18" s="345">
        <v>9750000</v>
      </c>
      <c r="F18" s="226"/>
      <c r="G18" s="318"/>
      <c r="H18" s="346">
        <f t="shared" si="27"/>
        <v>9750000</v>
      </c>
      <c r="I18" s="348">
        <v>1000000</v>
      </c>
      <c r="J18" s="226">
        <v>1000000</v>
      </c>
      <c r="K18" s="223">
        <v>1000000</v>
      </c>
      <c r="L18" s="318">
        <f t="shared" si="28"/>
        <v>0</v>
      </c>
      <c r="M18" s="222">
        <v>800000</v>
      </c>
      <c r="N18" s="223">
        <v>800000</v>
      </c>
      <c r="O18" s="224">
        <f t="shared" si="0"/>
        <v>0</v>
      </c>
      <c r="P18" s="226">
        <f t="shared" si="29"/>
        <v>800000</v>
      </c>
      <c r="Q18" s="223">
        <v>800000</v>
      </c>
      <c r="R18" s="227">
        <f t="shared" si="1"/>
        <v>0</v>
      </c>
      <c r="S18" s="222">
        <f t="shared" si="30"/>
        <v>800000</v>
      </c>
      <c r="T18" s="223">
        <v>800000</v>
      </c>
      <c r="U18" s="224">
        <f t="shared" si="2"/>
        <v>0</v>
      </c>
      <c r="V18" s="226">
        <f t="shared" si="3"/>
        <v>800000</v>
      </c>
      <c r="W18" s="223">
        <f>V18</f>
        <v>800000</v>
      </c>
      <c r="X18" s="227">
        <f t="shared" si="4"/>
        <v>0</v>
      </c>
      <c r="Y18" s="222">
        <f t="shared" si="5"/>
        <v>800000</v>
      </c>
      <c r="Z18" s="223">
        <f>Y18</f>
        <v>800000</v>
      </c>
      <c r="AA18" s="224">
        <f t="shared" si="7"/>
        <v>0</v>
      </c>
      <c r="AB18" s="226">
        <f t="shared" si="8"/>
        <v>800000</v>
      </c>
      <c r="AC18" s="223">
        <f>AB18</f>
        <v>800000</v>
      </c>
      <c r="AD18" s="227">
        <f t="shared" si="9"/>
        <v>0</v>
      </c>
      <c r="AE18" s="222">
        <f t="shared" si="10"/>
        <v>800000</v>
      </c>
      <c r="AF18" s="223">
        <f>AE18</f>
        <v>800000</v>
      </c>
      <c r="AG18" s="224">
        <f t="shared" si="18"/>
        <v>0</v>
      </c>
      <c r="AH18" s="226">
        <f t="shared" si="11"/>
        <v>800000</v>
      </c>
      <c r="AI18" s="223">
        <f>AH18</f>
        <v>800000</v>
      </c>
      <c r="AJ18" s="227">
        <f t="shared" si="19"/>
        <v>0</v>
      </c>
      <c r="AK18" s="222">
        <f t="shared" si="12"/>
        <v>800000</v>
      </c>
      <c r="AL18" s="223">
        <v>800000</v>
      </c>
      <c r="AM18" s="224">
        <f t="shared" si="20"/>
        <v>0</v>
      </c>
      <c r="AN18" s="226">
        <f t="shared" si="13"/>
        <v>800000</v>
      </c>
      <c r="AO18" s="223">
        <v>800000</v>
      </c>
      <c r="AP18" s="227">
        <f t="shared" si="21"/>
        <v>0</v>
      </c>
      <c r="AQ18" s="226">
        <v>750000</v>
      </c>
      <c r="AR18" s="223">
        <v>750000</v>
      </c>
      <c r="AS18" s="227">
        <f t="shared" si="22"/>
        <v>0</v>
      </c>
      <c r="AT18" s="222"/>
      <c r="AU18" s="223"/>
      <c r="AV18" s="224">
        <f t="shared" si="23"/>
        <v>0</v>
      </c>
      <c r="AW18" s="226"/>
      <c r="AX18" s="223"/>
      <c r="AY18" s="318"/>
      <c r="AZ18" s="282">
        <f t="shared" si="14"/>
        <v>9750000</v>
      </c>
      <c r="BA18" s="365">
        <f t="shared" si="15"/>
        <v>0</v>
      </c>
      <c r="BB18" s="224">
        <f t="shared" si="16"/>
        <v>9750000</v>
      </c>
      <c r="BC18" s="223">
        <f t="shared" si="17"/>
        <v>0</v>
      </c>
      <c r="BD18" s="362" t="s">
        <v>382</v>
      </c>
      <c r="BE18" s="350">
        <v>9750000</v>
      </c>
      <c r="BF18" s="350">
        <v>5800000</v>
      </c>
      <c r="BG18" s="350">
        <v>3950000</v>
      </c>
      <c r="BH18" s="363">
        <v>0</v>
      </c>
      <c r="BI18" s="351">
        <f t="shared" si="24"/>
        <v>0</v>
      </c>
      <c r="BJ18" s="351">
        <f t="shared" si="25"/>
        <v>-3950000</v>
      </c>
      <c r="BK18" s="362" t="s">
        <v>382</v>
      </c>
      <c r="BL18" s="350">
        <v>2350000</v>
      </c>
      <c r="BM18" s="351">
        <f t="shared" si="26"/>
        <v>-2350000</v>
      </c>
      <c r="BN18" s="201">
        <f t="shared" si="31"/>
        <v>0</v>
      </c>
    </row>
    <row r="19" spans="1:66" s="351" customFormat="1" ht="15" x14ac:dyDescent="0.2">
      <c r="A19" s="342">
        <v>14</v>
      </c>
      <c r="B19" s="321"/>
      <c r="C19" s="361" t="s">
        <v>102</v>
      </c>
      <c r="D19" s="368" t="s">
        <v>31</v>
      </c>
      <c r="E19" s="361">
        <v>10000000</v>
      </c>
      <c r="F19" s="226"/>
      <c r="G19" s="318"/>
      <c r="H19" s="346">
        <f t="shared" si="27"/>
        <v>10000000</v>
      </c>
      <c r="I19" s="348">
        <v>1000000</v>
      </c>
      <c r="J19" s="226">
        <v>1000000</v>
      </c>
      <c r="K19" s="223">
        <v>1000000</v>
      </c>
      <c r="L19" s="318">
        <f t="shared" si="28"/>
        <v>0</v>
      </c>
      <c r="M19" s="222"/>
      <c r="N19" s="223"/>
      <c r="O19" s="224">
        <f t="shared" si="0"/>
        <v>0</v>
      </c>
      <c r="P19" s="226">
        <v>850000</v>
      </c>
      <c r="Q19" s="223">
        <v>850000</v>
      </c>
      <c r="R19" s="227">
        <f t="shared" si="1"/>
        <v>0</v>
      </c>
      <c r="S19" s="222">
        <f t="shared" si="30"/>
        <v>850000</v>
      </c>
      <c r="T19" s="223">
        <v>850000</v>
      </c>
      <c r="U19" s="224">
        <f t="shared" si="2"/>
        <v>0</v>
      </c>
      <c r="V19" s="226">
        <f t="shared" si="3"/>
        <v>850000</v>
      </c>
      <c r="W19" s="223">
        <v>850000</v>
      </c>
      <c r="X19" s="227">
        <f t="shared" si="4"/>
        <v>0</v>
      </c>
      <c r="Y19" s="222">
        <f t="shared" si="5"/>
        <v>850000</v>
      </c>
      <c r="Z19" s="223">
        <f>Y19</f>
        <v>850000</v>
      </c>
      <c r="AA19" s="224">
        <f t="shared" si="7"/>
        <v>0</v>
      </c>
      <c r="AB19" s="226">
        <f t="shared" si="8"/>
        <v>850000</v>
      </c>
      <c r="AC19" s="223">
        <f>AB19</f>
        <v>850000</v>
      </c>
      <c r="AD19" s="227">
        <f t="shared" si="9"/>
        <v>0</v>
      </c>
      <c r="AE19" s="222">
        <f t="shared" si="10"/>
        <v>850000</v>
      </c>
      <c r="AF19" s="223">
        <v>850000</v>
      </c>
      <c r="AG19" s="224">
        <f t="shared" si="18"/>
        <v>0</v>
      </c>
      <c r="AH19" s="226">
        <f t="shared" si="11"/>
        <v>850000</v>
      </c>
      <c r="AI19" s="223">
        <v>850000</v>
      </c>
      <c r="AJ19" s="227">
        <f t="shared" si="19"/>
        <v>0</v>
      </c>
      <c r="AK19" s="222">
        <f t="shared" si="12"/>
        <v>850000</v>
      </c>
      <c r="AL19" s="223">
        <v>850000</v>
      </c>
      <c r="AM19" s="224">
        <f t="shared" si="20"/>
        <v>0</v>
      </c>
      <c r="AN19" s="226">
        <f t="shared" si="13"/>
        <v>850000</v>
      </c>
      <c r="AO19" s="223">
        <v>850000</v>
      </c>
      <c r="AP19" s="227">
        <f t="shared" si="21"/>
        <v>0</v>
      </c>
      <c r="AQ19" s="226">
        <f t="shared" ref="AQ19:AQ24" si="32">AN19</f>
        <v>850000</v>
      </c>
      <c r="AR19" s="223">
        <v>850000</v>
      </c>
      <c r="AS19" s="227">
        <f t="shared" si="22"/>
        <v>0</v>
      </c>
      <c r="AT19" s="222">
        <v>500000</v>
      </c>
      <c r="AU19" s="223">
        <v>500000</v>
      </c>
      <c r="AV19" s="348">
        <f>+AT19-AU19</f>
        <v>0</v>
      </c>
      <c r="AW19" s="226"/>
      <c r="AX19" s="223"/>
      <c r="AY19" s="318"/>
      <c r="AZ19" s="282">
        <f t="shared" si="14"/>
        <v>10000000</v>
      </c>
      <c r="BA19" s="203">
        <f t="shared" si="15"/>
        <v>0</v>
      </c>
      <c r="BB19" s="224">
        <f t="shared" si="16"/>
        <v>10000000</v>
      </c>
      <c r="BC19" s="223">
        <f t="shared" si="17"/>
        <v>0</v>
      </c>
      <c r="BD19" s="349" t="s">
        <v>102</v>
      </c>
      <c r="BE19" s="350">
        <v>10000000</v>
      </c>
      <c r="BF19" s="350">
        <v>3700000</v>
      </c>
      <c r="BG19" s="350">
        <v>6300000</v>
      </c>
      <c r="BH19" s="350">
        <v>1550000</v>
      </c>
      <c r="BI19" s="351">
        <f t="shared" si="24"/>
        <v>0</v>
      </c>
      <c r="BJ19" s="351">
        <f t="shared" si="25"/>
        <v>-6300000</v>
      </c>
      <c r="BK19" s="349" t="s">
        <v>102</v>
      </c>
      <c r="BL19" s="350">
        <v>4750000</v>
      </c>
      <c r="BM19" s="351">
        <f t="shared" si="26"/>
        <v>-4750000</v>
      </c>
      <c r="BN19" s="351">
        <f t="shared" si="31"/>
        <v>0</v>
      </c>
    </row>
    <row r="20" spans="1:66" ht="15" x14ac:dyDescent="0.2">
      <c r="A20" s="186">
        <v>15</v>
      </c>
      <c r="B20" s="92"/>
      <c r="C20" s="96" t="s">
        <v>313</v>
      </c>
      <c r="D20" s="93" t="s">
        <v>31</v>
      </c>
      <c r="E20" s="94">
        <v>10000000</v>
      </c>
      <c r="F20" s="207"/>
      <c r="G20" s="208"/>
      <c r="H20" s="91">
        <v>10000000</v>
      </c>
      <c r="I20" s="95">
        <v>1500000</v>
      </c>
      <c r="J20" s="210">
        <v>1500000</v>
      </c>
      <c r="K20" s="211">
        <v>1500000</v>
      </c>
      <c r="L20" s="212"/>
      <c r="M20" s="213"/>
      <c r="N20" s="211"/>
      <c r="O20" s="191">
        <f t="shared" si="0"/>
        <v>0</v>
      </c>
      <c r="P20" s="226">
        <v>800000</v>
      </c>
      <c r="Q20" s="223"/>
      <c r="R20" s="227">
        <f t="shared" si="1"/>
        <v>800000</v>
      </c>
      <c r="S20" s="222">
        <f t="shared" si="30"/>
        <v>800000</v>
      </c>
      <c r="T20" s="223"/>
      <c r="U20" s="224">
        <f t="shared" si="2"/>
        <v>800000</v>
      </c>
      <c r="V20" s="228">
        <f t="shared" si="3"/>
        <v>800000</v>
      </c>
      <c r="W20" s="229"/>
      <c r="X20" s="230">
        <f t="shared" si="4"/>
        <v>800000</v>
      </c>
      <c r="Y20" s="231">
        <f t="shared" si="5"/>
        <v>800000</v>
      </c>
      <c r="Z20" s="229"/>
      <c r="AA20" s="224">
        <f t="shared" si="7"/>
        <v>800000</v>
      </c>
      <c r="AB20" s="214">
        <f t="shared" si="8"/>
        <v>800000</v>
      </c>
      <c r="AC20" s="215"/>
      <c r="AD20" s="194">
        <f t="shared" si="9"/>
        <v>800000</v>
      </c>
      <c r="AE20" s="216">
        <f t="shared" si="10"/>
        <v>800000</v>
      </c>
      <c r="AF20" s="198"/>
      <c r="AG20" s="196">
        <f t="shared" si="18"/>
        <v>800000</v>
      </c>
      <c r="AH20" s="214">
        <f t="shared" si="11"/>
        <v>800000</v>
      </c>
      <c r="AI20" s="215"/>
      <c r="AJ20" s="194">
        <f t="shared" si="19"/>
        <v>800000</v>
      </c>
      <c r="AK20" s="216">
        <f t="shared" si="12"/>
        <v>800000</v>
      </c>
      <c r="AL20" s="198"/>
      <c r="AM20" s="196">
        <f t="shared" si="20"/>
        <v>800000</v>
      </c>
      <c r="AN20" s="214">
        <f t="shared" si="13"/>
        <v>800000</v>
      </c>
      <c r="AO20" s="215"/>
      <c r="AP20" s="194">
        <f t="shared" si="21"/>
        <v>800000</v>
      </c>
      <c r="AQ20" s="207">
        <f t="shared" si="32"/>
        <v>800000</v>
      </c>
      <c r="AR20" s="198"/>
      <c r="AS20" s="188">
        <f t="shared" si="22"/>
        <v>800000</v>
      </c>
      <c r="AT20" s="217">
        <v>500000</v>
      </c>
      <c r="AU20" s="215"/>
      <c r="AV20" s="225">
        <f t="shared" ref="AV20:AV83" si="33">+AT20-AU20</f>
        <v>500000</v>
      </c>
      <c r="AW20" s="207"/>
      <c r="AX20" s="198"/>
      <c r="AY20" s="208"/>
      <c r="AZ20" s="195">
        <f t="shared" si="14"/>
        <v>1500000</v>
      </c>
      <c r="BA20" s="203">
        <f t="shared" si="15"/>
        <v>8500000</v>
      </c>
      <c r="BB20" s="196">
        <f t="shared" si="16"/>
        <v>10000000</v>
      </c>
      <c r="BC20" s="198">
        <f t="shared" si="17"/>
        <v>8500000</v>
      </c>
      <c r="BD20" s="204" t="s">
        <v>313</v>
      </c>
      <c r="BE20" s="200">
        <v>10000000</v>
      </c>
      <c r="BF20" s="200">
        <v>1500000</v>
      </c>
      <c r="BG20" s="200">
        <v>8500000</v>
      </c>
      <c r="BH20" s="200">
        <v>4000000</v>
      </c>
      <c r="BI20" s="201">
        <f t="shared" si="24"/>
        <v>0</v>
      </c>
      <c r="BJ20" s="201">
        <f t="shared" si="25"/>
        <v>0</v>
      </c>
      <c r="BK20" s="204" t="s">
        <v>313</v>
      </c>
      <c r="BL20" s="200">
        <v>8500000</v>
      </c>
      <c r="BM20" s="201">
        <f t="shared" si="26"/>
        <v>0</v>
      </c>
      <c r="BN20" s="201">
        <f t="shared" si="31"/>
        <v>8500000</v>
      </c>
    </row>
    <row r="21" spans="1:66" s="351" customFormat="1" ht="15" x14ac:dyDescent="0.2">
      <c r="A21" s="342">
        <v>16</v>
      </c>
      <c r="B21" s="321"/>
      <c r="C21" s="361" t="s">
        <v>34</v>
      </c>
      <c r="D21" s="344" t="s">
        <v>31</v>
      </c>
      <c r="E21" s="345">
        <v>9500000</v>
      </c>
      <c r="F21" s="226"/>
      <c r="G21" s="318"/>
      <c r="H21" s="346">
        <f>E21-F21-G21</f>
        <v>9500000</v>
      </c>
      <c r="I21" s="347">
        <v>3000000</v>
      </c>
      <c r="J21" s="226">
        <v>3000000</v>
      </c>
      <c r="K21" s="223">
        <v>3000000</v>
      </c>
      <c r="L21" s="318">
        <f>J21-K21</f>
        <v>0</v>
      </c>
      <c r="M21" s="222">
        <v>541000</v>
      </c>
      <c r="N21" s="223">
        <v>541000</v>
      </c>
      <c r="O21" s="224">
        <f t="shared" si="0"/>
        <v>0</v>
      </c>
      <c r="P21" s="226">
        <f>M21</f>
        <v>541000</v>
      </c>
      <c r="Q21" s="223">
        <v>541000</v>
      </c>
      <c r="R21" s="227">
        <f t="shared" si="1"/>
        <v>0</v>
      </c>
      <c r="S21" s="222">
        <f t="shared" si="30"/>
        <v>541000</v>
      </c>
      <c r="T21" s="223">
        <v>541000</v>
      </c>
      <c r="U21" s="224">
        <f t="shared" si="2"/>
        <v>0</v>
      </c>
      <c r="V21" s="226">
        <f t="shared" si="3"/>
        <v>541000</v>
      </c>
      <c r="W21" s="223">
        <f>V21</f>
        <v>541000</v>
      </c>
      <c r="X21" s="227">
        <f t="shared" si="4"/>
        <v>0</v>
      </c>
      <c r="Y21" s="222">
        <f t="shared" si="5"/>
        <v>541000</v>
      </c>
      <c r="Z21" s="223">
        <f>Y21</f>
        <v>541000</v>
      </c>
      <c r="AA21" s="224">
        <f t="shared" si="7"/>
        <v>0</v>
      </c>
      <c r="AB21" s="226">
        <f t="shared" si="8"/>
        <v>541000</v>
      </c>
      <c r="AC21" s="223">
        <f>AB21</f>
        <v>541000</v>
      </c>
      <c r="AD21" s="227">
        <f t="shared" si="9"/>
        <v>0</v>
      </c>
      <c r="AE21" s="222">
        <f t="shared" si="10"/>
        <v>541000</v>
      </c>
      <c r="AF21" s="223">
        <f>AE21</f>
        <v>541000</v>
      </c>
      <c r="AG21" s="224">
        <f t="shared" si="18"/>
        <v>0</v>
      </c>
      <c r="AH21" s="226">
        <f t="shared" si="11"/>
        <v>541000</v>
      </c>
      <c r="AI21" s="223">
        <v>541000</v>
      </c>
      <c r="AJ21" s="227">
        <f t="shared" si="19"/>
        <v>0</v>
      </c>
      <c r="AK21" s="222">
        <f t="shared" si="12"/>
        <v>541000</v>
      </c>
      <c r="AL21" s="223">
        <v>541000</v>
      </c>
      <c r="AM21" s="224">
        <f t="shared" si="20"/>
        <v>0</v>
      </c>
      <c r="AN21" s="226">
        <f t="shared" si="13"/>
        <v>541000</v>
      </c>
      <c r="AO21" s="223">
        <v>541000</v>
      </c>
      <c r="AP21" s="227">
        <f t="shared" si="21"/>
        <v>0</v>
      </c>
      <c r="AQ21" s="226">
        <f t="shared" si="32"/>
        <v>541000</v>
      </c>
      <c r="AR21" s="223">
        <v>541000</v>
      </c>
      <c r="AS21" s="227">
        <f t="shared" si="22"/>
        <v>0</v>
      </c>
      <c r="AT21" s="222">
        <v>549000</v>
      </c>
      <c r="AU21" s="223">
        <v>549000</v>
      </c>
      <c r="AV21" s="348">
        <f t="shared" si="33"/>
        <v>0</v>
      </c>
      <c r="AW21" s="226"/>
      <c r="AX21" s="223"/>
      <c r="AY21" s="318"/>
      <c r="AZ21" s="282">
        <f t="shared" si="14"/>
        <v>9500000</v>
      </c>
      <c r="BA21" s="203">
        <f t="shared" si="15"/>
        <v>0</v>
      </c>
      <c r="BB21" s="224">
        <f t="shared" si="16"/>
        <v>9500000</v>
      </c>
      <c r="BC21" s="223">
        <f t="shared" si="17"/>
        <v>0</v>
      </c>
      <c r="BD21" s="349" t="s">
        <v>34</v>
      </c>
      <c r="BE21" s="350">
        <v>9500000</v>
      </c>
      <c r="BF21" s="350">
        <v>5750000</v>
      </c>
      <c r="BG21" s="350">
        <v>3750000</v>
      </c>
      <c r="BH21" s="350">
        <v>496000</v>
      </c>
      <c r="BI21" s="351">
        <f t="shared" si="24"/>
        <v>0</v>
      </c>
      <c r="BJ21" s="351">
        <f t="shared" si="25"/>
        <v>-3750000</v>
      </c>
      <c r="BK21" s="362" t="s">
        <v>34</v>
      </c>
      <c r="BL21" s="350">
        <v>2650000</v>
      </c>
      <c r="BM21" s="351">
        <f t="shared" si="26"/>
        <v>-2650000</v>
      </c>
      <c r="BN21" s="201">
        <f t="shared" si="31"/>
        <v>0</v>
      </c>
    </row>
    <row r="22" spans="1:66" s="351" customFormat="1" ht="15" x14ac:dyDescent="0.2">
      <c r="A22" s="342">
        <v>17</v>
      </c>
      <c r="B22" s="321"/>
      <c r="C22" s="345" t="s">
        <v>70</v>
      </c>
      <c r="D22" s="344" t="s">
        <v>31</v>
      </c>
      <c r="E22" s="357">
        <v>9750000</v>
      </c>
      <c r="F22" s="226"/>
      <c r="G22" s="318"/>
      <c r="H22" s="346">
        <f>E22-F22-G22</f>
        <v>9750000</v>
      </c>
      <c r="I22" s="347">
        <v>2000000</v>
      </c>
      <c r="J22" s="226">
        <v>2000000</v>
      </c>
      <c r="K22" s="223">
        <v>2000000</v>
      </c>
      <c r="L22" s="318">
        <f>J22-K22</f>
        <v>0</v>
      </c>
      <c r="M22" s="222">
        <v>650000</v>
      </c>
      <c r="N22" s="223">
        <v>650000</v>
      </c>
      <c r="O22" s="224">
        <f t="shared" si="0"/>
        <v>0</v>
      </c>
      <c r="P22" s="226">
        <f>M22</f>
        <v>650000</v>
      </c>
      <c r="Q22" s="223">
        <v>650000</v>
      </c>
      <c r="R22" s="227">
        <f t="shared" si="1"/>
        <v>0</v>
      </c>
      <c r="S22" s="222">
        <f t="shared" si="30"/>
        <v>650000</v>
      </c>
      <c r="T22" s="223">
        <v>650000</v>
      </c>
      <c r="U22" s="224">
        <f t="shared" si="2"/>
        <v>0</v>
      </c>
      <c r="V22" s="228">
        <f t="shared" si="3"/>
        <v>650000</v>
      </c>
      <c r="W22" s="229">
        <f>V22</f>
        <v>650000</v>
      </c>
      <c r="X22" s="230">
        <f t="shared" si="4"/>
        <v>0</v>
      </c>
      <c r="Y22" s="231">
        <f t="shared" si="5"/>
        <v>650000</v>
      </c>
      <c r="Z22" s="229">
        <f>Y22</f>
        <v>650000</v>
      </c>
      <c r="AA22" s="224">
        <f t="shared" si="7"/>
        <v>0</v>
      </c>
      <c r="AB22" s="226">
        <f t="shared" si="8"/>
        <v>650000</v>
      </c>
      <c r="AC22" s="223">
        <v>650000</v>
      </c>
      <c r="AD22" s="227">
        <f t="shared" si="9"/>
        <v>0</v>
      </c>
      <c r="AE22" s="222">
        <f t="shared" si="10"/>
        <v>650000</v>
      </c>
      <c r="AF22" s="223">
        <v>650000</v>
      </c>
      <c r="AG22" s="224">
        <f t="shared" si="18"/>
        <v>0</v>
      </c>
      <c r="AH22" s="226">
        <f t="shared" si="11"/>
        <v>650000</v>
      </c>
      <c r="AI22" s="223">
        <v>650000</v>
      </c>
      <c r="AJ22" s="227">
        <f t="shared" si="19"/>
        <v>0</v>
      </c>
      <c r="AK22" s="222">
        <f t="shared" si="12"/>
        <v>650000</v>
      </c>
      <c r="AL22" s="223">
        <v>650000</v>
      </c>
      <c r="AM22" s="224">
        <f t="shared" si="20"/>
        <v>0</v>
      </c>
      <c r="AN22" s="226">
        <f t="shared" si="13"/>
        <v>650000</v>
      </c>
      <c r="AO22" s="223">
        <v>650000</v>
      </c>
      <c r="AP22" s="227">
        <f t="shared" si="21"/>
        <v>0</v>
      </c>
      <c r="AQ22" s="226">
        <f t="shared" si="32"/>
        <v>650000</v>
      </c>
      <c r="AR22" s="223">
        <v>650000</v>
      </c>
      <c r="AS22" s="227">
        <f t="shared" si="22"/>
        <v>0</v>
      </c>
      <c r="AT22" s="222">
        <v>600000</v>
      </c>
      <c r="AU22" s="223">
        <v>600000</v>
      </c>
      <c r="AV22" s="348">
        <f t="shared" si="33"/>
        <v>0</v>
      </c>
      <c r="AW22" s="226"/>
      <c r="AX22" s="223"/>
      <c r="AY22" s="318"/>
      <c r="AZ22" s="282">
        <f t="shared" si="14"/>
        <v>9750000</v>
      </c>
      <c r="BA22" s="203">
        <f t="shared" si="15"/>
        <v>0</v>
      </c>
      <c r="BB22" s="224">
        <f t="shared" si="16"/>
        <v>9750000</v>
      </c>
      <c r="BC22" s="223">
        <f t="shared" si="17"/>
        <v>0</v>
      </c>
      <c r="BD22" s="349" t="s">
        <v>383</v>
      </c>
      <c r="BE22" s="350">
        <v>9750000</v>
      </c>
      <c r="BF22" s="350">
        <v>5250000</v>
      </c>
      <c r="BG22" s="350">
        <v>4500000</v>
      </c>
      <c r="BH22" s="350">
        <v>650000</v>
      </c>
      <c r="BI22" s="351">
        <f t="shared" si="24"/>
        <v>0</v>
      </c>
      <c r="BJ22" s="351">
        <f t="shared" si="25"/>
        <v>-4500000</v>
      </c>
      <c r="BK22" s="349" t="s">
        <v>383</v>
      </c>
      <c r="BL22" s="350">
        <v>4500000</v>
      </c>
      <c r="BM22" s="351">
        <f t="shared" si="26"/>
        <v>-4500000</v>
      </c>
      <c r="BN22" s="201">
        <f t="shared" si="31"/>
        <v>0</v>
      </c>
    </row>
    <row r="23" spans="1:66" s="351" customFormat="1" ht="15" x14ac:dyDescent="0.2">
      <c r="A23" s="342">
        <v>18</v>
      </c>
      <c r="B23" s="321"/>
      <c r="C23" s="361" t="s">
        <v>332</v>
      </c>
      <c r="D23" s="344" t="s">
        <v>31</v>
      </c>
      <c r="E23" s="345">
        <v>10000000</v>
      </c>
      <c r="F23" s="226"/>
      <c r="G23" s="318"/>
      <c r="H23" s="346">
        <f>E23-F23-G23</f>
        <v>10000000</v>
      </c>
      <c r="I23" s="347">
        <v>4500000</v>
      </c>
      <c r="J23" s="226">
        <f>I23</f>
        <v>4500000</v>
      </c>
      <c r="K23" s="223">
        <v>4500000</v>
      </c>
      <c r="L23" s="318"/>
      <c r="M23" s="222"/>
      <c r="N23" s="223"/>
      <c r="O23" s="224">
        <f t="shared" si="0"/>
        <v>0</v>
      </c>
      <c r="P23" s="226"/>
      <c r="Q23" s="223"/>
      <c r="R23" s="227">
        <f t="shared" si="1"/>
        <v>0</v>
      </c>
      <c r="S23" s="222">
        <v>550000</v>
      </c>
      <c r="T23" s="223">
        <v>550000</v>
      </c>
      <c r="U23" s="224">
        <f t="shared" si="2"/>
        <v>0</v>
      </c>
      <c r="V23" s="228">
        <f t="shared" si="3"/>
        <v>550000</v>
      </c>
      <c r="W23" s="229">
        <v>550000</v>
      </c>
      <c r="X23" s="230">
        <f t="shared" si="4"/>
        <v>0</v>
      </c>
      <c r="Y23" s="231">
        <f t="shared" si="5"/>
        <v>550000</v>
      </c>
      <c r="Z23" s="229">
        <v>550000</v>
      </c>
      <c r="AA23" s="224">
        <f t="shared" si="7"/>
        <v>0</v>
      </c>
      <c r="AB23" s="226">
        <f t="shared" si="8"/>
        <v>550000</v>
      </c>
      <c r="AC23" s="223">
        <v>550000</v>
      </c>
      <c r="AD23" s="227">
        <f t="shared" si="9"/>
        <v>0</v>
      </c>
      <c r="AE23" s="222">
        <f t="shared" si="10"/>
        <v>550000</v>
      </c>
      <c r="AF23" s="223">
        <v>550000</v>
      </c>
      <c r="AG23" s="224">
        <f t="shared" si="18"/>
        <v>0</v>
      </c>
      <c r="AH23" s="226">
        <f t="shared" si="11"/>
        <v>550000</v>
      </c>
      <c r="AI23" s="223">
        <v>550000</v>
      </c>
      <c r="AJ23" s="227">
        <f t="shared" si="19"/>
        <v>0</v>
      </c>
      <c r="AK23" s="222">
        <f t="shared" si="12"/>
        <v>550000</v>
      </c>
      <c r="AL23" s="223">
        <v>550000</v>
      </c>
      <c r="AM23" s="224">
        <f t="shared" si="20"/>
        <v>0</v>
      </c>
      <c r="AN23" s="226">
        <f t="shared" si="13"/>
        <v>550000</v>
      </c>
      <c r="AO23" s="223">
        <v>550000</v>
      </c>
      <c r="AP23" s="227">
        <f t="shared" si="21"/>
        <v>0</v>
      </c>
      <c r="AQ23" s="226">
        <f t="shared" si="32"/>
        <v>550000</v>
      </c>
      <c r="AR23" s="223">
        <v>550000</v>
      </c>
      <c r="AS23" s="227">
        <f t="shared" si="22"/>
        <v>0</v>
      </c>
      <c r="AT23" s="222">
        <v>550000</v>
      </c>
      <c r="AU23" s="223">
        <v>550000</v>
      </c>
      <c r="AV23" s="348">
        <f t="shared" si="33"/>
        <v>0</v>
      </c>
      <c r="AW23" s="226"/>
      <c r="AX23" s="223"/>
      <c r="AY23" s="318"/>
      <c r="AZ23" s="282">
        <f t="shared" si="14"/>
        <v>10000000</v>
      </c>
      <c r="BA23" s="203">
        <f t="shared" si="15"/>
        <v>0</v>
      </c>
      <c r="BB23" s="224">
        <f t="shared" si="16"/>
        <v>10000000</v>
      </c>
      <c r="BC23" s="223">
        <f t="shared" si="17"/>
        <v>0</v>
      </c>
      <c r="BD23" s="349" t="s">
        <v>332</v>
      </c>
      <c r="BE23" s="350">
        <v>10000000</v>
      </c>
      <c r="BF23" s="350">
        <v>4500000</v>
      </c>
      <c r="BG23" s="350">
        <v>5500000</v>
      </c>
      <c r="BH23" s="350">
        <v>2200000</v>
      </c>
      <c r="BI23" s="351">
        <f t="shared" si="24"/>
        <v>0</v>
      </c>
      <c r="BJ23" s="351">
        <f t="shared" si="25"/>
        <v>-5500000</v>
      </c>
      <c r="BK23" s="349" t="s">
        <v>332</v>
      </c>
      <c r="BL23" s="350">
        <v>5500000</v>
      </c>
      <c r="BM23" s="351">
        <f t="shared" si="26"/>
        <v>-5500000</v>
      </c>
      <c r="BN23" s="351">
        <f t="shared" si="31"/>
        <v>0</v>
      </c>
    </row>
    <row r="24" spans="1:66" ht="15" x14ac:dyDescent="0.2">
      <c r="A24" s="186">
        <v>19</v>
      </c>
      <c r="B24" s="205"/>
      <c r="C24" s="96" t="s">
        <v>325</v>
      </c>
      <c r="D24" s="93" t="s">
        <v>31</v>
      </c>
      <c r="E24" s="97">
        <v>10000000</v>
      </c>
      <c r="F24" s="207"/>
      <c r="G24" s="208"/>
      <c r="H24" s="91">
        <v>10000000</v>
      </c>
      <c r="I24" s="95">
        <v>1000000</v>
      </c>
      <c r="J24" s="210"/>
      <c r="K24" s="211"/>
      <c r="L24" s="212"/>
      <c r="M24" s="213"/>
      <c r="N24" s="211"/>
      <c r="O24" s="191">
        <f t="shared" si="0"/>
        <v>0</v>
      </c>
      <c r="P24" s="210">
        <v>1000000</v>
      </c>
      <c r="Q24" s="211">
        <v>1000000</v>
      </c>
      <c r="R24" s="192">
        <f t="shared" si="1"/>
        <v>0</v>
      </c>
      <c r="S24" s="213">
        <v>900000</v>
      </c>
      <c r="T24" s="211">
        <f>S24</f>
        <v>900000</v>
      </c>
      <c r="U24" s="191">
        <f t="shared" si="2"/>
        <v>0</v>
      </c>
      <c r="V24" s="228">
        <f t="shared" si="3"/>
        <v>900000</v>
      </c>
      <c r="W24" s="229">
        <v>900000</v>
      </c>
      <c r="X24" s="230">
        <f t="shared" si="4"/>
        <v>0</v>
      </c>
      <c r="Y24" s="231">
        <f t="shared" si="5"/>
        <v>900000</v>
      </c>
      <c r="Z24" s="229">
        <v>900000</v>
      </c>
      <c r="AA24" s="224">
        <f t="shared" si="7"/>
        <v>0</v>
      </c>
      <c r="AB24" s="214">
        <f t="shared" si="8"/>
        <v>900000</v>
      </c>
      <c r="AC24" s="215">
        <v>900000</v>
      </c>
      <c r="AD24" s="194">
        <f t="shared" si="9"/>
        <v>0</v>
      </c>
      <c r="AE24" s="216">
        <f t="shared" si="10"/>
        <v>900000</v>
      </c>
      <c r="AF24" s="198">
        <v>900000</v>
      </c>
      <c r="AG24" s="196">
        <f t="shared" si="18"/>
        <v>0</v>
      </c>
      <c r="AH24" s="214">
        <f t="shared" si="11"/>
        <v>900000</v>
      </c>
      <c r="AI24" s="215">
        <v>900000</v>
      </c>
      <c r="AJ24" s="194">
        <f t="shared" si="19"/>
        <v>0</v>
      </c>
      <c r="AK24" s="216">
        <f t="shared" si="12"/>
        <v>900000</v>
      </c>
      <c r="AL24" s="198">
        <v>900000</v>
      </c>
      <c r="AM24" s="196">
        <f t="shared" si="20"/>
        <v>0</v>
      </c>
      <c r="AN24" s="214">
        <f t="shared" si="13"/>
        <v>900000</v>
      </c>
      <c r="AO24" s="215">
        <v>900000</v>
      </c>
      <c r="AP24" s="194">
        <f t="shared" si="21"/>
        <v>0</v>
      </c>
      <c r="AQ24" s="207">
        <f t="shared" si="32"/>
        <v>900000</v>
      </c>
      <c r="AR24" s="198">
        <v>300000</v>
      </c>
      <c r="AS24" s="188">
        <f t="shared" si="22"/>
        <v>600000</v>
      </c>
      <c r="AT24" s="217">
        <f>AQ24</f>
        <v>900000</v>
      </c>
      <c r="AU24" s="215"/>
      <c r="AV24" s="225">
        <f t="shared" si="33"/>
        <v>900000</v>
      </c>
      <c r="AW24" s="207"/>
      <c r="AX24" s="198"/>
      <c r="AY24" s="208"/>
      <c r="AZ24" s="195">
        <f t="shared" si="14"/>
        <v>8500000</v>
      </c>
      <c r="BA24" s="203">
        <f t="shared" si="15"/>
        <v>1500000</v>
      </c>
      <c r="BB24" s="196">
        <f t="shared" si="16"/>
        <v>10000000</v>
      </c>
      <c r="BC24" s="198">
        <f t="shared" si="17"/>
        <v>1500000</v>
      </c>
      <c r="BD24" s="204" t="s">
        <v>325</v>
      </c>
      <c r="BE24" s="200">
        <v>10000000</v>
      </c>
      <c r="BF24" s="200">
        <v>2000000</v>
      </c>
      <c r="BG24" s="200">
        <v>8000000</v>
      </c>
      <c r="BH24" s="200">
        <v>2600000</v>
      </c>
      <c r="BI24" s="201">
        <f t="shared" si="24"/>
        <v>0</v>
      </c>
      <c r="BJ24" s="201">
        <f t="shared" si="25"/>
        <v>-6500000</v>
      </c>
      <c r="BK24" s="204" t="s">
        <v>325</v>
      </c>
      <c r="BL24" s="200">
        <v>8000000</v>
      </c>
      <c r="BM24" s="201">
        <f t="shared" si="26"/>
        <v>-6500000</v>
      </c>
      <c r="BN24" s="201">
        <f t="shared" si="31"/>
        <v>1500000</v>
      </c>
    </row>
    <row r="25" spans="1:66" s="351" customFormat="1" ht="15" x14ac:dyDescent="0.2">
      <c r="A25" s="342">
        <v>20</v>
      </c>
      <c r="B25" s="321"/>
      <c r="C25" s="345" t="s">
        <v>37</v>
      </c>
      <c r="D25" s="344" t="s">
        <v>31</v>
      </c>
      <c r="E25" s="345">
        <v>9500000</v>
      </c>
      <c r="F25" s="226"/>
      <c r="G25" s="318"/>
      <c r="H25" s="346">
        <f t="shared" ref="H25:H42" si="34">E25-F25-G25</f>
        <v>9500000</v>
      </c>
      <c r="I25" s="348">
        <v>1000000</v>
      </c>
      <c r="J25" s="226">
        <v>1000000</v>
      </c>
      <c r="K25" s="223">
        <v>1000000</v>
      </c>
      <c r="L25" s="318">
        <f t="shared" ref="L25:L42" si="35">J25-K25</f>
        <v>0</v>
      </c>
      <c r="M25" s="222">
        <v>708000</v>
      </c>
      <c r="N25" s="223">
        <f>M25</f>
        <v>708000</v>
      </c>
      <c r="O25" s="224">
        <f t="shared" si="0"/>
        <v>0</v>
      </c>
      <c r="P25" s="226">
        <f>M25</f>
        <v>708000</v>
      </c>
      <c r="Q25" s="223">
        <f>P25</f>
        <v>708000</v>
      </c>
      <c r="R25" s="227">
        <f t="shared" si="1"/>
        <v>0</v>
      </c>
      <c r="S25" s="222">
        <f t="shared" ref="S25:S42" si="36">P25</f>
        <v>708000</v>
      </c>
      <c r="T25" s="223">
        <f>S25</f>
        <v>708000</v>
      </c>
      <c r="U25" s="224">
        <f t="shared" si="2"/>
        <v>0</v>
      </c>
      <c r="V25" s="228">
        <f t="shared" si="3"/>
        <v>708000</v>
      </c>
      <c r="W25" s="229">
        <f t="shared" ref="W25:W30" si="37">V25</f>
        <v>708000</v>
      </c>
      <c r="X25" s="230">
        <f t="shared" si="4"/>
        <v>0</v>
      </c>
      <c r="Y25" s="231">
        <f t="shared" si="5"/>
        <v>708000</v>
      </c>
      <c r="Z25" s="229">
        <f t="shared" ref="Z25:Z30" si="38">Y25</f>
        <v>708000</v>
      </c>
      <c r="AA25" s="224">
        <f t="shared" si="7"/>
        <v>0</v>
      </c>
      <c r="AB25" s="226">
        <f t="shared" si="8"/>
        <v>708000</v>
      </c>
      <c r="AC25" s="223">
        <f>AB25</f>
        <v>708000</v>
      </c>
      <c r="AD25" s="227">
        <f t="shared" si="9"/>
        <v>0</v>
      </c>
      <c r="AE25" s="222">
        <f t="shared" si="10"/>
        <v>708000</v>
      </c>
      <c r="AF25" s="223">
        <f>AE25</f>
        <v>708000</v>
      </c>
      <c r="AG25" s="224">
        <f t="shared" si="18"/>
        <v>0</v>
      </c>
      <c r="AH25" s="226">
        <f t="shared" si="11"/>
        <v>708000</v>
      </c>
      <c r="AI25" s="223">
        <v>708000</v>
      </c>
      <c r="AJ25" s="227">
        <f t="shared" si="19"/>
        <v>0</v>
      </c>
      <c r="AK25" s="222">
        <f t="shared" si="12"/>
        <v>708000</v>
      </c>
      <c r="AL25" s="223">
        <v>708000</v>
      </c>
      <c r="AM25" s="224">
        <f t="shared" si="20"/>
        <v>0</v>
      </c>
      <c r="AN25" s="226">
        <f t="shared" si="13"/>
        <v>708000</v>
      </c>
      <c r="AO25" s="223">
        <v>708000</v>
      </c>
      <c r="AP25" s="227">
        <f t="shared" si="21"/>
        <v>0</v>
      </c>
      <c r="AQ25" s="226">
        <v>708000</v>
      </c>
      <c r="AR25" s="223">
        <v>708000</v>
      </c>
      <c r="AS25" s="227">
        <f t="shared" si="22"/>
        <v>0</v>
      </c>
      <c r="AT25" s="222">
        <v>712000</v>
      </c>
      <c r="AU25" s="223">
        <v>712000</v>
      </c>
      <c r="AV25" s="348">
        <f t="shared" si="33"/>
        <v>0</v>
      </c>
      <c r="AW25" s="226"/>
      <c r="AX25" s="223"/>
      <c r="AY25" s="318"/>
      <c r="AZ25" s="282">
        <f t="shared" si="14"/>
        <v>9500000</v>
      </c>
      <c r="BA25" s="203">
        <f t="shared" si="15"/>
        <v>0</v>
      </c>
      <c r="BB25" s="224">
        <f t="shared" si="16"/>
        <v>9500000</v>
      </c>
      <c r="BC25" s="223">
        <f t="shared" si="17"/>
        <v>0</v>
      </c>
      <c r="BD25" s="349" t="s">
        <v>37</v>
      </c>
      <c r="BE25" s="350">
        <v>9500000</v>
      </c>
      <c r="BF25" s="350">
        <v>4535050</v>
      </c>
      <c r="BG25" s="350">
        <v>4964950</v>
      </c>
      <c r="BH25" s="350">
        <v>712950</v>
      </c>
      <c r="BI25" s="351">
        <f t="shared" si="24"/>
        <v>0</v>
      </c>
      <c r="BJ25" s="351">
        <f t="shared" si="25"/>
        <v>-4964950</v>
      </c>
      <c r="BK25" s="362" t="s">
        <v>37</v>
      </c>
      <c r="BL25" s="350">
        <v>3464950</v>
      </c>
      <c r="BM25" s="351">
        <f t="shared" si="26"/>
        <v>-3464950</v>
      </c>
      <c r="BN25" s="351">
        <f t="shared" si="31"/>
        <v>0</v>
      </c>
    </row>
    <row r="26" spans="1:66" s="351" customFormat="1" ht="15" x14ac:dyDescent="0.2">
      <c r="A26" s="342">
        <v>21</v>
      </c>
      <c r="B26" s="321"/>
      <c r="C26" s="361" t="s">
        <v>98</v>
      </c>
      <c r="D26" s="368" t="s">
        <v>31</v>
      </c>
      <c r="E26" s="361">
        <v>10000000</v>
      </c>
      <c r="F26" s="226"/>
      <c r="G26" s="318"/>
      <c r="H26" s="346">
        <f t="shared" si="34"/>
        <v>10000000</v>
      </c>
      <c r="I26" s="348">
        <v>1000000</v>
      </c>
      <c r="J26" s="226">
        <f>I26</f>
        <v>1000000</v>
      </c>
      <c r="K26" s="223">
        <v>1000000</v>
      </c>
      <c r="L26" s="318">
        <f t="shared" si="35"/>
        <v>0</v>
      </c>
      <c r="M26" s="222"/>
      <c r="N26" s="223"/>
      <c r="O26" s="224">
        <f t="shared" si="0"/>
        <v>0</v>
      </c>
      <c r="P26" s="226">
        <v>900000</v>
      </c>
      <c r="Q26" s="223">
        <f>P26</f>
        <v>900000</v>
      </c>
      <c r="R26" s="227">
        <f t="shared" si="1"/>
        <v>0</v>
      </c>
      <c r="S26" s="222">
        <f t="shared" si="36"/>
        <v>900000</v>
      </c>
      <c r="T26" s="223">
        <f>S26</f>
        <v>900000</v>
      </c>
      <c r="U26" s="224">
        <f t="shared" si="2"/>
        <v>0</v>
      </c>
      <c r="V26" s="228">
        <f t="shared" si="3"/>
        <v>900000</v>
      </c>
      <c r="W26" s="229">
        <f t="shared" si="37"/>
        <v>900000</v>
      </c>
      <c r="X26" s="230">
        <f t="shared" si="4"/>
        <v>0</v>
      </c>
      <c r="Y26" s="231">
        <f t="shared" si="5"/>
        <v>900000</v>
      </c>
      <c r="Z26" s="229">
        <f t="shared" si="38"/>
        <v>900000</v>
      </c>
      <c r="AA26" s="224">
        <f t="shared" si="7"/>
        <v>0</v>
      </c>
      <c r="AB26" s="226">
        <f t="shared" si="8"/>
        <v>900000</v>
      </c>
      <c r="AC26" s="223">
        <v>900000</v>
      </c>
      <c r="AD26" s="227">
        <f t="shared" si="9"/>
        <v>0</v>
      </c>
      <c r="AE26" s="222">
        <f t="shared" si="10"/>
        <v>900000</v>
      </c>
      <c r="AF26" s="223">
        <v>900000</v>
      </c>
      <c r="AG26" s="224">
        <f t="shared" si="18"/>
        <v>0</v>
      </c>
      <c r="AH26" s="226">
        <f t="shared" si="11"/>
        <v>900000</v>
      </c>
      <c r="AI26" s="223">
        <v>900000</v>
      </c>
      <c r="AJ26" s="227">
        <f t="shared" si="19"/>
        <v>0</v>
      </c>
      <c r="AK26" s="222">
        <f>AH26</f>
        <v>900000</v>
      </c>
      <c r="AL26" s="223">
        <v>900000</v>
      </c>
      <c r="AM26" s="224">
        <f t="shared" si="20"/>
        <v>0</v>
      </c>
      <c r="AN26" s="226">
        <f t="shared" si="13"/>
        <v>900000</v>
      </c>
      <c r="AO26" s="223">
        <v>900000</v>
      </c>
      <c r="AP26" s="227">
        <f t="shared" si="21"/>
        <v>0</v>
      </c>
      <c r="AQ26" s="226">
        <v>900000</v>
      </c>
      <c r="AR26" s="223">
        <v>900000</v>
      </c>
      <c r="AS26" s="227">
        <f t="shared" si="22"/>
        <v>0</v>
      </c>
      <c r="AT26" s="222"/>
      <c r="AU26" s="223"/>
      <c r="AV26" s="348">
        <f t="shared" si="33"/>
        <v>0</v>
      </c>
      <c r="AW26" s="226"/>
      <c r="AX26" s="223"/>
      <c r="AY26" s="318"/>
      <c r="AZ26" s="282">
        <f t="shared" si="14"/>
        <v>10000000</v>
      </c>
      <c r="BA26" s="203">
        <f t="shared" si="15"/>
        <v>0</v>
      </c>
      <c r="BB26" s="224">
        <f t="shared" si="16"/>
        <v>10000000</v>
      </c>
      <c r="BC26" s="223">
        <f t="shared" si="17"/>
        <v>0</v>
      </c>
      <c r="BD26" s="349" t="s">
        <v>98</v>
      </c>
      <c r="BE26" s="350">
        <v>10000000</v>
      </c>
      <c r="BF26" s="350">
        <v>5000000</v>
      </c>
      <c r="BG26" s="350">
        <v>5000000</v>
      </c>
      <c r="BH26" s="350">
        <v>500000</v>
      </c>
      <c r="BI26" s="351">
        <f t="shared" si="24"/>
        <v>0</v>
      </c>
      <c r="BJ26" s="351">
        <f t="shared" si="25"/>
        <v>-5000000</v>
      </c>
      <c r="BK26" s="349" t="s">
        <v>98</v>
      </c>
      <c r="BL26" s="350">
        <v>5000000</v>
      </c>
      <c r="BM26" s="351">
        <f t="shared" si="26"/>
        <v>-5000000</v>
      </c>
      <c r="BN26" s="201">
        <f t="shared" si="31"/>
        <v>0</v>
      </c>
    </row>
    <row r="27" spans="1:66" s="351" customFormat="1" ht="15" x14ac:dyDescent="0.2">
      <c r="A27" s="342">
        <v>22</v>
      </c>
      <c r="B27" s="321"/>
      <c r="C27" s="361" t="s">
        <v>63</v>
      </c>
      <c r="D27" s="344" t="s">
        <v>31</v>
      </c>
      <c r="E27" s="345">
        <v>9750000</v>
      </c>
      <c r="F27" s="226"/>
      <c r="G27" s="318"/>
      <c r="H27" s="346">
        <f t="shared" si="34"/>
        <v>9750000</v>
      </c>
      <c r="I27" s="348">
        <v>2000000</v>
      </c>
      <c r="J27" s="226">
        <v>2000000</v>
      </c>
      <c r="K27" s="223">
        <v>2000000</v>
      </c>
      <c r="L27" s="318">
        <f t="shared" si="35"/>
        <v>0</v>
      </c>
      <c r="M27" s="222">
        <f>(H27-I27)/10</f>
        <v>775000</v>
      </c>
      <c r="N27" s="223">
        <v>775000</v>
      </c>
      <c r="O27" s="224">
        <f t="shared" si="0"/>
        <v>0</v>
      </c>
      <c r="P27" s="226">
        <f t="shared" ref="P27:P42" si="39">M27</f>
        <v>775000</v>
      </c>
      <c r="Q27" s="223">
        <v>775000</v>
      </c>
      <c r="R27" s="227">
        <f t="shared" si="1"/>
        <v>0</v>
      </c>
      <c r="S27" s="222">
        <f t="shared" si="36"/>
        <v>775000</v>
      </c>
      <c r="T27" s="223">
        <v>775000</v>
      </c>
      <c r="U27" s="224">
        <f t="shared" si="2"/>
        <v>0</v>
      </c>
      <c r="V27" s="228">
        <f t="shared" si="3"/>
        <v>775000</v>
      </c>
      <c r="W27" s="229">
        <f t="shared" si="37"/>
        <v>775000</v>
      </c>
      <c r="X27" s="230">
        <f t="shared" si="4"/>
        <v>0</v>
      </c>
      <c r="Y27" s="231">
        <f t="shared" si="5"/>
        <v>775000</v>
      </c>
      <c r="Z27" s="229">
        <f t="shared" si="38"/>
        <v>775000</v>
      </c>
      <c r="AA27" s="224">
        <f t="shared" si="7"/>
        <v>0</v>
      </c>
      <c r="AB27" s="226">
        <f t="shared" si="8"/>
        <v>775000</v>
      </c>
      <c r="AC27" s="223">
        <f>AB27</f>
        <v>775000</v>
      </c>
      <c r="AD27" s="227">
        <f t="shared" si="9"/>
        <v>0</v>
      </c>
      <c r="AE27" s="222">
        <f t="shared" si="10"/>
        <v>775000</v>
      </c>
      <c r="AF27" s="223">
        <v>775000</v>
      </c>
      <c r="AG27" s="224">
        <f t="shared" si="18"/>
        <v>0</v>
      </c>
      <c r="AH27" s="226">
        <f t="shared" si="11"/>
        <v>775000</v>
      </c>
      <c r="AI27" s="223">
        <v>775000</v>
      </c>
      <c r="AJ27" s="227">
        <f t="shared" si="19"/>
        <v>0</v>
      </c>
      <c r="AK27" s="222">
        <f t="shared" si="12"/>
        <v>775000</v>
      </c>
      <c r="AL27" s="223">
        <v>775000</v>
      </c>
      <c r="AM27" s="224">
        <f t="shared" si="20"/>
        <v>0</v>
      </c>
      <c r="AN27" s="226">
        <f t="shared" si="13"/>
        <v>775000</v>
      </c>
      <c r="AO27" s="223">
        <v>775000</v>
      </c>
      <c r="AP27" s="227">
        <f t="shared" si="21"/>
        <v>0</v>
      </c>
      <c r="AQ27" s="226"/>
      <c r="AR27" s="223"/>
      <c r="AS27" s="227">
        <f t="shared" si="22"/>
        <v>0</v>
      </c>
      <c r="AT27" s="222"/>
      <c r="AU27" s="223"/>
      <c r="AV27" s="348">
        <f t="shared" si="33"/>
        <v>0</v>
      </c>
      <c r="AW27" s="226"/>
      <c r="AX27" s="223"/>
      <c r="AY27" s="318"/>
      <c r="AZ27" s="282">
        <f t="shared" si="14"/>
        <v>9750000</v>
      </c>
      <c r="BA27" s="203">
        <f t="shared" si="15"/>
        <v>0</v>
      </c>
      <c r="BB27" s="224">
        <f t="shared" si="16"/>
        <v>9750000</v>
      </c>
      <c r="BC27" s="223">
        <f t="shared" si="17"/>
        <v>0</v>
      </c>
      <c r="BD27" s="362" t="s">
        <v>63</v>
      </c>
      <c r="BE27" s="350">
        <v>9750000</v>
      </c>
      <c r="BF27" s="350">
        <v>6655000</v>
      </c>
      <c r="BG27" s="350">
        <v>3095000</v>
      </c>
      <c r="BH27" s="363">
        <v>0</v>
      </c>
      <c r="BI27" s="351">
        <f t="shared" si="24"/>
        <v>0</v>
      </c>
      <c r="BJ27" s="351">
        <f t="shared" si="25"/>
        <v>-3095000</v>
      </c>
      <c r="BK27" s="349" t="s">
        <v>63</v>
      </c>
      <c r="BL27" s="350">
        <v>2345000</v>
      </c>
      <c r="BM27" s="351">
        <f t="shared" si="26"/>
        <v>-2345000</v>
      </c>
      <c r="BN27" s="201">
        <f t="shared" si="31"/>
        <v>0</v>
      </c>
    </row>
    <row r="28" spans="1:66" s="351" customFormat="1" ht="15" x14ac:dyDescent="0.2">
      <c r="A28" s="342">
        <v>23</v>
      </c>
      <c r="B28" s="321"/>
      <c r="C28" s="345" t="s">
        <v>32</v>
      </c>
      <c r="D28" s="344" t="s">
        <v>31</v>
      </c>
      <c r="E28" s="345">
        <v>9500000</v>
      </c>
      <c r="F28" s="226"/>
      <c r="G28" s="318"/>
      <c r="H28" s="346">
        <f t="shared" si="34"/>
        <v>9500000</v>
      </c>
      <c r="I28" s="347">
        <v>3000000</v>
      </c>
      <c r="J28" s="226">
        <v>3000000</v>
      </c>
      <c r="K28" s="223">
        <v>3000000</v>
      </c>
      <c r="L28" s="318">
        <f t="shared" si="35"/>
        <v>0</v>
      </c>
      <c r="M28" s="222">
        <f>(H28-I28)/10</f>
        <v>650000</v>
      </c>
      <c r="N28" s="223">
        <v>650000</v>
      </c>
      <c r="O28" s="224">
        <f t="shared" si="0"/>
        <v>0</v>
      </c>
      <c r="P28" s="226">
        <f t="shared" si="39"/>
        <v>650000</v>
      </c>
      <c r="Q28" s="223">
        <f>P28</f>
        <v>650000</v>
      </c>
      <c r="R28" s="227">
        <f t="shared" si="1"/>
        <v>0</v>
      </c>
      <c r="S28" s="222">
        <f t="shared" si="36"/>
        <v>650000</v>
      </c>
      <c r="T28" s="223">
        <f>S28</f>
        <v>650000</v>
      </c>
      <c r="U28" s="224">
        <f t="shared" si="2"/>
        <v>0</v>
      </c>
      <c r="V28" s="226">
        <f t="shared" si="3"/>
        <v>650000</v>
      </c>
      <c r="W28" s="223">
        <f t="shared" si="37"/>
        <v>650000</v>
      </c>
      <c r="X28" s="227">
        <f t="shared" si="4"/>
        <v>0</v>
      </c>
      <c r="Y28" s="222">
        <f t="shared" si="5"/>
        <v>650000</v>
      </c>
      <c r="Z28" s="223">
        <f t="shared" si="38"/>
        <v>650000</v>
      </c>
      <c r="AA28" s="224">
        <f t="shared" si="7"/>
        <v>0</v>
      </c>
      <c r="AB28" s="226">
        <f t="shared" si="8"/>
        <v>650000</v>
      </c>
      <c r="AC28" s="223">
        <f>AB28</f>
        <v>650000</v>
      </c>
      <c r="AD28" s="227">
        <f t="shared" si="9"/>
        <v>0</v>
      </c>
      <c r="AE28" s="222">
        <f t="shared" si="10"/>
        <v>650000</v>
      </c>
      <c r="AF28" s="223">
        <v>650000</v>
      </c>
      <c r="AG28" s="224">
        <f t="shared" si="18"/>
        <v>0</v>
      </c>
      <c r="AH28" s="226">
        <f t="shared" si="11"/>
        <v>650000</v>
      </c>
      <c r="AI28" s="223">
        <v>650000</v>
      </c>
      <c r="AJ28" s="227">
        <f t="shared" si="19"/>
        <v>0</v>
      </c>
      <c r="AK28" s="222">
        <f t="shared" si="12"/>
        <v>650000</v>
      </c>
      <c r="AL28" s="223">
        <v>650000</v>
      </c>
      <c r="AM28" s="224">
        <f t="shared" si="20"/>
        <v>0</v>
      </c>
      <c r="AN28" s="226">
        <f t="shared" si="13"/>
        <v>650000</v>
      </c>
      <c r="AO28" s="223">
        <v>650000</v>
      </c>
      <c r="AP28" s="227">
        <f t="shared" si="21"/>
        <v>0</v>
      </c>
      <c r="AQ28" s="226"/>
      <c r="AR28" s="223"/>
      <c r="AS28" s="227">
        <f t="shared" si="22"/>
        <v>0</v>
      </c>
      <c r="AT28" s="222"/>
      <c r="AU28" s="223"/>
      <c r="AV28" s="348">
        <f t="shared" si="33"/>
        <v>0</v>
      </c>
      <c r="AW28" s="226"/>
      <c r="AX28" s="223"/>
      <c r="AY28" s="318"/>
      <c r="AZ28" s="282">
        <f t="shared" si="14"/>
        <v>9500000</v>
      </c>
      <c r="BA28" s="203">
        <f t="shared" si="15"/>
        <v>0</v>
      </c>
      <c r="BB28" s="224">
        <f t="shared" si="16"/>
        <v>9500000</v>
      </c>
      <c r="BC28" s="223">
        <f t="shared" si="17"/>
        <v>0</v>
      </c>
      <c r="BD28" s="362" t="s">
        <v>384</v>
      </c>
      <c r="BE28" s="350">
        <v>9500000</v>
      </c>
      <c r="BF28" s="350">
        <v>7000000</v>
      </c>
      <c r="BG28" s="350">
        <v>2500000</v>
      </c>
      <c r="BH28" s="363">
        <v>0</v>
      </c>
      <c r="BI28" s="351">
        <f t="shared" si="24"/>
        <v>0</v>
      </c>
      <c r="BJ28" s="351">
        <f t="shared" si="25"/>
        <v>-2500000</v>
      </c>
      <c r="BK28" s="349" t="s">
        <v>384</v>
      </c>
      <c r="BL28" s="350">
        <v>2500000</v>
      </c>
      <c r="BM28" s="351">
        <f t="shared" si="26"/>
        <v>-2500000</v>
      </c>
      <c r="BN28" s="201">
        <f t="shared" si="31"/>
        <v>0</v>
      </c>
    </row>
    <row r="29" spans="1:66" s="351" customFormat="1" ht="15" x14ac:dyDescent="0.2">
      <c r="A29" s="342">
        <v>24</v>
      </c>
      <c r="B29" s="321"/>
      <c r="C29" s="361" t="s">
        <v>86</v>
      </c>
      <c r="D29" s="368" t="s">
        <v>31</v>
      </c>
      <c r="E29" s="361">
        <v>10000000</v>
      </c>
      <c r="F29" s="226"/>
      <c r="G29" s="318"/>
      <c r="H29" s="346">
        <f t="shared" si="34"/>
        <v>10000000</v>
      </c>
      <c r="I29" s="348">
        <v>3000000</v>
      </c>
      <c r="J29" s="226">
        <v>3000000</v>
      </c>
      <c r="K29" s="223">
        <v>3000000</v>
      </c>
      <c r="L29" s="318">
        <f t="shared" si="35"/>
        <v>0</v>
      </c>
      <c r="M29" s="222">
        <f>(H29-I29)/10</f>
        <v>700000</v>
      </c>
      <c r="N29" s="223">
        <v>700000</v>
      </c>
      <c r="O29" s="224">
        <f t="shared" si="0"/>
        <v>0</v>
      </c>
      <c r="P29" s="226">
        <f t="shared" si="39"/>
        <v>700000</v>
      </c>
      <c r="Q29" s="223">
        <v>700000</v>
      </c>
      <c r="R29" s="227">
        <f t="shared" si="1"/>
        <v>0</v>
      </c>
      <c r="S29" s="222">
        <f t="shared" si="36"/>
        <v>700000</v>
      </c>
      <c r="T29" s="223">
        <v>700000</v>
      </c>
      <c r="U29" s="224">
        <f t="shared" si="2"/>
        <v>0</v>
      </c>
      <c r="V29" s="228">
        <f t="shared" si="3"/>
        <v>700000</v>
      </c>
      <c r="W29" s="229">
        <f t="shared" si="37"/>
        <v>700000</v>
      </c>
      <c r="X29" s="230">
        <f t="shared" si="4"/>
        <v>0</v>
      </c>
      <c r="Y29" s="231">
        <f t="shared" si="5"/>
        <v>700000</v>
      </c>
      <c r="Z29" s="229">
        <f t="shared" si="38"/>
        <v>700000</v>
      </c>
      <c r="AA29" s="224">
        <f t="shared" si="7"/>
        <v>0</v>
      </c>
      <c r="AB29" s="226">
        <f t="shared" si="8"/>
        <v>700000</v>
      </c>
      <c r="AC29" s="223">
        <f>AB29</f>
        <v>700000</v>
      </c>
      <c r="AD29" s="227">
        <f t="shared" si="9"/>
        <v>0</v>
      </c>
      <c r="AE29" s="222">
        <f t="shared" si="10"/>
        <v>700000</v>
      </c>
      <c r="AF29" s="223">
        <v>700000</v>
      </c>
      <c r="AG29" s="224">
        <f t="shared" si="18"/>
        <v>0</v>
      </c>
      <c r="AH29" s="226">
        <f t="shared" si="11"/>
        <v>700000</v>
      </c>
      <c r="AI29" s="223">
        <v>700000</v>
      </c>
      <c r="AJ29" s="227">
        <f t="shared" si="19"/>
        <v>0</v>
      </c>
      <c r="AK29" s="222">
        <f t="shared" si="12"/>
        <v>700000</v>
      </c>
      <c r="AL29" s="223">
        <v>700000</v>
      </c>
      <c r="AM29" s="224">
        <f t="shared" si="20"/>
        <v>0</v>
      </c>
      <c r="AN29" s="226">
        <f t="shared" si="13"/>
        <v>700000</v>
      </c>
      <c r="AO29" s="223">
        <v>700000</v>
      </c>
      <c r="AP29" s="227">
        <f t="shared" si="21"/>
        <v>0</v>
      </c>
      <c r="AQ29" s="226"/>
      <c r="AR29" s="223"/>
      <c r="AS29" s="227">
        <f t="shared" si="22"/>
        <v>0</v>
      </c>
      <c r="AT29" s="222"/>
      <c r="AU29" s="223"/>
      <c r="AV29" s="348">
        <f t="shared" si="33"/>
        <v>0</v>
      </c>
      <c r="AW29" s="226"/>
      <c r="AX29" s="223"/>
      <c r="AY29" s="318"/>
      <c r="AZ29" s="282">
        <f t="shared" si="14"/>
        <v>10000000</v>
      </c>
      <c r="BA29" s="203">
        <f t="shared" si="15"/>
        <v>0</v>
      </c>
      <c r="BB29" s="224">
        <f t="shared" si="16"/>
        <v>10000000</v>
      </c>
      <c r="BC29" s="223">
        <f t="shared" si="17"/>
        <v>0</v>
      </c>
      <c r="BD29" s="362" t="s">
        <v>86</v>
      </c>
      <c r="BE29" s="350">
        <v>10000000</v>
      </c>
      <c r="BF29" s="350">
        <v>7200000</v>
      </c>
      <c r="BG29" s="350">
        <v>2800000</v>
      </c>
      <c r="BH29" s="363">
        <v>0</v>
      </c>
      <c r="BI29" s="351">
        <f t="shared" si="24"/>
        <v>0</v>
      </c>
      <c r="BJ29" s="351">
        <f t="shared" si="25"/>
        <v>-2800000</v>
      </c>
      <c r="BK29" s="349" t="s">
        <v>86</v>
      </c>
      <c r="BL29" s="350">
        <v>2800000</v>
      </c>
      <c r="BM29" s="351">
        <f t="shared" si="26"/>
        <v>-2800000</v>
      </c>
      <c r="BN29" s="201">
        <f t="shared" si="31"/>
        <v>0</v>
      </c>
    </row>
    <row r="30" spans="1:66" s="351" customFormat="1" ht="15" x14ac:dyDescent="0.2">
      <c r="A30" s="342">
        <v>25</v>
      </c>
      <c r="B30" s="321"/>
      <c r="C30" s="361" t="s">
        <v>54</v>
      </c>
      <c r="D30" s="344" t="s">
        <v>31</v>
      </c>
      <c r="E30" s="345">
        <v>9500000</v>
      </c>
      <c r="F30" s="226"/>
      <c r="G30" s="318"/>
      <c r="H30" s="346">
        <f t="shared" si="34"/>
        <v>9500000</v>
      </c>
      <c r="I30" s="348">
        <v>1000000</v>
      </c>
      <c r="J30" s="226">
        <v>1000000</v>
      </c>
      <c r="K30" s="223">
        <v>1000000</v>
      </c>
      <c r="L30" s="318">
        <f t="shared" si="35"/>
        <v>0</v>
      </c>
      <c r="M30" s="222">
        <v>708000</v>
      </c>
      <c r="N30" s="223">
        <v>708000</v>
      </c>
      <c r="O30" s="224">
        <f t="shared" si="0"/>
        <v>0</v>
      </c>
      <c r="P30" s="226">
        <f t="shared" si="39"/>
        <v>708000</v>
      </c>
      <c r="Q30" s="223">
        <v>708000</v>
      </c>
      <c r="R30" s="227">
        <f t="shared" si="1"/>
        <v>0</v>
      </c>
      <c r="S30" s="222">
        <f t="shared" si="36"/>
        <v>708000</v>
      </c>
      <c r="T30" s="223">
        <f>S30</f>
        <v>708000</v>
      </c>
      <c r="U30" s="224">
        <f t="shared" si="2"/>
        <v>0</v>
      </c>
      <c r="V30" s="226">
        <f t="shared" si="3"/>
        <v>708000</v>
      </c>
      <c r="W30" s="223">
        <f t="shared" si="37"/>
        <v>708000</v>
      </c>
      <c r="X30" s="227">
        <f t="shared" si="4"/>
        <v>0</v>
      </c>
      <c r="Y30" s="222">
        <f t="shared" si="5"/>
        <v>708000</v>
      </c>
      <c r="Z30" s="223">
        <f t="shared" si="38"/>
        <v>708000</v>
      </c>
      <c r="AA30" s="224">
        <f t="shared" si="7"/>
        <v>0</v>
      </c>
      <c r="AB30" s="226">
        <f t="shared" si="8"/>
        <v>708000</v>
      </c>
      <c r="AC30" s="223">
        <v>708000</v>
      </c>
      <c r="AD30" s="227">
        <f t="shared" si="9"/>
        <v>0</v>
      </c>
      <c r="AE30" s="222">
        <f t="shared" si="10"/>
        <v>708000</v>
      </c>
      <c r="AF30" s="223">
        <v>708000</v>
      </c>
      <c r="AG30" s="224">
        <f t="shared" si="18"/>
        <v>0</v>
      </c>
      <c r="AH30" s="226">
        <f t="shared" si="11"/>
        <v>708000</v>
      </c>
      <c r="AI30" s="223">
        <v>708000</v>
      </c>
      <c r="AJ30" s="227">
        <f t="shared" si="19"/>
        <v>0</v>
      </c>
      <c r="AK30" s="222">
        <f t="shared" si="12"/>
        <v>708000</v>
      </c>
      <c r="AL30" s="223">
        <v>708000</v>
      </c>
      <c r="AM30" s="224">
        <f t="shared" si="20"/>
        <v>0</v>
      </c>
      <c r="AN30" s="226">
        <f t="shared" si="13"/>
        <v>708000</v>
      </c>
      <c r="AO30" s="223">
        <v>708000</v>
      </c>
      <c r="AP30" s="227">
        <f t="shared" si="21"/>
        <v>0</v>
      </c>
      <c r="AQ30" s="226">
        <f>AN30</f>
        <v>708000</v>
      </c>
      <c r="AR30" s="223">
        <v>708000</v>
      </c>
      <c r="AS30" s="227">
        <f t="shared" si="22"/>
        <v>0</v>
      </c>
      <c r="AT30" s="222">
        <v>712000</v>
      </c>
      <c r="AU30" s="223">
        <v>712000</v>
      </c>
      <c r="AV30" s="348">
        <f t="shared" si="33"/>
        <v>0</v>
      </c>
      <c r="AW30" s="226"/>
      <c r="AX30" s="223"/>
      <c r="AY30" s="318"/>
      <c r="AZ30" s="282">
        <f t="shared" si="14"/>
        <v>9500000</v>
      </c>
      <c r="BA30" s="203">
        <f t="shared" si="15"/>
        <v>0</v>
      </c>
      <c r="BB30" s="224">
        <f t="shared" si="16"/>
        <v>9500000</v>
      </c>
      <c r="BC30" s="223">
        <f t="shared" si="17"/>
        <v>0</v>
      </c>
      <c r="BD30" s="349" t="s">
        <v>385</v>
      </c>
      <c r="BE30" s="350">
        <v>9500000</v>
      </c>
      <c r="BF30" s="350">
        <v>3831000</v>
      </c>
      <c r="BG30" s="350">
        <v>5669000</v>
      </c>
      <c r="BH30" s="350">
        <v>1417000</v>
      </c>
      <c r="BI30" s="351">
        <f t="shared" si="24"/>
        <v>0</v>
      </c>
      <c r="BJ30" s="351">
        <f t="shared" si="25"/>
        <v>-5669000</v>
      </c>
      <c r="BK30" s="349" t="s">
        <v>385</v>
      </c>
      <c r="BL30" s="350">
        <v>4269000</v>
      </c>
      <c r="BM30" s="351">
        <f t="shared" si="26"/>
        <v>-4269000</v>
      </c>
      <c r="BN30" s="201">
        <f t="shared" si="31"/>
        <v>0</v>
      </c>
    </row>
    <row r="31" spans="1:66" s="351" customFormat="1" ht="15" x14ac:dyDescent="0.2">
      <c r="A31" s="342">
        <v>26</v>
      </c>
      <c r="B31" s="321"/>
      <c r="C31" s="361" t="s">
        <v>46</v>
      </c>
      <c r="D31" s="344" t="s">
        <v>31</v>
      </c>
      <c r="E31" s="345">
        <v>9500000</v>
      </c>
      <c r="F31" s="226">
        <v>475000</v>
      </c>
      <c r="G31" s="318"/>
      <c r="H31" s="346">
        <f t="shared" si="34"/>
        <v>9025000</v>
      </c>
      <c r="I31" s="348">
        <v>9025000</v>
      </c>
      <c r="J31" s="226">
        <v>9025000</v>
      </c>
      <c r="K31" s="223">
        <v>9025000</v>
      </c>
      <c r="L31" s="318">
        <f t="shared" si="35"/>
        <v>0</v>
      </c>
      <c r="M31" s="222">
        <f>(H31-I31)/12</f>
        <v>0</v>
      </c>
      <c r="N31" s="223"/>
      <c r="O31" s="224">
        <f t="shared" si="0"/>
        <v>0</v>
      </c>
      <c r="P31" s="226">
        <f t="shared" si="39"/>
        <v>0</v>
      </c>
      <c r="Q31" s="223"/>
      <c r="R31" s="227">
        <f t="shared" si="1"/>
        <v>0</v>
      </c>
      <c r="S31" s="222">
        <f t="shared" si="36"/>
        <v>0</v>
      </c>
      <c r="T31" s="223"/>
      <c r="U31" s="224">
        <f t="shared" si="2"/>
        <v>0</v>
      </c>
      <c r="V31" s="226">
        <f t="shared" si="3"/>
        <v>0</v>
      </c>
      <c r="W31" s="223"/>
      <c r="X31" s="227">
        <f t="shared" si="4"/>
        <v>0</v>
      </c>
      <c r="Y31" s="222">
        <f t="shared" si="5"/>
        <v>0</v>
      </c>
      <c r="Z31" s="223"/>
      <c r="AA31" s="224">
        <f t="shared" si="7"/>
        <v>0</v>
      </c>
      <c r="AB31" s="226">
        <f t="shared" si="8"/>
        <v>0</v>
      </c>
      <c r="AC31" s="223"/>
      <c r="AD31" s="227">
        <f t="shared" si="9"/>
        <v>0</v>
      </c>
      <c r="AE31" s="222">
        <f t="shared" si="10"/>
        <v>0</v>
      </c>
      <c r="AF31" s="223"/>
      <c r="AG31" s="224">
        <f t="shared" si="18"/>
        <v>0</v>
      </c>
      <c r="AH31" s="226">
        <f t="shared" si="11"/>
        <v>0</v>
      </c>
      <c r="AI31" s="223"/>
      <c r="AJ31" s="227">
        <f t="shared" si="19"/>
        <v>0</v>
      </c>
      <c r="AK31" s="222">
        <f t="shared" si="12"/>
        <v>0</v>
      </c>
      <c r="AL31" s="223"/>
      <c r="AM31" s="224">
        <f t="shared" si="20"/>
        <v>0</v>
      </c>
      <c r="AN31" s="226">
        <f t="shared" si="13"/>
        <v>0</v>
      </c>
      <c r="AO31" s="223"/>
      <c r="AP31" s="227">
        <f t="shared" si="21"/>
        <v>0</v>
      </c>
      <c r="AQ31" s="226">
        <f>AN31</f>
        <v>0</v>
      </c>
      <c r="AR31" s="223"/>
      <c r="AS31" s="227">
        <f t="shared" si="22"/>
        <v>0</v>
      </c>
      <c r="AT31" s="222">
        <f>AQ31</f>
        <v>0</v>
      </c>
      <c r="AU31" s="223"/>
      <c r="AV31" s="348">
        <f t="shared" si="33"/>
        <v>0</v>
      </c>
      <c r="AW31" s="226"/>
      <c r="AX31" s="223"/>
      <c r="AY31" s="318"/>
      <c r="AZ31" s="282">
        <f t="shared" si="14"/>
        <v>9025000</v>
      </c>
      <c r="BA31" s="365">
        <f t="shared" si="15"/>
        <v>0</v>
      </c>
      <c r="BB31" s="224">
        <f t="shared" si="16"/>
        <v>9025000</v>
      </c>
      <c r="BC31" s="223">
        <f t="shared" si="17"/>
        <v>0</v>
      </c>
      <c r="BD31" s="362" t="s">
        <v>386</v>
      </c>
      <c r="BE31" s="350">
        <v>9025000</v>
      </c>
      <c r="BF31" s="350">
        <v>9025000</v>
      </c>
      <c r="BG31" s="363">
        <v>0</v>
      </c>
      <c r="BH31" s="363">
        <v>0</v>
      </c>
      <c r="BI31" s="351">
        <f t="shared" si="24"/>
        <v>0</v>
      </c>
      <c r="BJ31" s="351">
        <f t="shared" si="25"/>
        <v>0</v>
      </c>
      <c r="BK31" s="362" t="s">
        <v>386</v>
      </c>
      <c r="BL31" s="363">
        <v>0</v>
      </c>
      <c r="BM31" s="351">
        <f t="shared" si="26"/>
        <v>0</v>
      </c>
      <c r="BN31" s="201">
        <f t="shared" si="31"/>
        <v>0</v>
      </c>
    </row>
    <row r="32" spans="1:66" s="351" customFormat="1" ht="15" x14ac:dyDescent="0.2">
      <c r="A32" s="342">
        <v>27</v>
      </c>
      <c r="B32" s="321"/>
      <c r="C32" s="361" t="s">
        <v>33</v>
      </c>
      <c r="D32" s="344" t="s">
        <v>31</v>
      </c>
      <c r="E32" s="345">
        <v>9500000</v>
      </c>
      <c r="F32" s="226"/>
      <c r="G32" s="318"/>
      <c r="H32" s="346">
        <f t="shared" si="34"/>
        <v>9500000</v>
      </c>
      <c r="I32" s="347">
        <v>1000000</v>
      </c>
      <c r="J32" s="226">
        <v>1000000</v>
      </c>
      <c r="K32" s="223">
        <v>1000000</v>
      </c>
      <c r="L32" s="318">
        <f t="shared" si="35"/>
        <v>0</v>
      </c>
      <c r="M32" s="222">
        <v>708000</v>
      </c>
      <c r="N32" s="223">
        <v>708000</v>
      </c>
      <c r="O32" s="224">
        <f t="shared" si="0"/>
        <v>0</v>
      </c>
      <c r="P32" s="226">
        <f t="shared" si="39"/>
        <v>708000</v>
      </c>
      <c r="Q32" s="223">
        <v>708000</v>
      </c>
      <c r="R32" s="227">
        <f t="shared" si="1"/>
        <v>0</v>
      </c>
      <c r="S32" s="222">
        <f t="shared" si="36"/>
        <v>708000</v>
      </c>
      <c r="T32" s="223">
        <v>708000</v>
      </c>
      <c r="U32" s="224">
        <f t="shared" si="2"/>
        <v>0</v>
      </c>
      <c r="V32" s="228">
        <f t="shared" si="3"/>
        <v>708000</v>
      </c>
      <c r="W32" s="229">
        <f>V32</f>
        <v>708000</v>
      </c>
      <c r="X32" s="230">
        <f t="shared" si="4"/>
        <v>0</v>
      </c>
      <c r="Y32" s="231">
        <f t="shared" si="5"/>
        <v>708000</v>
      </c>
      <c r="Z32" s="229">
        <f>Y32</f>
        <v>708000</v>
      </c>
      <c r="AA32" s="224">
        <f t="shared" si="7"/>
        <v>0</v>
      </c>
      <c r="AB32" s="226">
        <f t="shared" si="8"/>
        <v>708000</v>
      </c>
      <c r="AC32" s="223">
        <v>708000</v>
      </c>
      <c r="AD32" s="227">
        <f t="shared" si="9"/>
        <v>0</v>
      </c>
      <c r="AE32" s="222">
        <f t="shared" si="10"/>
        <v>708000</v>
      </c>
      <c r="AF32" s="223">
        <v>708000</v>
      </c>
      <c r="AG32" s="224">
        <f t="shared" si="18"/>
        <v>0</v>
      </c>
      <c r="AH32" s="226">
        <f t="shared" si="11"/>
        <v>708000</v>
      </c>
      <c r="AI32" s="223">
        <v>708000</v>
      </c>
      <c r="AJ32" s="227">
        <f t="shared" si="19"/>
        <v>0</v>
      </c>
      <c r="AK32" s="222">
        <f t="shared" si="12"/>
        <v>708000</v>
      </c>
      <c r="AL32" s="223">
        <v>708000</v>
      </c>
      <c r="AM32" s="224">
        <f t="shared" si="20"/>
        <v>0</v>
      </c>
      <c r="AN32" s="226">
        <f t="shared" si="13"/>
        <v>708000</v>
      </c>
      <c r="AO32" s="223">
        <f>AN32</f>
        <v>708000</v>
      </c>
      <c r="AP32" s="227">
        <f t="shared" si="21"/>
        <v>0</v>
      </c>
      <c r="AQ32" s="226">
        <f>AN32</f>
        <v>708000</v>
      </c>
      <c r="AR32" s="223">
        <v>708000</v>
      </c>
      <c r="AS32" s="227">
        <f t="shared" si="22"/>
        <v>0</v>
      </c>
      <c r="AT32" s="222">
        <v>712000</v>
      </c>
      <c r="AU32" s="223">
        <v>712000</v>
      </c>
      <c r="AV32" s="348">
        <f t="shared" si="33"/>
        <v>0</v>
      </c>
      <c r="AW32" s="226"/>
      <c r="AX32" s="223"/>
      <c r="AY32" s="318"/>
      <c r="AZ32" s="282">
        <f t="shared" si="14"/>
        <v>9500000</v>
      </c>
      <c r="BA32" s="203">
        <f t="shared" si="15"/>
        <v>0</v>
      </c>
      <c r="BB32" s="224">
        <f t="shared" si="16"/>
        <v>9500000</v>
      </c>
      <c r="BC32" s="223">
        <f t="shared" si="17"/>
        <v>0</v>
      </c>
      <c r="BD32" s="362" t="s">
        <v>33</v>
      </c>
      <c r="BE32" s="350">
        <v>9500000</v>
      </c>
      <c r="BF32" s="350">
        <v>8000000</v>
      </c>
      <c r="BG32" s="350">
        <v>1500000</v>
      </c>
      <c r="BH32" s="363">
        <v>0</v>
      </c>
      <c r="BI32" s="351">
        <f t="shared" si="24"/>
        <v>0</v>
      </c>
      <c r="BJ32" s="351">
        <f t="shared" si="25"/>
        <v>-1500000</v>
      </c>
      <c r="BK32" s="362" t="s">
        <v>33</v>
      </c>
      <c r="BL32" s="350">
        <v>800000</v>
      </c>
      <c r="BM32" s="351">
        <f t="shared" si="26"/>
        <v>-800000</v>
      </c>
      <c r="BN32" s="201">
        <f t="shared" si="31"/>
        <v>0</v>
      </c>
    </row>
    <row r="33" spans="1:66" s="351" customFormat="1" ht="15" x14ac:dyDescent="0.2">
      <c r="A33" s="342" t="s">
        <v>357</v>
      </c>
      <c r="B33" s="321"/>
      <c r="C33" s="361" t="s">
        <v>80</v>
      </c>
      <c r="D33" s="344" t="s">
        <v>31</v>
      </c>
      <c r="E33" s="357">
        <v>10000000</v>
      </c>
      <c r="F33" s="226"/>
      <c r="G33" s="318"/>
      <c r="H33" s="346">
        <f t="shared" si="34"/>
        <v>10000000</v>
      </c>
      <c r="I33" s="347">
        <v>1000000</v>
      </c>
      <c r="J33" s="226">
        <v>1000000</v>
      </c>
      <c r="K33" s="223">
        <v>1000000</v>
      </c>
      <c r="L33" s="318">
        <f t="shared" si="35"/>
        <v>0</v>
      </c>
      <c r="M33" s="222">
        <f>(H33-I33)/12</f>
        <v>750000</v>
      </c>
      <c r="N33" s="223">
        <v>750000</v>
      </c>
      <c r="O33" s="224">
        <f t="shared" si="0"/>
        <v>0</v>
      </c>
      <c r="P33" s="226">
        <f t="shared" si="39"/>
        <v>750000</v>
      </c>
      <c r="Q33" s="223">
        <v>750000</v>
      </c>
      <c r="R33" s="227">
        <f t="shared" si="1"/>
        <v>0</v>
      </c>
      <c r="S33" s="222">
        <f t="shared" si="36"/>
        <v>750000</v>
      </c>
      <c r="T33" s="223">
        <v>750000</v>
      </c>
      <c r="U33" s="224">
        <f t="shared" si="2"/>
        <v>0</v>
      </c>
      <c r="V33" s="228">
        <f t="shared" si="3"/>
        <v>750000</v>
      </c>
      <c r="W33" s="229">
        <v>750000</v>
      </c>
      <c r="X33" s="230"/>
      <c r="Y33" s="231">
        <f t="shared" si="5"/>
        <v>750000</v>
      </c>
      <c r="Z33" s="229">
        <f>Y33</f>
        <v>750000</v>
      </c>
      <c r="AA33" s="224">
        <f t="shared" si="7"/>
        <v>0</v>
      </c>
      <c r="AB33" s="226">
        <f t="shared" si="8"/>
        <v>750000</v>
      </c>
      <c r="AC33" s="223">
        <f>AB33</f>
        <v>750000</v>
      </c>
      <c r="AD33" s="227">
        <f t="shared" si="9"/>
        <v>0</v>
      </c>
      <c r="AE33" s="222">
        <f t="shared" si="10"/>
        <v>750000</v>
      </c>
      <c r="AF33" s="223">
        <v>750000</v>
      </c>
      <c r="AG33" s="224">
        <f t="shared" si="18"/>
        <v>0</v>
      </c>
      <c r="AH33" s="226">
        <f t="shared" si="11"/>
        <v>750000</v>
      </c>
      <c r="AI33" s="223">
        <v>750000</v>
      </c>
      <c r="AJ33" s="227">
        <f t="shared" si="19"/>
        <v>0</v>
      </c>
      <c r="AK33" s="222">
        <f t="shared" si="12"/>
        <v>750000</v>
      </c>
      <c r="AL33" s="223">
        <v>750000</v>
      </c>
      <c r="AM33" s="224">
        <f t="shared" si="20"/>
        <v>0</v>
      </c>
      <c r="AN33" s="226">
        <f t="shared" si="13"/>
        <v>750000</v>
      </c>
      <c r="AO33" s="223">
        <v>750000</v>
      </c>
      <c r="AP33" s="227">
        <f t="shared" si="21"/>
        <v>0</v>
      </c>
      <c r="AQ33" s="226">
        <f>AN33</f>
        <v>750000</v>
      </c>
      <c r="AR33" s="223">
        <v>750000</v>
      </c>
      <c r="AS33" s="227">
        <f t="shared" si="22"/>
        <v>0</v>
      </c>
      <c r="AT33" s="222">
        <f>AQ33</f>
        <v>750000</v>
      </c>
      <c r="AU33" s="223">
        <v>750000</v>
      </c>
      <c r="AV33" s="348">
        <f t="shared" si="33"/>
        <v>0</v>
      </c>
      <c r="AW33" s="226"/>
      <c r="AX33" s="223"/>
      <c r="AY33" s="318"/>
      <c r="AZ33" s="282">
        <f t="shared" si="14"/>
        <v>10000000</v>
      </c>
      <c r="BA33" s="203">
        <f t="shared" si="15"/>
        <v>0</v>
      </c>
      <c r="BB33" s="224">
        <f t="shared" si="16"/>
        <v>10000000</v>
      </c>
      <c r="BC33" s="223">
        <f t="shared" si="17"/>
        <v>0</v>
      </c>
      <c r="BD33" s="362" t="s">
        <v>387</v>
      </c>
      <c r="BE33" s="350">
        <v>10000000</v>
      </c>
      <c r="BF33" s="350">
        <v>5500000</v>
      </c>
      <c r="BG33" s="350">
        <v>4500000</v>
      </c>
      <c r="BH33" s="363">
        <v>0</v>
      </c>
      <c r="BI33" s="351">
        <f t="shared" si="24"/>
        <v>0</v>
      </c>
      <c r="BJ33" s="351">
        <f t="shared" si="25"/>
        <v>-4500000</v>
      </c>
      <c r="BK33" s="349" t="s">
        <v>387</v>
      </c>
      <c r="BL33" s="350">
        <v>4500000</v>
      </c>
      <c r="BM33" s="351">
        <f t="shared" si="26"/>
        <v>-4500000</v>
      </c>
      <c r="BN33" s="201">
        <f t="shared" si="31"/>
        <v>0</v>
      </c>
    </row>
    <row r="34" spans="1:66" s="351" customFormat="1" ht="15" x14ac:dyDescent="0.2">
      <c r="A34" s="342">
        <v>29</v>
      </c>
      <c r="B34" s="321"/>
      <c r="C34" s="345" t="s">
        <v>76</v>
      </c>
      <c r="D34" s="344" t="s">
        <v>73</v>
      </c>
      <c r="E34" s="357">
        <v>9750000</v>
      </c>
      <c r="F34" s="226"/>
      <c r="G34" s="318"/>
      <c r="H34" s="346">
        <f t="shared" si="34"/>
        <v>9750000</v>
      </c>
      <c r="I34" s="347">
        <v>1000000</v>
      </c>
      <c r="J34" s="226">
        <v>1000000</v>
      </c>
      <c r="K34" s="223">
        <v>1000000</v>
      </c>
      <c r="L34" s="318">
        <f t="shared" si="35"/>
        <v>0</v>
      </c>
      <c r="M34" s="222">
        <v>750000</v>
      </c>
      <c r="N34" s="223">
        <v>750000</v>
      </c>
      <c r="O34" s="224">
        <f t="shared" si="0"/>
        <v>0</v>
      </c>
      <c r="P34" s="226">
        <f t="shared" si="39"/>
        <v>750000</v>
      </c>
      <c r="Q34" s="223">
        <v>750000</v>
      </c>
      <c r="R34" s="227">
        <f t="shared" si="1"/>
        <v>0</v>
      </c>
      <c r="S34" s="222">
        <f t="shared" si="36"/>
        <v>750000</v>
      </c>
      <c r="T34" s="223">
        <v>750000</v>
      </c>
      <c r="U34" s="224">
        <f t="shared" si="2"/>
        <v>0</v>
      </c>
      <c r="V34" s="228">
        <f t="shared" si="3"/>
        <v>750000</v>
      </c>
      <c r="W34" s="229">
        <f>V34</f>
        <v>750000</v>
      </c>
      <c r="X34" s="230">
        <f t="shared" ref="X34:X65" si="40">V34-W34</f>
        <v>0</v>
      </c>
      <c r="Y34" s="231">
        <f t="shared" si="5"/>
        <v>750000</v>
      </c>
      <c r="Z34" s="229">
        <f>Y34</f>
        <v>750000</v>
      </c>
      <c r="AA34" s="224">
        <f t="shared" si="7"/>
        <v>0</v>
      </c>
      <c r="AB34" s="226">
        <f t="shared" si="8"/>
        <v>750000</v>
      </c>
      <c r="AC34" s="223">
        <f>AB34</f>
        <v>750000</v>
      </c>
      <c r="AD34" s="227">
        <f t="shared" si="9"/>
        <v>0</v>
      </c>
      <c r="AE34" s="222">
        <f t="shared" si="10"/>
        <v>750000</v>
      </c>
      <c r="AF34" s="223">
        <f>AE34</f>
        <v>750000</v>
      </c>
      <c r="AG34" s="224">
        <f t="shared" si="18"/>
        <v>0</v>
      </c>
      <c r="AH34" s="226">
        <f t="shared" si="11"/>
        <v>750000</v>
      </c>
      <c r="AI34" s="223">
        <v>750000</v>
      </c>
      <c r="AJ34" s="227">
        <f t="shared" si="19"/>
        <v>0</v>
      </c>
      <c r="AK34" s="222">
        <f t="shared" si="12"/>
        <v>750000</v>
      </c>
      <c r="AL34" s="223">
        <v>750000</v>
      </c>
      <c r="AM34" s="224">
        <f t="shared" si="20"/>
        <v>0</v>
      </c>
      <c r="AN34" s="226">
        <f t="shared" si="13"/>
        <v>750000</v>
      </c>
      <c r="AO34" s="223">
        <v>750000</v>
      </c>
      <c r="AP34" s="227">
        <f t="shared" si="21"/>
        <v>0</v>
      </c>
      <c r="AQ34" s="226">
        <f>AN34</f>
        <v>750000</v>
      </c>
      <c r="AR34" s="223">
        <v>750000</v>
      </c>
      <c r="AS34" s="227">
        <f t="shared" si="22"/>
        <v>0</v>
      </c>
      <c r="AT34" s="222">
        <v>500000</v>
      </c>
      <c r="AU34" s="223">
        <v>500000</v>
      </c>
      <c r="AV34" s="348">
        <f t="shared" si="33"/>
        <v>0</v>
      </c>
      <c r="AW34" s="226"/>
      <c r="AX34" s="223"/>
      <c r="AY34" s="318"/>
      <c r="AZ34" s="282">
        <f t="shared" si="14"/>
        <v>9750000</v>
      </c>
      <c r="BA34" s="203">
        <f t="shared" si="15"/>
        <v>0</v>
      </c>
      <c r="BB34" s="224">
        <f t="shared" si="16"/>
        <v>9750000</v>
      </c>
      <c r="BC34" s="223">
        <f t="shared" si="17"/>
        <v>0</v>
      </c>
      <c r="BD34" s="349" t="s">
        <v>388</v>
      </c>
      <c r="BE34" s="350">
        <v>9750000</v>
      </c>
      <c r="BF34" s="350">
        <v>4750000</v>
      </c>
      <c r="BG34" s="350">
        <v>5000000</v>
      </c>
      <c r="BH34" s="350">
        <v>750000</v>
      </c>
      <c r="BI34" s="351">
        <f t="shared" si="24"/>
        <v>0</v>
      </c>
      <c r="BJ34" s="351">
        <f t="shared" si="25"/>
        <v>-5000000</v>
      </c>
      <c r="BK34" s="362" t="s">
        <v>388</v>
      </c>
      <c r="BL34" s="350">
        <v>3500000</v>
      </c>
      <c r="BM34" s="351">
        <f t="shared" si="26"/>
        <v>-3500000</v>
      </c>
      <c r="BN34" s="201">
        <f t="shared" si="31"/>
        <v>0</v>
      </c>
    </row>
    <row r="35" spans="1:66" s="351" customFormat="1" ht="15" x14ac:dyDescent="0.2">
      <c r="A35" s="342">
        <v>30</v>
      </c>
      <c r="B35" s="321"/>
      <c r="C35" s="361" t="s">
        <v>55</v>
      </c>
      <c r="D35" s="344" t="s">
        <v>31</v>
      </c>
      <c r="E35" s="345">
        <v>9500000</v>
      </c>
      <c r="F35" s="226"/>
      <c r="G35" s="318">
        <v>500000</v>
      </c>
      <c r="H35" s="346">
        <f t="shared" si="34"/>
        <v>9000000</v>
      </c>
      <c r="I35" s="348">
        <v>3000000</v>
      </c>
      <c r="J35" s="226">
        <v>3000000</v>
      </c>
      <c r="K35" s="223">
        <v>3000000</v>
      </c>
      <c r="L35" s="318">
        <f t="shared" si="35"/>
        <v>0</v>
      </c>
      <c r="M35" s="222">
        <v>600000</v>
      </c>
      <c r="N35" s="223">
        <v>600000</v>
      </c>
      <c r="O35" s="224">
        <f t="shared" si="0"/>
        <v>0</v>
      </c>
      <c r="P35" s="226">
        <f t="shared" si="39"/>
        <v>600000</v>
      </c>
      <c r="Q35" s="223">
        <v>600000</v>
      </c>
      <c r="R35" s="227">
        <f t="shared" si="1"/>
        <v>0</v>
      </c>
      <c r="S35" s="222">
        <f t="shared" si="36"/>
        <v>600000</v>
      </c>
      <c r="T35" s="223">
        <v>600000</v>
      </c>
      <c r="U35" s="224">
        <f t="shared" si="2"/>
        <v>0</v>
      </c>
      <c r="V35" s="226">
        <f t="shared" si="3"/>
        <v>600000</v>
      </c>
      <c r="W35" s="223">
        <v>600000</v>
      </c>
      <c r="X35" s="227">
        <f t="shared" si="40"/>
        <v>0</v>
      </c>
      <c r="Y35" s="222">
        <f t="shared" si="5"/>
        <v>600000</v>
      </c>
      <c r="Z35" s="223">
        <v>600000</v>
      </c>
      <c r="AA35" s="224">
        <f t="shared" si="7"/>
        <v>0</v>
      </c>
      <c r="AB35" s="226">
        <f t="shared" si="8"/>
        <v>600000</v>
      </c>
      <c r="AC35" s="223">
        <f>AB35</f>
        <v>600000</v>
      </c>
      <c r="AD35" s="227">
        <f t="shared" si="9"/>
        <v>0</v>
      </c>
      <c r="AE35" s="222">
        <f t="shared" si="10"/>
        <v>600000</v>
      </c>
      <c r="AF35" s="223">
        <f>AE35</f>
        <v>600000</v>
      </c>
      <c r="AG35" s="224">
        <f t="shared" si="18"/>
        <v>0</v>
      </c>
      <c r="AH35" s="226">
        <f t="shared" si="11"/>
        <v>600000</v>
      </c>
      <c r="AI35" s="223">
        <f>AH35</f>
        <v>600000</v>
      </c>
      <c r="AJ35" s="227">
        <f t="shared" si="19"/>
        <v>0</v>
      </c>
      <c r="AK35" s="222">
        <f t="shared" si="12"/>
        <v>600000</v>
      </c>
      <c r="AL35" s="223">
        <f>AK35</f>
        <v>600000</v>
      </c>
      <c r="AM35" s="224">
        <f t="shared" si="20"/>
        <v>0</v>
      </c>
      <c r="AN35" s="226">
        <f t="shared" si="13"/>
        <v>600000</v>
      </c>
      <c r="AO35" s="223">
        <f>AN35</f>
        <v>600000</v>
      </c>
      <c r="AP35" s="227">
        <f t="shared" si="21"/>
        <v>0</v>
      </c>
      <c r="AQ35" s="226"/>
      <c r="AR35" s="223"/>
      <c r="AS35" s="227">
        <f t="shared" si="22"/>
        <v>0</v>
      </c>
      <c r="AT35" s="222"/>
      <c r="AU35" s="223"/>
      <c r="AV35" s="348">
        <f t="shared" si="33"/>
        <v>0</v>
      </c>
      <c r="AW35" s="226"/>
      <c r="AX35" s="223"/>
      <c r="AY35" s="318"/>
      <c r="AZ35" s="282">
        <f>AX35+AU35+AR35+AO35+AL35+AI35+AF35+AC35+Z35+W35+T35+Q35+N35+K35</f>
        <v>9000000</v>
      </c>
      <c r="BA35" s="365">
        <f t="shared" si="15"/>
        <v>0</v>
      </c>
      <c r="BB35" s="224">
        <f t="shared" si="16"/>
        <v>9000000</v>
      </c>
      <c r="BC35" s="223">
        <f t="shared" si="17"/>
        <v>0</v>
      </c>
      <c r="BD35" s="362" t="s">
        <v>55</v>
      </c>
      <c r="BE35" s="350">
        <v>9000000</v>
      </c>
      <c r="BF35" s="350">
        <v>6800000</v>
      </c>
      <c r="BG35" s="350">
        <v>2200000</v>
      </c>
      <c r="BH35" s="363">
        <v>0</v>
      </c>
      <c r="BI35" s="351">
        <f t="shared" si="24"/>
        <v>0</v>
      </c>
      <c r="BJ35" s="351">
        <f t="shared" si="25"/>
        <v>-2200000</v>
      </c>
      <c r="BK35" s="362" t="s">
        <v>55</v>
      </c>
      <c r="BL35" s="363">
        <v>0</v>
      </c>
      <c r="BM35" s="351">
        <f t="shared" si="26"/>
        <v>0</v>
      </c>
      <c r="BN35" s="201">
        <f t="shared" si="31"/>
        <v>0</v>
      </c>
    </row>
    <row r="36" spans="1:66" s="351" customFormat="1" ht="15" x14ac:dyDescent="0.2">
      <c r="A36" s="342">
        <v>31</v>
      </c>
      <c r="B36" s="321"/>
      <c r="C36" s="345" t="s">
        <v>51</v>
      </c>
      <c r="D36" s="344" t="s">
        <v>31</v>
      </c>
      <c r="E36" s="345">
        <v>9500000</v>
      </c>
      <c r="F36" s="226"/>
      <c r="G36" s="318"/>
      <c r="H36" s="346">
        <f t="shared" si="34"/>
        <v>9500000</v>
      </c>
      <c r="I36" s="348">
        <v>2050000</v>
      </c>
      <c r="J36" s="226">
        <v>2050000</v>
      </c>
      <c r="K36" s="223">
        <v>2050000</v>
      </c>
      <c r="L36" s="318">
        <f t="shared" si="35"/>
        <v>0</v>
      </c>
      <c r="M36" s="222">
        <v>620000</v>
      </c>
      <c r="N36" s="223">
        <f>M36</f>
        <v>620000</v>
      </c>
      <c r="O36" s="224">
        <f t="shared" si="0"/>
        <v>0</v>
      </c>
      <c r="P36" s="226">
        <f t="shared" si="39"/>
        <v>620000</v>
      </c>
      <c r="Q36" s="223">
        <f>P36</f>
        <v>620000</v>
      </c>
      <c r="R36" s="227">
        <f t="shared" si="1"/>
        <v>0</v>
      </c>
      <c r="S36" s="222">
        <f t="shared" si="36"/>
        <v>620000</v>
      </c>
      <c r="T36" s="223">
        <f>S36</f>
        <v>620000</v>
      </c>
      <c r="U36" s="224">
        <f t="shared" si="2"/>
        <v>0</v>
      </c>
      <c r="V36" s="226">
        <f t="shared" si="3"/>
        <v>620000</v>
      </c>
      <c r="W36" s="223">
        <v>620000</v>
      </c>
      <c r="X36" s="227">
        <f t="shared" si="40"/>
        <v>0</v>
      </c>
      <c r="Y36" s="222">
        <f t="shared" si="5"/>
        <v>620000</v>
      </c>
      <c r="Z36" s="223">
        <v>620000</v>
      </c>
      <c r="AA36" s="224">
        <f t="shared" si="7"/>
        <v>0</v>
      </c>
      <c r="AB36" s="226">
        <f t="shared" si="8"/>
        <v>620000</v>
      </c>
      <c r="AC36" s="223">
        <v>620000</v>
      </c>
      <c r="AD36" s="227">
        <f t="shared" si="9"/>
        <v>0</v>
      </c>
      <c r="AE36" s="222">
        <f t="shared" si="10"/>
        <v>620000</v>
      </c>
      <c r="AF36" s="223">
        <v>620000</v>
      </c>
      <c r="AG36" s="224">
        <f t="shared" si="18"/>
        <v>0</v>
      </c>
      <c r="AH36" s="226">
        <f t="shared" si="11"/>
        <v>620000</v>
      </c>
      <c r="AI36" s="223">
        <v>620000</v>
      </c>
      <c r="AJ36" s="227">
        <f t="shared" si="19"/>
        <v>0</v>
      </c>
      <c r="AK36" s="222">
        <f t="shared" si="12"/>
        <v>620000</v>
      </c>
      <c r="AL36" s="223">
        <f>AK36</f>
        <v>620000</v>
      </c>
      <c r="AM36" s="224">
        <f t="shared" si="20"/>
        <v>0</v>
      </c>
      <c r="AN36" s="226">
        <f t="shared" si="13"/>
        <v>620000</v>
      </c>
      <c r="AO36" s="223">
        <f>AN36</f>
        <v>620000</v>
      </c>
      <c r="AP36" s="227">
        <f t="shared" si="21"/>
        <v>0</v>
      </c>
      <c r="AQ36" s="226">
        <f>AN36</f>
        <v>620000</v>
      </c>
      <c r="AR36" s="223">
        <f>AQ36</f>
        <v>620000</v>
      </c>
      <c r="AS36" s="227">
        <f t="shared" si="22"/>
        <v>0</v>
      </c>
      <c r="AT36" s="222">
        <v>630000</v>
      </c>
      <c r="AU36" s="223">
        <f>AT36</f>
        <v>630000</v>
      </c>
      <c r="AV36" s="348">
        <f t="shared" si="33"/>
        <v>0</v>
      </c>
      <c r="AW36" s="226"/>
      <c r="AX36" s="223"/>
      <c r="AY36" s="318"/>
      <c r="AZ36" s="282">
        <f t="shared" si="14"/>
        <v>9500000</v>
      </c>
      <c r="BA36" s="365">
        <f t="shared" si="15"/>
        <v>0</v>
      </c>
      <c r="BB36" s="224">
        <f t="shared" si="16"/>
        <v>9500000</v>
      </c>
      <c r="BC36" s="223">
        <f t="shared" si="17"/>
        <v>0</v>
      </c>
      <c r="BD36" s="362" t="s">
        <v>389</v>
      </c>
      <c r="BE36" s="350">
        <v>9500000</v>
      </c>
      <c r="BF36" s="350">
        <v>9500000</v>
      </c>
      <c r="BG36" s="363">
        <v>0</v>
      </c>
      <c r="BH36" s="363">
        <v>0</v>
      </c>
      <c r="BI36" s="351">
        <f t="shared" si="24"/>
        <v>0</v>
      </c>
      <c r="BJ36" s="351">
        <f t="shared" si="25"/>
        <v>0</v>
      </c>
      <c r="BK36" s="362" t="s">
        <v>389</v>
      </c>
      <c r="BL36" s="363">
        <v>0</v>
      </c>
      <c r="BM36" s="351">
        <f t="shared" si="26"/>
        <v>0</v>
      </c>
      <c r="BN36" s="201">
        <f t="shared" si="31"/>
        <v>0</v>
      </c>
    </row>
    <row r="37" spans="1:66" s="351" customFormat="1" ht="15" x14ac:dyDescent="0.2">
      <c r="A37" s="342">
        <v>32</v>
      </c>
      <c r="B37" s="321"/>
      <c r="C37" s="345" t="s">
        <v>88</v>
      </c>
      <c r="D37" s="344" t="s">
        <v>31</v>
      </c>
      <c r="E37" s="361">
        <v>10000000</v>
      </c>
      <c r="F37" s="226"/>
      <c r="G37" s="318"/>
      <c r="H37" s="346">
        <f t="shared" si="34"/>
        <v>10000000</v>
      </c>
      <c r="I37" s="348">
        <v>1000000</v>
      </c>
      <c r="J37" s="226">
        <v>1000000</v>
      </c>
      <c r="K37" s="223">
        <v>1000000</v>
      </c>
      <c r="L37" s="318">
        <f t="shared" si="35"/>
        <v>0</v>
      </c>
      <c r="M37" s="222">
        <f>(H37-I37)/10</f>
        <v>900000</v>
      </c>
      <c r="N37" s="223">
        <f>M37</f>
        <v>900000</v>
      </c>
      <c r="O37" s="224">
        <f t="shared" si="0"/>
        <v>0</v>
      </c>
      <c r="P37" s="226">
        <f t="shared" si="39"/>
        <v>900000</v>
      </c>
      <c r="Q37" s="223">
        <v>900000</v>
      </c>
      <c r="R37" s="227">
        <f t="shared" si="1"/>
        <v>0</v>
      </c>
      <c r="S37" s="222">
        <f t="shared" si="36"/>
        <v>900000</v>
      </c>
      <c r="T37" s="223">
        <v>900000</v>
      </c>
      <c r="U37" s="224">
        <f t="shared" si="2"/>
        <v>0</v>
      </c>
      <c r="V37" s="226">
        <f t="shared" si="3"/>
        <v>900000</v>
      </c>
      <c r="W37" s="223">
        <v>900000</v>
      </c>
      <c r="X37" s="227">
        <f t="shared" si="40"/>
        <v>0</v>
      </c>
      <c r="Y37" s="222">
        <f t="shared" si="5"/>
        <v>900000</v>
      </c>
      <c r="Z37" s="223">
        <f>Y37</f>
        <v>900000</v>
      </c>
      <c r="AA37" s="224">
        <f t="shared" si="7"/>
        <v>0</v>
      </c>
      <c r="AB37" s="226">
        <f t="shared" si="8"/>
        <v>900000</v>
      </c>
      <c r="AC37" s="223">
        <f>AB37</f>
        <v>900000</v>
      </c>
      <c r="AD37" s="227">
        <f t="shared" si="9"/>
        <v>0</v>
      </c>
      <c r="AE37" s="222">
        <f t="shared" si="10"/>
        <v>900000</v>
      </c>
      <c r="AF37" s="223">
        <f>AE37</f>
        <v>900000</v>
      </c>
      <c r="AG37" s="224">
        <f t="shared" si="18"/>
        <v>0</v>
      </c>
      <c r="AH37" s="226">
        <f t="shared" si="11"/>
        <v>900000</v>
      </c>
      <c r="AI37" s="223">
        <v>900000</v>
      </c>
      <c r="AJ37" s="227">
        <f t="shared" si="19"/>
        <v>0</v>
      </c>
      <c r="AK37" s="222">
        <f t="shared" si="12"/>
        <v>900000</v>
      </c>
      <c r="AL37" s="223">
        <v>900000</v>
      </c>
      <c r="AM37" s="224">
        <f t="shared" si="20"/>
        <v>0</v>
      </c>
      <c r="AN37" s="226">
        <f t="shared" si="13"/>
        <v>900000</v>
      </c>
      <c r="AO37" s="223">
        <v>900000</v>
      </c>
      <c r="AP37" s="227">
        <f t="shared" si="21"/>
        <v>0</v>
      </c>
      <c r="AQ37" s="226"/>
      <c r="AR37" s="223"/>
      <c r="AS37" s="227">
        <f t="shared" si="22"/>
        <v>0</v>
      </c>
      <c r="AT37" s="222"/>
      <c r="AU37" s="223"/>
      <c r="AV37" s="348">
        <f t="shared" si="33"/>
        <v>0</v>
      </c>
      <c r="AW37" s="226"/>
      <c r="AX37" s="223"/>
      <c r="AY37" s="318"/>
      <c r="AZ37" s="282">
        <f t="shared" si="14"/>
        <v>10000000</v>
      </c>
      <c r="BA37" s="203">
        <f t="shared" si="15"/>
        <v>0</v>
      </c>
      <c r="BB37" s="224">
        <f t="shared" si="16"/>
        <v>10000000</v>
      </c>
      <c r="BC37" s="223">
        <f t="shared" si="17"/>
        <v>0</v>
      </c>
      <c r="BD37" s="362" t="s">
        <v>390</v>
      </c>
      <c r="BE37" s="350">
        <v>10000000</v>
      </c>
      <c r="BF37" s="350">
        <v>6400000</v>
      </c>
      <c r="BG37" s="350">
        <v>3600000</v>
      </c>
      <c r="BH37" s="363">
        <v>0</v>
      </c>
      <c r="BI37" s="351">
        <f t="shared" si="24"/>
        <v>0</v>
      </c>
      <c r="BJ37" s="351">
        <f t="shared" si="25"/>
        <v>-3600000</v>
      </c>
      <c r="BK37" s="362" t="s">
        <v>390</v>
      </c>
      <c r="BL37" s="350">
        <v>2700000</v>
      </c>
      <c r="BM37" s="351">
        <f t="shared" si="26"/>
        <v>-2700000</v>
      </c>
      <c r="BN37" s="201">
        <f t="shared" si="31"/>
        <v>0</v>
      </c>
    </row>
    <row r="38" spans="1:66" s="351" customFormat="1" ht="15" x14ac:dyDescent="0.2">
      <c r="A38" s="342">
        <v>33</v>
      </c>
      <c r="B38" s="321"/>
      <c r="C38" s="361" t="s">
        <v>340</v>
      </c>
      <c r="D38" s="368" t="s">
        <v>73</v>
      </c>
      <c r="E38" s="361">
        <v>10000000</v>
      </c>
      <c r="F38" s="226"/>
      <c r="G38" s="318"/>
      <c r="H38" s="346">
        <f t="shared" si="34"/>
        <v>10000000</v>
      </c>
      <c r="I38" s="348">
        <v>1000000</v>
      </c>
      <c r="J38" s="226">
        <v>1000000</v>
      </c>
      <c r="K38" s="223">
        <v>1000000</v>
      </c>
      <c r="L38" s="318">
        <f t="shared" si="35"/>
        <v>0</v>
      </c>
      <c r="M38" s="222">
        <f>(H38-I38)/12</f>
        <v>750000</v>
      </c>
      <c r="N38" s="223">
        <v>750000</v>
      </c>
      <c r="O38" s="224">
        <f t="shared" ref="O38:O69" si="41">M38-N38</f>
        <v>0</v>
      </c>
      <c r="P38" s="226">
        <f t="shared" si="39"/>
        <v>750000</v>
      </c>
      <c r="Q38" s="223">
        <v>750000</v>
      </c>
      <c r="R38" s="227">
        <f t="shared" si="1"/>
        <v>0</v>
      </c>
      <c r="S38" s="222">
        <f t="shared" si="36"/>
        <v>750000</v>
      </c>
      <c r="T38" s="223">
        <f>S38</f>
        <v>750000</v>
      </c>
      <c r="U38" s="224">
        <f t="shared" ref="U38:U69" si="42">S38-T38</f>
        <v>0</v>
      </c>
      <c r="V38" s="228">
        <f t="shared" ref="V38:V69" si="43">S38</f>
        <v>750000</v>
      </c>
      <c r="W38" s="229">
        <f>V38</f>
        <v>750000</v>
      </c>
      <c r="X38" s="230">
        <f t="shared" si="40"/>
        <v>0</v>
      </c>
      <c r="Y38" s="231">
        <f t="shared" ref="Y38:Y69" si="44">V38</f>
        <v>750000</v>
      </c>
      <c r="Z38" s="229">
        <f>Y38</f>
        <v>750000</v>
      </c>
      <c r="AA38" s="224">
        <f t="shared" ref="AA38:AA69" si="45">Y38-Z38</f>
        <v>0</v>
      </c>
      <c r="AB38" s="226">
        <f t="shared" ref="AB38:AB69" si="46">Y38</f>
        <v>750000</v>
      </c>
      <c r="AC38" s="223">
        <f>AB38</f>
        <v>750000</v>
      </c>
      <c r="AD38" s="227">
        <f t="shared" ref="AD38:AD69" si="47">AB38-AC38</f>
        <v>0</v>
      </c>
      <c r="AE38" s="222">
        <f t="shared" ref="AE38:AE69" si="48">AB38</f>
        <v>750000</v>
      </c>
      <c r="AF38" s="223">
        <v>750000</v>
      </c>
      <c r="AG38" s="224">
        <f t="shared" si="18"/>
        <v>0</v>
      </c>
      <c r="AH38" s="226">
        <f t="shared" ref="AH38:AH69" si="49">AE38</f>
        <v>750000</v>
      </c>
      <c r="AI38" s="223">
        <v>750000</v>
      </c>
      <c r="AJ38" s="227">
        <f t="shared" si="19"/>
        <v>0</v>
      </c>
      <c r="AK38" s="222">
        <f t="shared" ref="AK38:AK69" si="50">AH38</f>
        <v>750000</v>
      </c>
      <c r="AL38" s="223">
        <v>750000</v>
      </c>
      <c r="AM38" s="224">
        <f t="shared" si="20"/>
        <v>0</v>
      </c>
      <c r="AN38" s="226">
        <f t="shared" si="13"/>
        <v>750000</v>
      </c>
      <c r="AO38" s="223">
        <v>750000</v>
      </c>
      <c r="AP38" s="227">
        <f t="shared" si="21"/>
        <v>0</v>
      </c>
      <c r="AQ38" s="226">
        <f>AN38</f>
        <v>750000</v>
      </c>
      <c r="AR38" s="223">
        <v>750000</v>
      </c>
      <c r="AS38" s="227">
        <f t="shared" si="22"/>
        <v>0</v>
      </c>
      <c r="AT38" s="222">
        <f>AQ38</f>
        <v>750000</v>
      </c>
      <c r="AU38" s="223">
        <v>750000</v>
      </c>
      <c r="AV38" s="348">
        <f t="shared" si="33"/>
        <v>0</v>
      </c>
      <c r="AW38" s="226"/>
      <c r="AX38" s="223"/>
      <c r="AY38" s="318"/>
      <c r="AZ38" s="282">
        <f t="shared" ref="AZ38:AZ69" si="51">AX38+AU38+AR38+AO38+AL38+AI38+AF38+AC38+Z38+W38+T38+Q38+N38+K38</f>
        <v>10000000</v>
      </c>
      <c r="BA38" s="203">
        <f t="shared" ref="BA38:BA69" si="52">AY38+AV38+AS38+AP38+AM38+AJ38+AG38+AD38+AA38+X38+U38+R38+O38+L38</f>
        <v>0</v>
      </c>
      <c r="BB38" s="224">
        <f t="shared" ref="BB38:BB69" si="53">AW38+AT38+AQ38+AN38+AK38+AH38+AE38+AB38+Y38+V38+S38+P38+M38+J38</f>
        <v>10000000</v>
      </c>
      <c r="BC38" s="223">
        <f t="shared" ref="BC38:BC69" si="54">BB38-AZ38</f>
        <v>0</v>
      </c>
      <c r="BD38" s="349" t="s">
        <v>391</v>
      </c>
      <c r="BE38" s="350">
        <v>10000000</v>
      </c>
      <c r="BF38" s="350">
        <v>4750000</v>
      </c>
      <c r="BG38" s="350">
        <v>5250000</v>
      </c>
      <c r="BH38" s="350">
        <v>750000</v>
      </c>
      <c r="BI38" s="351">
        <f t="shared" si="24"/>
        <v>0</v>
      </c>
      <c r="BJ38" s="351">
        <f t="shared" si="25"/>
        <v>-5250000</v>
      </c>
      <c r="BK38" s="349" t="s">
        <v>391</v>
      </c>
      <c r="BL38" s="350">
        <v>4500000</v>
      </c>
      <c r="BM38" s="351">
        <f t="shared" si="26"/>
        <v>-4500000</v>
      </c>
      <c r="BN38" s="201">
        <f t="shared" si="31"/>
        <v>0</v>
      </c>
    </row>
    <row r="39" spans="1:66" s="351" customFormat="1" ht="15" x14ac:dyDescent="0.2">
      <c r="A39" s="342">
        <v>34</v>
      </c>
      <c r="B39" s="321"/>
      <c r="C39" s="361" t="s">
        <v>65</v>
      </c>
      <c r="D39" s="344" t="s">
        <v>31</v>
      </c>
      <c r="E39" s="345">
        <v>9750000</v>
      </c>
      <c r="F39" s="226"/>
      <c r="G39" s="318"/>
      <c r="H39" s="346">
        <f t="shared" si="34"/>
        <v>9750000</v>
      </c>
      <c r="I39" s="348">
        <v>3000000</v>
      </c>
      <c r="J39" s="226">
        <v>3000000</v>
      </c>
      <c r="K39" s="223">
        <v>3000000</v>
      </c>
      <c r="L39" s="318">
        <f t="shared" si="35"/>
        <v>0</v>
      </c>
      <c r="M39" s="222">
        <f>(H39-I39)/10</f>
        <v>675000</v>
      </c>
      <c r="N39" s="223">
        <v>675000</v>
      </c>
      <c r="O39" s="224">
        <f t="shared" si="41"/>
        <v>0</v>
      </c>
      <c r="P39" s="226">
        <f t="shared" si="39"/>
        <v>675000</v>
      </c>
      <c r="Q39" s="223">
        <v>675000</v>
      </c>
      <c r="R39" s="227">
        <f t="shared" si="1"/>
        <v>0</v>
      </c>
      <c r="S39" s="222">
        <f t="shared" si="36"/>
        <v>675000</v>
      </c>
      <c r="T39" s="223">
        <v>675000</v>
      </c>
      <c r="U39" s="224">
        <f t="shared" si="42"/>
        <v>0</v>
      </c>
      <c r="V39" s="226">
        <f t="shared" si="43"/>
        <v>675000</v>
      </c>
      <c r="W39" s="223">
        <f>V39</f>
        <v>675000</v>
      </c>
      <c r="X39" s="227">
        <f t="shared" si="40"/>
        <v>0</v>
      </c>
      <c r="Y39" s="222">
        <f t="shared" si="44"/>
        <v>675000</v>
      </c>
      <c r="Z39" s="223">
        <f>Y39</f>
        <v>675000</v>
      </c>
      <c r="AA39" s="224">
        <f t="shared" si="45"/>
        <v>0</v>
      </c>
      <c r="AB39" s="226">
        <f t="shared" si="46"/>
        <v>675000</v>
      </c>
      <c r="AC39" s="223">
        <f>AB39</f>
        <v>675000</v>
      </c>
      <c r="AD39" s="227">
        <f t="shared" si="47"/>
        <v>0</v>
      </c>
      <c r="AE39" s="222">
        <f t="shared" si="48"/>
        <v>675000</v>
      </c>
      <c r="AF39" s="223">
        <f>AE39</f>
        <v>675000</v>
      </c>
      <c r="AG39" s="224">
        <f t="shared" si="18"/>
        <v>0</v>
      </c>
      <c r="AH39" s="226">
        <f t="shared" si="49"/>
        <v>675000</v>
      </c>
      <c r="AI39" s="223">
        <v>675000</v>
      </c>
      <c r="AJ39" s="227">
        <f t="shared" si="19"/>
        <v>0</v>
      </c>
      <c r="AK39" s="222">
        <f t="shared" si="50"/>
        <v>675000</v>
      </c>
      <c r="AL39" s="223">
        <v>675000</v>
      </c>
      <c r="AM39" s="224">
        <f t="shared" si="20"/>
        <v>0</v>
      </c>
      <c r="AN39" s="226">
        <v>675000</v>
      </c>
      <c r="AO39" s="223">
        <v>675000</v>
      </c>
      <c r="AP39" s="227">
        <f t="shared" si="21"/>
        <v>0</v>
      </c>
      <c r="AQ39" s="226"/>
      <c r="AR39" s="223"/>
      <c r="AS39" s="227">
        <f t="shared" si="22"/>
        <v>0</v>
      </c>
      <c r="AT39" s="222">
        <f>AQ39</f>
        <v>0</v>
      </c>
      <c r="AU39" s="223"/>
      <c r="AV39" s="348">
        <f t="shared" si="33"/>
        <v>0</v>
      </c>
      <c r="AW39" s="226"/>
      <c r="AX39" s="223"/>
      <c r="AY39" s="318"/>
      <c r="AZ39" s="282">
        <f t="shared" si="51"/>
        <v>9750000</v>
      </c>
      <c r="BA39" s="365">
        <f t="shared" si="52"/>
        <v>0</v>
      </c>
      <c r="BB39" s="224">
        <f t="shared" si="53"/>
        <v>9750000</v>
      </c>
      <c r="BC39" s="223">
        <f t="shared" si="54"/>
        <v>0</v>
      </c>
      <c r="BD39" s="362" t="s">
        <v>392</v>
      </c>
      <c r="BE39" s="350">
        <v>9750000</v>
      </c>
      <c r="BF39" s="350">
        <v>7100000</v>
      </c>
      <c r="BG39" s="350">
        <v>2650000</v>
      </c>
      <c r="BH39" s="363">
        <v>0</v>
      </c>
      <c r="BI39" s="351">
        <f t="shared" si="24"/>
        <v>0</v>
      </c>
      <c r="BJ39" s="351">
        <f t="shared" si="25"/>
        <v>-2650000</v>
      </c>
      <c r="BK39" s="362" t="s">
        <v>392</v>
      </c>
      <c r="BL39" s="350">
        <v>1950000</v>
      </c>
      <c r="BM39" s="351">
        <f t="shared" si="26"/>
        <v>-1950000</v>
      </c>
      <c r="BN39" s="201">
        <f t="shared" si="31"/>
        <v>0</v>
      </c>
    </row>
    <row r="40" spans="1:66" s="351" customFormat="1" ht="15" x14ac:dyDescent="0.2">
      <c r="A40" s="342">
        <v>35</v>
      </c>
      <c r="B40" s="321"/>
      <c r="C40" s="361" t="s">
        <v>62</v>
      </c>
      <c r="D40" s="344" t="s">
        <v>31</v>
      </c>
      <c r="E40" s="345">
        <v>9750000</v>
      </c>
      <c r="F40" s="226"/>
      <c r="G40" s="318"/>
      <c r="H40" s="346">
        <f t="shared" si="34"/>
        <v>9750000</v>
      </c>
      <c r="I40" s="348">
        <v>1000000</v>
      </c>
      <c r="J40" s="226">
        <v>1000000</v>
      </c>
      <c r="K40" s="223">
        <v>1000000</v>
      </c>
      <c r="L40" s="318">
        <f t="shared" si="35"/>
        <v>0</v>
      </c>
      <c r="M40" s="222">
        <f>(H40-I40)/10</f>
        <v>875000</v>
      </c>
      <c r="N40" s="223">
        <f>M40</f>
        <v>875000</v>
      </c>
      <c r="O40" s="224">
        <f t="shared" si="41"/>
        <v>0</v>
      </c>
      <c r="P40" s="226">
        <f t="shared" si="39"/>
        <v>875000</v>
      </c>
      <c r="Q40" s="223">
        <f>P40</f>
        <v>875000</v>
      </c>
      <c r="R40" s="227">
        <f t="shared" si="1"/>
        <v>0</v>
      </c>
      <c r="S40" s="222">
        <f t="shared" si="36"/>
        <v>875000</v>
      </c>
      <c r="T40" s="223">
        <f>S40</f>
        <v>875000</v>
      </c>
      <c r="U40" s="224">
        <f t="shared" si="42"/>
        <v>0</v>
      </c>
      <c r="V40" s="226">
        <f t="shared" si="43"/>
        <v>875000</v>
      </c>
      <c r="W40" s="223">
        <f>V40</f>
        <v>875000</v>
      </c>
      <c r="X40" s="227">
        <f t="shared" si="40"/>
        <v>0</v>
      </c>
      <c r="Y40" s="222">
        <f t="shared" si="44"/>
        <v>875000</v>
      </c>
      <c r="Z40" s="223">
        <f>Y40</f>
        <v>875000</v>
      </c>
      <c r="AA40" s="224">
        <f t="shared" si="45"/>
        <v>0</v>
      </c>
      <c r="AB40" s="226">
        <f t="shared" si="46"/>
        <v>875000</v>
      </c>
      <c r="AC40" s="223">
        <f>AB40</f>
        <v>875000</v>
      </c>
      <c r="AD40" s="227">
        <f t="shared" si="47"/>
        <v>0</v>
      </c>
      <c r="AE40" s="222">
        <f t="shared" si="48"/>
        <v>875000</v>
      </c>
      <c r="AF40" s="223">
        <f>AE40</f>
        <v>875000</v>
      </c>
      <c r="AG40" s="224">
        <f t="shared" si="18"/>
        <v>0</v>
      </c>
      <c r="AH40" s="226">
        <f t="shared" si="49"/>
        <v>875000</v>
      </c>
      <c r="AI40" s="223">
        <v>875000</v>
      </c>
      <c r="AJ40" s="227">
        <f t="shared" si="19"/>
        <v>0</v>
      </c>
      <c r="AK40" s="222">
        <f t="shared" si="50"/>
        <v>875000</v>
      </c>
      <c r="AL40" s="223">
        <v>875000</v>
      </c>
      <c r="AM40" s="224">
        <f t="shared" si="20"/>
        <v>0</v>
      </c>
      <c r="AN40" s="226">
        <f t="shared" ref="AN40:AN71" si="55">AK40</f>
        <v>875000</v>
      </c>
      <c r="AO40" s="223">
        <v>875000</v>
      </c>
      <c r="AP40" s="227">
        <f t="shared" si="21"/>
        <v>0</v>
      </c>
      <c r="AQ40" s="226"/>
      <c r="AR40" s="223"/>
      <c r="AS40" s="227">
        <f t="shared" si="22"/>
        <v>0</v>
      </c>
      <c r="AT40" s="222"/>
      <c r="AU40" s="223"/>
      <c r="AV40" s="348">
        <f t="shared" si="33"/>
        <v>0</v>
      </c>
      <c r="AW40" s="226"/>
      <c r="AX40" s="223"/>
      <c r="AY40" s="318"/>
      <c r="AZ40" s="282">
        <f t="shared" si="51"/>
        <v>9750000</v>
      </c>
      <c r="BA40" s="203">
        <f t="shared" si="52"/>
        <v>0</v>
      </c>
      <c r="BB40" s="224">
        <f t="shared" si="53"/>
        <v>9750000</v>
      </c>
      <c r="BC40" s="223">
        <f t="shared" si="54"/>
        <v>0</v>
      </c>
      <c r="BD40" s="362" t="s">
        <v>62</v>
      </c>
      <c r="BE40" s="350">
        <v>9750000</v>
      </c>
      <c r="BF40" s="350">
        <v>6750000</v>
      </c>
      <c r="BG40" s="350">
        <v>3000000</v>
      </c>
      <c r="BH40" s="363">
        <v>0</v>
      </c>
      <c r="BI40" s="351">
        <f t="shared" si="24"/>
        <v>0</v>
      </c>
      <c r="BJ40" s="351">
        <f t="shared" si="25"/>
        <v>-3000000</v>
      </c>
      <c r="BK40" s="362" t="s">
        <v>62</v>
      </c>
      <c r="BL40" s="350">
        <v>2000000</v>
      </c>
      <c r="BM40" s="351">
        <f t="shared" si="26"/>
        <v>-2000000</v>
      </c>
      <c r="BN40" s="201">
        <f t="shared" si="31"/>
        <v>0</v>
      </c>
    </row>
    <row r="41" spans="1:66" ht="15" x14ac:dyDescent="0.2">
      <c r="A41" s="186">
        <v>36</v>
      </c>
      <c r="B41" s="205"/>
      <c r="C41" s="206" t="s">
        <v>97</v>
      </c>
      <c r="D41" s="221" t="s">
        <v>31</v>
      </c>
      <c r="E41" s="206">
        <v>10000000</v>
      </c>
      <c r="F41" s="207"/>
      <c r="G41" s="208"/>
      <c r="H41" s="91">
        <f t="shared" si="34"/>
        <v>10000000</v>
      </c>
      <c r="I41" s="209">
        <v>1000000</v>
      </c>
      <c r="J41" s="210">
        <v>1000000</v>
      </c>
      <c r="K41" s="211">
        <v>1000000</v>
      </c>
      <c r="L41" s="212">
        <f t="shared" si="35"/>
        <v>0</v>
      </c>
      <c r="M41" s="213">
        <f>(H41-I41)/12</f>
        <v>750000</v>
      </c>
      <c r="N41" s="211">
        <v>750000</v>
      </c>
      <c r="O41" s="191">
        <f t="shared" si="41"/>
        <v>0</v>
      </c>
      <c r="P41" s="210">
        <f t="shared" si="39"/>
        <v>750000</v>
      </c>
      <c r="Q41" s="211">
        <v>750000</v>
      </c>
      <c r="R41" s="192">
        <f t="shared" si="1"/>
        <v>0</v>
      </c>
      <c r="S41" s="213">
        <f t="shared" si="36"/>
        <v>750000</v>
      </c>
      <c r="T41" s="211">
        <v>750000</v>
      </c>
      <c r="U41" s="191">
        <f t="shared" si="42"/>
        <v>0</v>
      </c>
      <c r="V41" s="218">
        <f t="shared" si="43"/>
        <v>750000</v>
      </c>
      <c r="W41" s="219">
        <f>V41</f>
        <v>750000</v>
      </c>
      <c r="X41" s="202">
        <f t="shared" si="40"/>
        <v>0</v>
      </c>
      <c r="Y41" s="220">
        <f t="shared" si="44"/>
        <v>750000</v>
      </c>
      <c r="Z41" s="219">
        <f>Y41</f>
        <v>750000</v>
      </c>
      <c r="AA41" s="191">
        <f t="shared" si="45"/>
        <v>0</v>
      </c>
      <c r="AB41" s="214">
        <f t="shared" si="46"/>
        <v>750000</v>
      </c>
      <c r="AC41" s="215"/>
      <c r="AD41" s="194">
        <f t="shared" si="47"/>
        <v>750000</v>
      </c>
      <c r="AE41" s="216">
        <f t="shared" si="48"/>
        <v>750000</v>
      </c>
      <c r="AF41" s="198"/>
      <c r="AG41" s="196">
        <f t="shared" si="18"/>
        <v>750000</v>
      </c>
      <c r="AH41" s="214">
        <f t="shared" si="49"/>
        <v>750000</v>
      </c>
      <c r="AI41" s="215"/>
      <c r="AJ41" s="194">
        <f t="shared" si="19"/>
        <v>750000</v>
      </c>
      <c r="AK41" s="216">
        <f t="shared" si="50"/>
        <v>750000</v>
      </c>
      <c r="AL41" s="198"/>
      <c r="AM41" s="196">
        <f t="shared" si="20"/>
        <v>750000</v>
      </c>
      <c r="AN41" s="214">
        <f t="shared" si="55"/>
        <v>750000</v>
      </c>
      <c r="AO41" s="215"/>
      <c r="AP41" s="194">
        <f t="shared" si="21"/>
        <v>750000</v>
      </c>
      <c r="AQ41" s="207">
        <f>AN41</f>
        <v>750000</v>
      </c>
      <c r="AR41" s="198"/>
      <c r="AS41" s="188">
        <f t="shared" si="22"/>
        <v>750000</v>
      </c>
      <c r="AT41" s="217">
        <f>AQ41</f>
        <v>750000</v>
      </c>
      <c r="AU41" s="215"/>
      <c r="AV41" s="225">
        <f t="shared" si="33"/>
        <v>750000</v>
      </c>
      <c r="AW41" s="207"/>
      <c r="AX41" s="198"/>
      <c r="AY41" s="208"/>
      <c r="AZ41" s="195">
        <f t="shared" si="51"/>
        <v>4750000</v>
      </c>
      <c r="BA41" s="203">
        <f t="shared" si="52"/>
        <v>5250000</v>
      </c>
      <c r="BB41" s="196">
        <f t="shared" si="53"/>
        <v>10000000</v>
      </c>
      <c r="BC41" s="198">
        <f t="shared" si="54"/>
        <v>5250000</v>
      </c>
      <c r="BD41" s="204" t="s">
        <v>97</v>
      </c>
      <c r="BE41" s="200">
        <v>10000000</v>
      </c>
      <c r="BF41" s="200">
        <v>4750000</v>
      </c>
      <c r="BG41" s="200">
        <v>5250000</v>
      </c>
      <c r="BH41" s="200">
        <v>750000</v>
      </c>
      <c r="BI41" s="201">
        <f t="shared" si="24"/>
        <v>0</v>
      </c>
      <c r="BJ41" s="201">
        <f t="shared" si="25"/>
        <v>0</v>
      </c>
      <c r="BK41" s="204" t="s">
        <v>97</v>
      </c>
      <c r="BL41" s="200">
        <v>5250000</v>
      </c>
      <c r="BM41" s="201">
        <f t="shared" si="26"/>
        <v>0</v>
      </c>
      <c r="BN41" s="201">
        <f t="shared" si="31"/>
        <v>5250000</v>
      </c>
    </row>
    <row r="42" spans="1:66" s="351" customFormat="1" ht="15" x14ac:dyDescent="0.2">
      <c r="A42" s="342">
        <v>37</v>
      </c>
      <c r="B42" s="321"/>
      <c r="C42" s="361" t="s">
        <v>90</v>
      </c>
      <c r="D42" s="368" t="s">
        <v>31</v>
      </c>
      <c r="E42" s="361">
        <v>10000000</v>
      </c>
      <c r="F42" s="226"/>
      <c r="G42" s="318"/>
      <c r="H42" s="346">
        <f t="shared" si="34"/>
        <v>10000000</v>
      </c>
      <c r="I42" s="348">
        <v>1000000</v>
      </c>
      <c r="J42" s="226">
        <v>1000000</v>
      </c>
      <c r="K42" s="223">
        <v>1000000</v>
      </c>
      <c r="L42" s="318">
        <f t="shared" si="35"/>
        <v>0</v>
      </c>
      <c r="M42" s="222">
        <f>(H42-I42)/10</f>
        <v>900000</v>
      </c>
      <c r="N42" s="223">
        <f>M42</f>
        <v>900000</v>
      </c>
      <c r="O42" s="224">
        <f t="shared" si="41"/>
        <v>0</v>
      </c>
      <c r="P42" s="226">
        <f t="shared" si="39"/>
        <v>900000</v>
      </c>
      <c r="Q42" s="223">
        <f>P42</f>
        <v>900000</v>
      </c>
      <c r="R42" s="227">
        <f t="shared" si="1"/>
        <v>0</v>
      </c>
      <c r="S42" s="222">
        <f t="shared" si="36"/>
        <v>900000</v>
      </c>
      <c r="T42" s="223">
        <f>S42</f>
        <v>900000</v>
      </c>
      <c r="U42" s="224">
        <f t="shared" si="42"/>
        <v>0</v>
      </c>
      <c r="V42" s="228">
        <f t="shared" si="43"/>
        <v>900000</v>
      </c>
      <c r="W42" s="229">
        <v>900000</v>
      </c>
      <c r="X42" s="230">
        <f t="shared" si="40"/>
        <v>0</v>
      </c>
      <c r="Y42" s="231">
        <f t="shared" si="44"/>
        <v>900000</v>
      </c>
      <c r="Z42" s="229">
        <v>900000</v>
      </c>
      <c r="AA42" s="224">
        <f t="shared" si="45"/>
        <v>0</v>
      </c>
      <c r="AB42" s="226">
        <f t="shared" si="46"/>
        <v>900000</v>
      </c>
      <c r="AC42" s="223">
        <v>900000</v>
      </c>
      <c r="AD42" s="227">
        <f t="shared" si="47"/>
        <v>0</v>
      </c>
      <c r="AE42" s="222">
        <f t="shared" si="48"/>
        <v>900000</v>
      </c>
      <c r="AF42" s="223">
        <v>900000</v>
      </c>
      <c r="AG42" s="224">
        <f t="shared" si="18"/>
        <v>0</v>
      </c>
      <c r="AH42" s="226">
        <f t="shared" si="49"/>
        <v>900000</v>
      </c>
      <c r="AI42" s="223">
        <v>900000</v>
      </c>
      <c r="AJ42" s="227">
        <f t="shared" si="19"/>
        <v>0</v>
      </c>
      <c r="AK42" s="222">
        <f t="shared" si="50"/>
        <v>900000</v>
      </c>
      <c r="AL42" s="223">
        <v>900000</v>
      </c>
      <c r="AM42" s="224">
        <f t="shared" si="20"/>
        <v>0</v>
      </c>
      <c r="AN42" s="226">
        <f t="shared" si="55"/>
        <v>900000</v>
      </c>
      <c r="AO42" s="223">
        <v>900000</v>
      </c>
      <c r="AP42" s="227">
        <f t="shared" si="21"/>
        <v>0</v>
      </c>
      <c r="AQ42" s="226"/>
      <c r="AR42" s="223"/>
      <c r="AS42" s="227">
        <f t="shared" si="22"/>
        <v>0</v>
      </c>
      <c r="AT42" s="222"/>
      <c r="AU42" s="223"/>
      <c r="AV42" s="348">
        <f t="shared" si="33"/>
        <v>0</v>
      </c>
      <c r="AW42" s="226"/>
      <c r="AX42" s="223"/>
      <c r="AY42" s="318"/>
      <c r="AZ42" s="282">
        <f t="shared" si="51"/>
        <v>10000000</v>
      </c>
      <c r="BA42" s="203">
        <f t="shared" si="52"/>
        <v>0</v>
      </c>
      <c r="BB42" s="224">
        <f t="shared" si="53"/>
        <v>10000000</v>
      </c>
      <c r="BC42" s="223">
        <f t="shared" si="54"/>
        <v>0</v>
      </c>
      <c r="BD42" s="349" t="s">
        <v>90</v>
      </c>
      <c r="BE42" s="350">
        <v>10000000</v>
      </c>
      <c r="BF42" s="350">
        <v>3700000</v>
      </c>
      <c r="BG42" s="350">
        <v>6300000</v>
      </c>
      <c r="BH42" s="350">
        <v>2700000</v>
      </c>
      <c r="BI42" s="351">
        <f t="shared" si="24"/>
        <v>0</v>
      </c>
      <c r="BJ42" s="351">
        <f t="shared" si="25"/>
        <v>-6300000</v>
      </c>
      <c r="BK42" s="349" t="s">
        <v>90</v>
      </c>
      <c r="BL42" s="350">
        <v>6300000</v>
      </c>
      <c r="BM42" s="351">
        <f t="shared" si="26"/>
        <v>-6300000</v>
      </c>
      <c r="BN42" s="351">
        <f t="shared" si="31"/>
        <v>0</v>
      </c>
    </row>
    <row r="43" spans="1:66" s="351" customFormat="1" ht="15" x14ac:dyDescent="0.2">
      <c r="A43" s="342">
        <v>38</v>
      </c>
      <c r="B43" s="321"/>
      <c r="C43" s="361" t="s">
        <v>322</v>
      </c>
      <c r="D43" s="344" t="s">
        <v>31</v>
      </c>
      <c r="E43" s="345">
        <v>10000000</v>
      </c>
      <c r="F43" s="226"/>
      <c r="G43" s="318"/>
      <c r="H43" s="346">
        <v>10000000</v>
      </c>
      <c r="I43" s="348">
        <v>1000000</v>
      </c>
      <c r="J43" s="226"/>
      <c r="K43" s="223"/>
      <c r="L43" s="318"/>
      <c r="M43" s="222"/>
      <c r="N43" s="223"/>
      <c r="O43" s="224">
        <f t="shared" si="41"/>
        <v>0</v>
      </c>
      <c r="P43" s="226">
        <v>1000000</v>
      </c>
      <c r="Q43" s="223">
        <v>1000000</v>
      </c>
      <c r="R43" s="227">
        <f t="shared" si="1"/>
        <v>0</v>
      </c>
      <c r="S43" s="222">
        <v>900000</v>
      </c>
      <c r="T43" s="223">
        <v>900000</v>
      </c>
      <c r="U43" s="224">
        <f t="shared" si="42"/>
        <v>0</v>
      </c>
      <c r="V43" s="228">
        <f t="shared" si="43"/>
        <v>900000</v>
      </c>
      <c r="W43" s="229">
        <f>V43</f>
        <v>900000</v>
      </c>
      <c r="X43" s="230">
        <f t="shared" si="40"/>
        <v>0</v>
      </c>
      <c r="Y43" s="231">
        <f t="shared" si="44"/>
        <v>900000</v>
      </c>
      <c r="Z43" s="229">
        <f>Y43</f>
        <v>900000</v>
      </c>
      <c r="AA43" s="224">
        <f t="shared" si="45"/>
        <v>0</v>
      </c>
      <c r="AB43" s="226">
        <f t="shared" si="46"/>
        <v>900000</v>
      </c>
      <c r="AC43" s="223">
        <f>AB43</f>
        <v>900000</v>
      </c>
      <c r="AD43" s="227">
        <f t="shared" si="47"/>
        <v>0</v>
      </c>
      <c r="AE43" s="222">
        <f t="shared" si="48"/>
        <v>900000</v>
      </c>
      <c r="AF43" s="223">
        <f>AE43</f>
        <v>900000</v>
      </c>
      <c r="AG43" s="224">
        <f t="shared" si="18"/>
        <v>0</v>
      </c>
      <c r="AH43" s="226">
        <f t="shared" si="49"/>
        <v>900000</v>
      </c>
      <c r="AI43" s="223">
        <v>900000</v>
      </c>
      <c r="AJ43" s="227">
        <f t="shared" si="19"/>
        <v>0</v>
      </c>
      <c r="AK43" s="222">
        <f t="shared" si="50"/>
        <v>900000</v>
      </c>
      <c r="AL43" s="223">
        <v>900000</v>
      </c>
      <c r="AM43" s="224">
        <f t="shared" si="20"/>
        <v>0</v>
      </c>
      <c r="AN43" s="226">
        <f t="shared" si="55"/>
        <v>900000</v>
      </c>
      <c r="AO43" s="223">
        <v>900000</v>
      </c>
      <c r="AP43" s="227">
        <f t="shared" si="21"/>
        <v>0</v>
      </c>
      <c r="AQ43" s="226">
        <v>900000</v>
      </c>
      <c r="AR43" s="223">
        <v>900000</v>
      </c>
      <c r="AS43" s="227">
        <f t="shared" si="22"/>
        <v>0</v>
      </c>
      <c r="AT43" s="222">
        <v>900000</v>
      </c>
      <c r="AU43" s="223">
        <v>900000</v>
      </c>
      <c r="AV43" s="348">
        <f t="shared" si="33"/>
        <v>0</v>
      </c>
      <c r="AW43" s="226"/>
      <c r="AX43" s="223"/>
      <c r="AY43" s="318"/>
      <c r="AZ43" s="282">
        <f t="shared" si="51"/>
        <v>10000000</v>
      </c>
      <c r="BA43" s="203">
        <f t="shared" si="52"/>
        <v>0</v>
      </c>
      <c r="BB43" s="224">
        <f t="shared" si="53"/>
        <v>10000000</v>
      </c>
      <c r="BC43" s="223">
        <f t="shared" si="54"/>
        <v>0</v>
      </c>
      <c r="BD43" s="349" t="s">
        <v>410</v>
      </c>
      <c r="BE43" s="350">
        <v>10000000</v>
      </c>
      <c r="BF43" s="350">
        <v>3700000</v>
      </c>
      <c r="BG43" s="350">
        <v>6300000</v>
      </c>
      <c r="BH43" s="350">
        <v>900000</v>
      </c>
      <c r="BI43" s="351">
        <f t="shared" si="24"/>
        <v>0</v>
      </c>
      <c r="BJ43" s="351">
        <f t="shared" si="25"/>
        <v>-6300000</v>
      </c>
      <c r="BK43" s="362" t="s">
        <v>373</v>
      </c>
      <c r="BL43" s="350">
        <v>4500000</v>
      </c>
      <c r="BM43" s="351">
        <f t="shared" si="26"/>
        <v>-4500000</v>
      </c>
      <c r="BN43" s="201">
        <f t="shared" si="31"/>
        <v>0</v>
      </c>
    </row>
    <row r="44" spans="1:66" ht="15" x14ac:dyDescent="0.2">
      <c r="A44" s="186">
        <v>39</v>
      </c>
      <c r="B44" s="205"/>
      <c r="C44" s="206" t="s">
        <v>362</v>
      </c>
      <c r="D44" s="221" t="s">
        <v>31</v>
      </c>
      <c r="E44" s="206">
        <v>10000000</v>
      </c>
      <c r="F44" s="207"/>
      <c r="G44" s="208">
        <v>5000000</v>
      </c>
      <c r="H44" s="91">
        <f t="shared" ref="H44:H54" si="56">E44-F44-G44</f>
        <v>5000000</v>
      </c>
      <c r="I44" s="209"/>
      <c r="J44" s="210"/>
      <c r="K44" s="211"/>
      <c r="L44" s="212"/>
      <c r="M44" s="213"/>
      <c r="N44" s="211"/>
      <c r="O44" s="191">
        <f t="shared" si="41"/>
        <v>0</v>
      </c>
      <c r="P44" s="210"/>
      <c r="Q44" s="211"/>
      <c r="R44" s="192"/>
      <c r="S44" s="213">
        <v>500000</v>
      </c>
      <c r="T44" s="211">
        <v>300000</v>
      </c>
      <c r="U44" s="191">
        <f t="shared" si="42"/>
        <v>200000</v>
      </c>
      <c r="V44" s="228">
        <f t="shared" si="43"/>
        <v>500000</v>
      </c>
      <c r="W44" s="229"/>
      <c r="X44" s="230">
        <f t="shared" si="40"/>
        <v>500000</v>
      </c>
      <c r="Y44" s="231">
        <f t="shared" si="44"/>
        <v>500000</v>
      </c>
      <c r="Z44" s="229"/>
      <c r="AA44" s="224">
        <f t="shared" si="45"/>
        <v>500000</v>
      </c>
      <c r="AB44" s="214">
        <f t="shared" si="46"/>
        <v>500000</v>
      </c>
      <c r="AC44" s="215"/>
      <c r="AD44" s="194">
        <f t="shared" si="47"/>
        <v>500000</v>
      </c>
      <c r="AE44" s="216">
        <f t="shared" si="48"/>
        <v>500000</v>
      </c>
      <c r="AF44" s="198"/>
      <c r="AG44" s="196">
        <f t="shared" si="18"/>
        <v>500000</v>
      </c>
      <c r="AH44" s="214">
        <f t="shared" si="49"/>
        <v>500000</v>
      </c>
      <c r="AI44" s="215"/>
      <c r="AJ44" s="194">
        <f t="shared" si="19"/>
        <v>500000</v>
      </c>
      <c r="AK44" s="216">
        <f t="shared" si="50"/>
        <v>500000</v>
      </c>
      <c r="AL44" s="198"/>
      <c r="AM44" s="196">
        <f t="shared" si="20"/>
        <v>500000</v>
      </c>
      <c r="AN44" s="214">
        <f t="shared" si="55"/>
        <v>500000</v>
      </c>
      <c r="AO44" s="215"/>
      <c r="AP44" s="194">
        <f t="shared" si="21"/>
        <v>500000</v>
      </c>
      <c r="AQ44" s="207">
        <f>AN44</f>
        <v>500000</v>
      </c>
      <c r="AR44" s="198"/>
      <c r="AS44" s="188">
        <f t="shared" si="22"/>
        <v>500000</v>
      </c>
      <c r="AT44" s="217">
        <f>AQ44</f>
        <v>500000</v>
      </c>
      <c r="AU44" s="215"/>
      <c r="AV44" s="225">
        <f t="shared" si="33"/>
        <v>500000</v>
      </c>
      <c r="AW44" s="207"/>
      <c r="AX44" s="198"/>
      <c r="AY44" s="208"/>
      <c r="AZ44" s="195">
        <f t="shared" si="51"/>
        <v>300000</v>
      </c>
      <c r="BA44" s="203">
        <f t="shared" si="52"/>
        <v>4700000</v>
      </c>
      <c r="BB44" s="196">
        <f t="shared" si="53"/>
        <v>5000000</v>
      </c>
      <c r="BC44" s="198">
        <f t="shared" si="54"/>
        <v>4700000</v>
      </c>
      <c r="BD44" s="204" t="s">
        <v>362</v>
      </c>
      <c r="BE44" s="200">
        <v>5000000</v>
      </c>
      <c r="BF44" s="200">
        <v>300000</v>
      </c>
      <c r="BG44" s="200">
        <v>4700000</v>
      </c>
      <c r="BH44" s="200">
        <v>1700000</v>
      </c>
      <c r="BI44" s="201">
        <f t="shared" si="24"/>
        <v>0</v>
      </c>
      <c r="BJ44" s="201">
        <f t="shared" si="25"/>
        <v>0</v>
      </c>
      <c r="BK44" s="204" t="s">
        <v>362</v>
      </c>
      <c r="BL44" s="200">
        <v>4700000</v>
      </c>
      <c r="BM44" s="201">
        <f t="shared" si="26"/>
        <v>0</v>
      </c>
      <c r="BN44" s="201">
        <f t="shared" si="31"/>
        <v>4700000</v>
      </c>
    </row>
    <row r="45" spans="1:66" s="351" customFormat="1" ht="15" x14ac:dyDescent="0.2">
      <c r="A45" s="342">
        <v>40</v>
      </c>
      <c r="B45" s="321"/>
      <c r="C45" s="361" t="s">
        <v>61</v>
      </c>
      <c r="D45" s="344" t="s">
        <v>31</v>
      </c>
      <c r="E45" s="345">
        <v>9750000</v>
      </c>
      <c r="F45" s="226"/>
      <c r="G45" s="318">
        <v>500000</v>
      </c>
      <c r="H45" s="346">
        <f t="shared" si="56"/>
        <v>9250000</v>
      </c>
      <c r="I45" s="348">
        <v>1000000</v>
      </c>
      <c r="J45" s="226">
        <v>1000000</v>
      </c>
      <c r="K45" s="223">
        <v>1000000</v>
      </c>
      <c r="L45" s="318">
        <f t="shared" ref="L45:L89" si="57">J45-K45</f>
        <v>0</v>
      </c>
      <c r="M45" s="222">
        <f>(H45-I45)/10</f>
        <v>825000</v>
      </c>
      <c r="N45" s="223">
        <v>825000</v>
      </c>
      <c r="O45" s="224">
        <f t="shared" si="41"/>
        <v>0</v>
      </c>
      <c r="P45" s="226">
        <f>M45</f>
        <v>825000</v>
      </c>
      <c r="Q45" s="223">
        <v>825000</v>
      </c>
      <c r="R45" s="227">
        <f t="shared" ref="R45:R89" si="58">P45-Q45</f>
        <v>0</v>
      </c>
      <c r="S45" s="222">
        <f t="shared" ref="S45:S60" si="59">P45</f>
        <v>825000</v>
      </c>
      <c r="T45" s="223">
        <v>825000</v>
      </c>
      <c r="U45" s="224">
        <f t="shared" si="42"/>
        <v>0</v>
      </c>
      <c r="V45" s="226">
        <f t="shared" si="43"/>
        <v>825000</v>
      </c>
      <c r="W45" s="223">
        <f>V45</f>
        <v>825000</v>
      </c>
      <c r="X45" s="227">
        <f t="shared" si="40"/>
        <v>0</v>
      </c>
      <c r="Y45" s="222">
        <f t="shared" si="44"/>
        <v>825000</v>
      </c>
      <c r="Z45" s="223">
        <f>Y45</f>
        <v>825000</v>
      </c>
      <c r="AA45" s="224">
        <f t="shared" si="45"/>
        <v>0</v>
      </c>
      <c r="AB45" s="226">
        <f t="shared" si="46"/>
        <v>825000</v>
      </c>
      <c r="AC45" s="223">
        <f>AB45</f>
        <v>825000</v>
      </c>
      <c r="AD45" s="227">
        <f t="shared" si="47"/>
        <v>0</v>
      </c>
      <c r="AE45" s="222">
        <f t="shared" si="48"/>
        <v>825000</v>
      </c>
      <c r="AF45" s="223">
        <v>825000</v>
      </c>
      <c r="AG45" s="224">
        <f t="shared" si="18"/>
        <v>0</v>
      </c>
      <c r="AH45" s="226">
        <f t="shared" si="49"/>
        <v>825000</v>
      </c>
      <c r="AI45" s="223">
        <v>825000</v>
      </c>
      <c r="AJ45" s="227">
        <f t="shared" si="19"/>
        <v>0</v>
      </c>
      <c r="AK45" s="222">
        <f t="shared" si="50"/>
        <v>825000</v>
      </c>
      <c r="AL45" s="223">
        <v>825000</v>
      </c>
      <c r="AM45" s="224">
        <f t="shared" si="20"/>
        <v>0</v>
      </c>
      <c r="AN45" s="226">
        <f t="shared" si="55"/>
        <v>825000</v>
      </c>
      <c r="AO45" s="223">
        <v>825000</v>
      </c>
      <c r="AP45" s="227">
        <f t="shared" si="21"/>
        <v>0</v>
      </c>
      <c r="AQ45" s="226"/>
      <c r="AR45" s="223"/>
      <c r="AS45" s="227">
        <f t="shared" si="22"/>
        <v>0</v>
      </c>
      <c r="AT45" s="222"/>
      <c r="AU45" s="223"/>
      <c r="AV45" s="348">
        <f t="shared" si="33"/>
        <v>0</v>
      </c>
      <c r="AW45" s="226"/>
      <c r="AX45" s="223"/>
      <c r="AY45" s="318"/>
      <c r="AZ45" s="282">
        <f t="shared" si="51"/>
        <v>9250000</v>
      </c>
      <c r="BA45" s="203">
        <f t="shared" si="52"/>
        <v>0</v>
      </c>
      <c r="BB45" s="224">
        <f t="shared" si="53"/>
        <v>9250000</v>
      </c>
      <c r="BC45" s="223">
        <f t="shared" si="54"/>
        <v>0</v>
      </c>
      <c r="BD45" s="349" t="s">
        <v>393</v>
      </c>
      <c r="BE45" s="350">
        <v>9250000</v>
      </c>
      <c r="BF45" s="350">
        <v>5125000</v>
      </c>
      <c r="BG45" s="350">
        <v>4125000</v>
      </c>
      <c r="BH45" s="350">
        <v>825000</v>
      </c>
      <c r="BI45" s="351">
        <f t="shared" si="24"/>
        <v>0</v>
      </c>
      <c r="BJ45" s="351">
        <f t="shared" si="25"/>
        <v>-4125000</v>
      </c>
      <c r="BK45" s="349" t="s">
        <v>393</v>
      </c>
      <c r="BL45" s="350">
        <v>3300000</v>
      </c>
      <c r="BM45" s="351">
        <f t="shared" si="26"/>
        <v>-3300000</v>
      </c>
      <c r="BN45" s="201">
        <f t="shared" si="31"/>
        <v>0</v>
      </c>
    </row>
    <row r="46" spans="1:66" s="351" customFormat="1" ht="15" x14ac:dyDescent="0.2">
      <c r="A46" s="342">
        <v>41</v>
      </c>
      <c r="B46" s="321"/>
      <c r="C46" s="361" t="s">
        <v>93</v>
      </c>
      <c r="D46" s="368" t="s">
        <v>31</v>
      </c>
      <c r="E46" s="361">
        <v>10000000</v>
      </c>
      <c r="F46" s="226"/>
      <c r="G46" s="318"/>
      <c r="H46" s="346">
        <f t="shared" si="56"/>
        <v>10000000</v>
      </c>
      <c r="I46" s="348">
        <v>1000000</v>
      </c>
      <c r="J46" s="226">
        <v>1000000</v>
      </c>
      <c r="K46" s="223">
        <v>1000000</v>
      </c>
      <c r="L46" s="318">
        <f t="shared" si="57"/>
        <v>0</v>
      </c>
      <c r="M46" s="222">
        <f>(H46-I46)/12</f>
        <v>750000</v>
      </c>
      <c r="N46" s="223">
        <v>750000</v>
      </c>
      <c r="O46" s="224">
        <f t="shared" si="41"/>
        <v>0</v>
      </c>
      <c r="P46" s="226">
        <f>M46</f>
        <v>750000</v>
      </c>
      <c r="Q46" s="223">
        <v>750000</v>
      </c>
      <c r="R46" s="227">
        <f t="shared" si="58"/>
        <v>0</v>
      </c>
      <c r="S46" s="222">
        <f t="shared" si="59"/>
        <v>750000</v>
      </c>
      <c r="T46" s="223">
        <v>750000</v>
      </c>
      <c r="U46" s="224">
        <f t="shared" si="42"/>
        <v>0</v>
      </c>
      <c r="V46" s="226">
        <f t="shared" si="43"/>
        <v>750000</v>
      </c>
      <c r="W46" s="223">
        <f>V46</f>
        <v>750000</v>
      </c>
      <c r="X46" s="227">
        <f t="shared" si="40"/>
        <v>0</v>
      </c>
      <c r="Y46" s="222">
        <f t="shared" si="44"/>
        <v>750000</v>
      </c>
      <c r="Z46" s="223">
        <f>Y46</f>
        <v>750000</v>
      </c>
      <c r="AA46" s="224">
        <f t="shared" si="45"/>
        <v>0</v>
      </c>
      <c r="AB46" s="226">
        <f t="shared" si="46"/>
        <v>750000</v>
      </c>
      <c r="AC46" s="223">
        <f>AB46</f>
        <v>750000</v>
      </c>
      <c r="AD46" s="227">
        <f t="shared" si="47"/>
        <v>0</v>
      </c>
      <c r="AE46" s="222">
        <f t="shared" si="48"/>
        <v>750000</v>
      </c>
      <c r="AF46" s="223">
        <f>AE46</f>
        <v>750000</v>
      </c>
      <c r="AG46" s="224">
        <f t="shared" si="18"/>
        <v>0</v>
      </c>
      <c r="AH46" s="226">
        <f t="shared" si="49"/>
        <v>750000</v>
      </c>
      <c r="AI46" s="223">
        <v>750000</v>
      </c>
      <c r="AJ46" s="227">
        <f t="shared" si="19"/>
        <v>0</v>
      </c>
      <c r="AK46" s="222">
        <f t="shared" si="50"/>
        <v>750000</v>
      </c>
      <c r="AL46" s="223">
        <v>750000</v>
      </c>
      <c r="AM46" s="224">
        <f t="shared" si="20"/>
        <v>0</v>
      </c>
      <c r="AN46" s="226">
        <f t="shared" si="55"/>
        <v>750000</v>
      </c>
      <c r="AO46" s="223">
        <v>750000</v>
      </c>
      <c r="AP46" s="227">
        <f t="shared" si="21"/>
        <v>0</v>
      </c>
      <c r="AQ46" s="226">
        <f t="shared" ref="AQ46:AQ51" si="60">AN46</f>
        <v>750000</v>
      </c>
      <c r="AR46" s="223">
        <v>750000</v>
      </c>
      <c r="AS46" s="227">
        <f t="shared" si="22"/>
        <v>0</v>
      </c>
      <c r="AT46" s="222">
        <f>AQ46</f>
        <v>750000</v>
      </c>
      <c r="AU46" s="223">
        <v>750000</v>
      </c>
      <c r="AV46" s="348">
        <f t="shared" si="33"/>
        <v>0</v>
      </c>
      <c r="AW46" s="226"/>
      <c r="AX46" s="223"/>
      <c r="AY46" s="318"/>
      <c r="AZ46" s="282">
        <f t="shared" si="51"/>
        <v>10000000</v>
      </c>
      <c r="BA46" s="365">
        <f t="shared" si="52"/>
        <v>0</v>
      </c>
      <c r="BB46" s="224">
        <f t="shared" si="53"/>
        <v>10000000</v>
      </c>
      <c r="BC46" s="223">
        <f t="shared" si="54"/>
        <v>0</v>
      </c>
      <c r="BD46" s="349" t="s">
        <v>93</v>
      </c>
      <c r="BE46" s="350">
        <v>10000000</v>
      </c>
      <c r="BF46" s="350">
        <v>4750000</v>
      </c>
      <c r="BG46" s="350">
        <v>5250000</v>
      </c>
      <c r="BH46" s="350">
        <v>750000</v>
      </c>
      <c r="BI46" s="351">
        <f t="shared" si="24"/>
        <v>0</v>
      </c>
      <c r="BJ46" s="351">
        <f t="shared" si="25"/>
        <v>-5250000</v>
      </c>
      <c r="BK46" s="362" t="s">
        <v>93</v>
      </c>
      <c r="BL46" s="350">
        <v>3750000</v>
      </c>
      <c r="BM46" s="351">
        <f t="shared" si="26"/>
        <v>-3750000</v>
      </c>
      <c r="BN46" s="351">
        <f t="shared" si="31"/>
        <v>0</v>
      </c>
    </row>
    <row r="47" spans="1:66" s="351" customFormat="1" ht="15" x14ac:dyDescent="0.2">
      <c r="A47" s="342">
        <v>42</v>
      </c>
      <c r="B47" s="321"/>
      <c r="C47" s="345" t="s">
        <v>49</v>
      </c>
      <c r="D47" s="344" t="s">
        <v>31</v>
      </c>
      <c r="E47" s="345">
        <v>9500000</v>
      </c>
      <c r="F47" s="226"/>
      <c r="G47" s="318"/>
      <c r="H47" s="346">
        <f t="shared" si="56"/>
        <v>9500000</v>
      </c>
      <c r="I47" s="348">
        <v>1000000</v>
      </c>
      <c r="J47" s="226">
        <v>1000000</v>
      </c>
      <c r="K47" s="223">
        <v>1000000</v>
      </c>
      <c r="L47" s="318">
        <f t="shared" si="57"/>
        <v>0</v>
      </c>
      <c r="M47" s="222">
        <v>708000</v>
      </c>
      <c r="N47" s="223">
        <v>708000</v>
      </c>
      <c r="O47" s="224">
        <f t="shared" si="41"/>
        <v>0</v>
      </c>
      <c r="P47" s="226">
        <f>M47</f>
        <v>708000</v>
      </c>
      <c r="Q47" s="223">
        <v>708000</v>
      </c>
      <c r="R47" s="227">
        <f t="shared" si="58"/>
        <v>0</v>
      </c>
      <c r="S47" s="222">
        <f t="shared" si="59"/>
        <v>708000</v>
      </c>
      <c r="T47" s="223">
        <v>708000</v>
      </c>
      <c r="U47" s="224">
        <f t="shared" si="42"/>
        <v>0</v>
      </c>
      <c r="V47" s="226">
        <f t="shared" si="43"/>
        <v>708000</v>
      </c>
      <c r="W47" s="223">
        <v>708000</v>
      </c>
      <c r="X47" s="227">
        <f t="shared" si="40"/>
        <v>0</v>
      </c>
      <c r="Y47" s="222">
        <f t="shared" si="44"/>
        <v>708000</v>
      </c>
      <c r="Z47" s="223">
        <f>Y47</f>
        <v>708000</v>
      </c>
      <c r="AA47" s="224">
        <f t="shared" si="45"/>
        <v>0</v>
      </c>
      <c r="AB47" s="226">
        <f t="shared" si="46"/>
        <v>708000</v>
      </c>
      <c r="AC47" s="223">
        <f>AB47</f>
        <v>708000</v>
      </c>
      <c r="AD47" s="227">
        <f t="shared" si="47"/>
        <v>0</v>
      </c>
      <c r="AE47" s="222">
        <f t="shared" si="48"/>
        <v>708000</v>
      </c>
      <c r="AF47" s="223">
        <f>AE47</f>
        <v>708000</v>
      </c>
      <c r="AG47" s="224">
        <f t="shared" si="18"/>
        <v>0</v>
      </c>
      <c r="AH47" s="226">
        <f t="shared" si="49"/>
        <v>708000</v>
      </c>
      <c r="AI47" s="223">
        <f>AH47</f>
        <v>708000</v>
      </c>
      <c r="AJ47" s="227">
        <f t="shared" si="19"/>
        <v>0</v>
      </c>
      <c r="AK47" s="222">
        <f t="shared" si="50"/>
        <v>708000</v>
      </c>
      <c r="AL47" s="223">
        <v>708000</v>
      </c>
      <c r="AM47" s="224">
        <f>AK47-AL47</f>
        <v>0</v>
      </c>
      <c r="AN47" s="226">
        <f t="shared" si="55"/>
        <v>708000</v>
      </c>
      <c r="AO47" s="223">
        <v>708000</v>
      </c>
      <c r="AP47" s="227">
        <f t="shared" si="21"/>
        <v>0</v>
      </c>
      <c r="AQ47" s="226">
        <f t="shared" si="60"/>
        <v>708000</v>
      </c>
      <c r="AR47" s="223">
        <v>708000</v>
      </c>
      <c r="AS47" s="227">
        <f t="shared" si="22"/>
        <v>0</v>
      </c>
      <c r="AT47" s="222">
        <v>712000</v>
      </c>
      <c r="AU47" s="223">
        <v>712000</v>
      </c>
      <c r="AV47" s="348">
        <f t="shared" si="33"/>
        <v>0</v>
      </c>
      <c r="AW47" s="226"/>
      <c r="AX47" s="223"/>
      <c r="AY47" s="318"/>
      <c r="AZ47" s="282">
        <f t="shared" si="51"/>
        <v>9500000</v>
      </c>
      <c r="BA47" s="365">
        <f t="shared" si="52"/>
        <v>0</v>
      </c>
      <c r="BB47" s="224">
        <f t="shared" si="53"/>
        <v>9500000</v>
      </c>
      <c r="BC47" s="223">
        <f t="shared" si="54"/>
        <v>0</v>
      </c>
      <c r="BD47" s="362" t="s">
        <v>49</v>
      </c>
      <c r="BE47" s="350">
        <v>9500000</v>
      </c>
      <c r="BF47" s="350">
        <v>5300000</v>
      </c>
      <c r="BG47" s="350">
        <v>4200000</v>
      </c>
      <c r="BH47" s="363">
        <v>0</v>
      </c>
      <c r="BI47" s="351">
        <f t="shared" si="24"/>
        <v>0</v>
      </c>
      <c r="BJ47" s="351">
        <f t="shared" si="25"/>
        <v>-4200000</v>
      </c>
      <c r="BK47" s="362" t="s">
        <v>49</v>
      </c>
      <c r="BL47" s="350">
        <v>2800000</v>
      </c>
      <c r="BM47" s="351">
        <f t="shared" si="26"/>
        <v>-2800000</v>
      </c>
      <c r="BN47" s="201">
        <f t="shared" si="31"/>
        <v>0</v>
      </c>
    </row>
    <row r="48" spans="1:66" s="351" customFormat="1" ht="15" x14ac:dyDescent="0.2">
      <c r="A48" s="342">
        <v>43</v>
      </c>
      <c r="B48" s="321"/>
      <c r="C48" s="361" t="s">
        <v>45</v>
      </c>
      <c r="D48" s="344" t="s">
        <v>31</v>
      </c>
      <c r="E48" s="345">
        <v>9500000</v>
      </c>
      <c r="F48" s="226">
        <v>475000</v>
      </c>
      <c r="G48" s="318"/>
      <c r="H48" s="346">
        <f t="shared" si="56"/>
        <v>9025000</v>
      </c>
      <c r="I48" s="348">
        <v>9025000</v>
      </c>
      <c r="J48" s="348">
        <v>9025000</v>
      </c>
      <c r="K48" s="348">
        <v>9025000</v>
      </c>
      <c r="L48" s="318">
        <f t="shared" si="57"/>
        <v>0</v>
      </c>
      <c r="M48" s="222">
        <f>(H48-I48)/12</f>
        <v>0</v>
      </c>
      <c r="N48" s="223"/>
      <c r="O48" s="224">
        <f t="shared" si="41"/>
        <v>0</v>
      </c>
      <c r="P48" s="226">
        <f>M48</f>
        <v>0</v>
      </c>
      <c r="Q48" s="223"/>
      <c r="R48" s="227">
        <f t="shared" si="58"/>
        <v>0</v>
      </c>
      <c r="S48" s="222">
        <f t="shared" si="59"/>
        <v>0</v>
      </c>
      <c r="T48" s="223"/>
      <c r="U48" s="224">
        <f t="shared" si="42"/>
        <v>0</v>
      </c>
      <c r="V48" s="226">
        <f t="shared" si="43"/>
        <v>0</v>
      </c>
      <c r="W48" s="223"/>
      <c r="X48" s="227">
        <f t="shared" si="40"/>
        <v>0</v>
      </c>
      <c r="Y48" s="222">
        <f t="shared" si="44"/>
        <v>0</v>
      </c>
      <c r="Z48" s="223"/>
      <c r="AA48" s="224">
        <f t="shared" si="45"/>
        <v>0</v>
      </c>
      <c r="AB48" s="226">
        <f t="shared" si="46"/>
        <v>0</v>
      </c>
      <c r="AC48" s="223"/>
      <c r="AD48" s="227">
        <f t="shared" si="47"/>
        <v>0</v>
      </c>
      <c r="AE48" s="222">
        <f t="shared" si="48"/>
        <v>0</v>
      </c>
      <c r="AF48" s="223"/>
      <c r="AG48" s="224">
        <f t="shared" si="18"/>
        <v>0</v>
      </c>
      <c r="AH48" s="226">
        <f t="shared" si="49"/>
        <v>0</v>
      </c>
      <c r="AI48" s="223"/>
      <c r="AJ48" s="227">
        <f t="shared" si="19"/>
        <v>0</v>
      </c>
      <c r="AK48" s="222">
        <f t="shared" si="50"/>
        <v>0</v>
      </c>
      <c r="AL48" s="223"/>
      <c r="AM48" s="224">
        <f t="shared" si="20"/>
        <v>0</v>
      </c>
      <c r="AN48" s="226">
        <f t="shared" si="55"/>
        <v>0</v>
      </c>
      <c r="AO48" s="223"/>
      <c r="AP48" s="227">
        <f t="shared" si="21"/>
        <v>0</v>
      </c>
      <c r="AQ48" s="226">
        <f t="shared" si="60"/>
        <v>0</v>
      </c>
      <c r="AR48" s="223"/>
      <c r="AS48" s="227">
        <f t="shared" si="22"/>
        <v>0</v>
      </c>
      <c r="AT48" s="222">
        <f>AQ48</f>
        <v>0</v>
      </c>
      <c r="AU48" s="223"/>
      <c r="AV48" s="348">
        <f t="shared" si="33"/>
        <v>0</v>
      </c>
      <c r="AW48" s="226"/>
      <c r="AX48" s="223"/>
      <c r="AY48" s="318"/>
      <c r="AZ48" s="282">
        <f t="shared" si="51"/>
        <v>9025000</v>
      </c>
      <c r="BA48" s="365">
        <f t="shared" si="52"/>
        <v>0</v>
      </c>
      <c r="BB48" s="224">
        <f t="shared" si="53"/>
        <v>9025000</v>
      </c>
      <c r="BC48" s="223">
        <f t="shared" si="54"/>
        <v>0</v>
      </c>
      <c r="BD48" s="362" t="s">
        <v>45</v>
      </c>
      <c r="BE48" s="350">
        <v>9025000</v>
      </c>
      <c r="BF48" s="350">
        <v>9025000</v>
      </c>
      <c r="BG48" s="363">
        <v>0</v>
      </c>
      <c r="BH48" s="363">
        <v>0</v>
      </c>
      <c r="BI48" s="351">
        <f t="shared" si="24"/>
        <v>0</v>
      </c>
      <c r="BJ48" s="351">
        <f t="shared" si="25"/>
        <v>0</v>
      </c>
      <c r="BK48" s="362" t="s">
        <v>45</v>
      </c>
      <c r="BL48" s="363">
        <v>0</v>
      </c>
      <c r="BM48" s="351">
        <f t="shared" si="26"/>
        <v>0</v>
      </c>
      <c r="BN48" s="201">
        <f t="shared" si="31"/>
        <v>0</v>
      </c>
    </row>
    <row r="49" spans="1:66" s="351" customFormat="1" ht="15" x14ac:dyDescent="0.2">
      <c r="A49" s="342">
        <v>44</v>
      </c>
      <c r="B49" s="321"/>
      <c r="C49" s="361" t="s">
        <v>101</v>
      </c>
      <c r="D49" s="368" t="s">
        <v>31</v>
      </c>
      <c r="E49" s="361">
        <v>10000000</v>
      </c>
      <c r="F49" s="226"/>
      <c r="G49" s="318">
        <v>500000</v>
      </c>
      <c r="H49" s="346">
        <f t="shared" si="56"/>
        <v>9500000</v>
      </c>
      <c r="I49" s="348">
        <v>1000000</v>
      </c>
      <c r="J49" s="226">
        <v>1000000</v>
      </c>
      <c r="K49" s="223">
        <v>1000000</v>
      </c>
      <c r="L49" s="318">
        <f t="shared" si="57"/>
        <v>0</v>
      </c>
      <c r="M49" s="222"/>
      <c r="N49" s="223"/>
      <c r="O49" s="224">
        <f t="shared" si="41"/>
        <v>0</v>
      </c>
      <c r="P49" s="222">
        <v>800000</v>
      </c>
      <c r="Q49" s="223">
        <f>P49</f>
        <v>800000</v>
      </c>
      <c r="R49" s="227">
        <f t="shared" si="58"/>
        <v>0</v>
      </c>
      <c r="S49" s="222">
        <f t="shared" si="59"/>
        <v>800000</v>
      </c>
      <c r="T49" s="223">
        <f>S49</f>
        <v>800000</v>
      </c>
      <c r="U49" s="224">
        <f t="shared" si="42"/>
        <v>0</v>
      </c>
      <c r="V49" s="228">
        <f t="shared" si="43"/>
        <v>800000</v>
      </c>
      <c r="W49" s="229">
        <v>800000</v>
      </c>
      <c r="X49" s="230">
        <f t="shared" si="40"/>
        <v>0</v>
      </c>
      <c r="Y49" s="231">
        <f t="shared" si="44"/>
        <v>800000</v>
      </c>
      <c r="Z49" s="229">
        <v>800000</v>
      </c>
      <c r="AA49" s="224">
        <f t="shared" si="45"/>
        <v>0</v>
      </c>
      <c r="AB49" s="226">
        <f t="shared" si="46"/>
        <v>800000</v>
      </c>
      <c r="AC49" s="223">
        <v>800000</v>
      </c>
      <c r="AD49" s="227">
        <f t="shared" si="47"/>
        <v>0</v>
      </c>
      <c r="AE49" s="222">
        <f t="shared" si="48"/>
        <v>800000</v>
      </c>
      <c r="AF49" s="223">
        <v>800000</v>
      </c>
      <c r="AG49" s="224">
        <f t="shared" si="18"/>
        <v>0</v>
      </c>
      <c r="AH49" s="226">
        <f t="shared" si="49"/>
        <v>800000</v>
      </c>
      <c r="AI49" s="223">
        <v>800000</v>
      </c>
      <c r="AJ49" s="227">
        <f t="shared" si="19"/>
        <v>0</v>
      </c>
      <c r="AK49" s="222">
        <f t="shared" si="50"/>
        <v>800000</v>
      </c>
      <c r="AL49" s="223">
        <v>800000</v>
      </c>
      <c r="AM49" s="224">
        <f t="shared" si="20"/>
        <v>0</v>
      </c>
      <c r="AN49" s="226">
        <f t="shared" si="55"/>
        <v>800000</v>
      </c>
      <c r="AO49" s="223">
        <v>800000</v>
      </c>
      <c r="AP49" s="227">
        <f t="shared" si="21"/>
        <v>0</v>
      </c>
      <c r="AQ49" s="226">
        <f t="shared" si="60"/>
        <v>800000</v>
      </c>
      <c r="AR49" s="223">
        <v>800000</v>
      </c>
      <c r="AS49" s="227">
        <f t="shared" si="22"/>
        <v>0</v>
      </c>
      <c r="AT49" s="222">
        <v>500000</v>
      </c>
      <c r="AU49" s="223">
        <v>500000</v>
      </c>
      <c r="AV49" s="348">
        <f t="shared" si="33"/>
        <v>0</v>
      </c>
      <c r="AW49" s="226"/>
      <c r="AX49" s="223"/>
      <c r="AY49" s="318"/>
      <c r="AZ49" s="282">
        <f t="shared" si="51"/>
        <v>9500000</v>
      </c>
      <c r="BA49" s="203">
        <f t="shared" si="52"/>
        <v>0</v>
      </c>
      <c r="BB49" s="224">
        <f t="shared" si="53"/>
        <v>9500000</v>
      </c>
      <c r="BC49" s="223">
        <f t="shared" si="54"/>
        <v>0</v>
      </c>
      <c r="BD49" s="349" t="s">
        <v>394</v>
      </c>
      <c r="BE49" s="350">
        <v>9500000</v>
      </c>
      <c r="BF49" s="350">
        <v>2000000</v>
      </c>
      <c r="BG49" s="350">
        <v>7500000</v>
      </c>
      <c r="BH49" s="350">
        <v>3000000</v>
      </c>
      <c r="BI49" s="351">
        <f t="shared" si="24"/>
        <v>0</v>
      </c>
      <c r="BJ49" s="351">
        <f t="shared" si="25"/>
        <v>-7500000</v>
      </c>
      <c r="BK49" s="349" t="s">
        <v>394</v>
      </c>
      <c r="BL49" s="350">
        <v>6500000</v>
      </c>
      <c r="BM49" s="351">
        <f t="shared" si="26"/>
        <v>-6500000</v>
      </c>
      <c r="BN49" s="351">
        <f t="shared" si="31"/>
        <v>0</v>
      </c>
    </row>
    <row r="50" spans="1:66" s="351" customFormat="1" ht="15" x14ac:dyDescent="0.2">
      <c r="A50" s="342">
        <v>45</v>
      </c>
      <c r="B50" s="321"/>
      <c r="C50" s="361" t="s">
        <v>47</v>
      </c>
      <c r="D50" s="344" t="s">
        <v>31</v>
      </c>
      <c r="E50" s="345">
        <v>9500000</v>
      </c>
      <c r="F50" s="226"/>
      <c r="G50" s="318"/>
      <c r="H50" s="346">
        <f t="shared" si="56"/>
        <v>9500000</v>
      </c>
      <c r="I50" s="348">
        <v>1000000</v>
      </c>
      <c r="J50" s="226">
        <v>1000000</v>
      </c>
      <c r="K50" s="223">
        <v>1000000</v>
      </c>
      <c r="L50" s="318">
        <f t="shared" si="57"/>
        <v>0</v>
      </c>
      <c r="M50" s="222">
        <v>708000</v>
      </c>
      <c r="N50" s="223">
        <v>708000</v>
      </c>
      <c r="O50" s="224">
        <f t="shared" si="41"/>
        <v>0</v>
      </c>
      <c r="P50" s="226">
        <f t="shared" ref="P50:P68" si="61">M50</f>
        <v>708000</v>
      </c>
      <c r="Q50" s="223">
        <v>708000</v>
      </c>
      <c r="R50" s="227">
        <f t="shared" si="58"/>
        <v>0</v>
      </c>
      <c r="S50" s="222">
        <f t="shared" si="59"/>
        <v>708000</v>
      </c>
      <c r="T50" s="223">
        <f>S50</f>
        <v>708000</v>
      </c>
      <c r="U50" s="224">
        <f t="shared" si="42"/>
        <v>0</v>
      </c>
      <c r="V50" s="228">
        <f t="shared" si="43"/>
        <v>708000</v>
      </c>
      <c r="W50" s="229">
        <f>V50</f>
        <v>708000</v>
      </c>
      <c r="X50" s="230">
        <f t="shared" si="40"/>
        <v>0</v>
      </c>
      <c r="Y50" s="231">
        <f t="shared" si="44"/>
        <v>708000</v>
      </c>
      <c r="Z50" s="229">
        <f>Y50</f>
        <v>708000</v>
      </c>
      <c r="AA50" s="224">
        <f t="shared" si="45"/>
        <v>0</v>
      </c>
      <c r="AB50" s="226">
        <f t="shared" si="46"/>
        <v>708000</v>
      </c>
      <c r="AC50" s="223">
        <v>708000</v>
      </c>
      <c r="AD50" s="227">
        <f t="shared" si="47"/>
        <v>0</v>
      </c>
      <c r="AE50" s="222">
        <f t="shared" si="48"/>
        <v>708000</v>
      </c>
      <c r="AF50" s="223">
        <v>708000</v>
      </c>
      <c r="AG50" s="224">
        <f t="shared" si="18"/>
        <v>0</v>
      </c>
      <c r="AH50" s="226">
        <f t="shared" si="49"/>
        <v>708000</v>
      </c>
      <c r="AI50" s="223">
        <v>708000</v>
      </c>
      <c r="AJ50" s="227">
        <f t="shared" si="19"/>
        <v>0</v>
      </c>
      <c r="AK50" s="222">
        <f t="shared" si="50"/>
        <v>708000</v>
      </c>
      <c r="AL50" s="223">
        <v>708000</v>
      </c>
      <c r="AM50" s="224">
        <f t="shared" si="20"/>
        <v>0</v>
      </c>
      <c r="AN50" s="226">
        <f t="shared" si="55"/>
        <v>708000</v>
      </c>
      <c r="AO50" s="223">
        <v>708000</v>
      </c>
      <c r="AP50" s="227">
        <f t="shared" si="21"/>
        <v>0</v>
      </c>
      <c r="AQ50" s="226">
        <f t="shared" si="60"/>
        <v>708000</v>
      </c>
      <c r="AR50" s="223">
        <v>708000</v>
      </c>
      <c r="AS50" s="227">
        <f t="shared" si="22"/>
        <v>0</v>
      </c>
      <c r="AT50" s="222">
        <v>712000</v>
      </c>
      <c r="AU50" s="223">
        <v>712000</v>
      </c>
      <c r="AV50" s="348">
        <f t="shared" si="33"/>
        <v>0</v>
      </c>
      <c r="AW50" s="226"/>
      <c r="AX50" s="223"/>
      <c r="AY50" s="318"/>
      <c r="AZ50" s="282">
        <f t="shared" si="51"/>
        <v>9500000</v>
      </c>
      <c r="BA50" s="203">
        <f t="shared" si="52"/>
        <v>0</v>
      </c>
      <c r="BB50" s="224">
        <f t="shared" si="53"/>
        <v>9500000</v>
      </c>
      <c r="BC50" s="223">
        <f t="shared" si="54"/>
        <v>0</v>
      </c>
      <c r="BD50" s="349" t="s">
        <v>395</v>
      </c>
      <c r="BE50" s="350">
        <v>9750000</v>
      </c>
      <c r="BF50" s="350">
        <v>6375000</v>
      </c>
      <c r="BG50" s="350">
        <v>3375000</v>
      </c>
      <c r="BH50" s="350">
        <v>675000</v>
      </c>
      <c r="BI50" s="351">
        <f t="shared" si="24"/>
        <v>-250000</v>
      </c>
      <c r="BJ50" s="351">
        <f t="shared" si="25"/>
        <v>-3375000</v>
      </c>
      <c r="BK50" s="349" t="s">
        <v>395</v>
      </c>
      <c r="BL50" s="350">
        <v>3375000</v>
      </c>
      <c r="BM50" s="351">
        <f t="shared" si="26"/>
        <v>-3375000</v>
      </c>
      <c r="BN50" s="201">
        <f t="shared" si="31"/>
        <v>0</v>
      </c>
    </row>
    <row r="51" spans="1:66" s="351" customFormat="1" ht="15" x14ac:dyDescent="0.2">
      <c r="A51" s="342">
        <v>46</v>
      </c>
      <c r="B51" s="321"/>
      <c r="C51" s="343" t="s">
        <v>30</v>
      </c>
      <c r="D51" s="344" t="s">
        <v>31</v>
      </c>
      <c r="E51" s="345">
        <v>9500000</v>
      </c>
      <c r="F51" s="226"/>
      <c r="G51" s="318"/>
      <c r="H51" s="346">
        <f t="shared" si="56"/>
        <v>9500000</v>
      </c>
      <c r="I51" s="347">
        <v>3500000</v>
      </c>
      <c r="J51" s="226">
        <v>3500000</v>
      </c>
      <c r="K51" s="223">
        <v>3500000</v>
      </c>
      <c r="L51" s="318">
        <f t="shared" si="57"/>
        <v>0</v>
      </c>
      <c r="M51" s="222">
        <v>500000</v>
      </c>
      <c r="N51" s="223">
        <v>500000</v>
      </c>
      <c r="O51" s="224">
        <f t="shared" si="41"/>
        <v>0</v>
      </c>
      <c r="P51" s="226">
        <f t="shared" si="61"/>
        <v>500000</v>
      </c>
      <c r="Q51" s="223">
        <v>500000</v>
      </c>
      <c r="R51" s="227">
        <f t="shared" si="58"/>
        <v>0</v>
      </c>
      <c r="S51" s="222">
        <f t="shared" si="59"/>
        <v>500000</v>
      </c>
      <c r="T51" s="223">
        <f>S51</f>
        <v>500000</v>
      </c>
      <c r="U51" s="224">
        <f t="shared" si="42"/>
        <v>0</v>
      </c>
      <c r="V51" s="228">
        <f t="shared" si="43"/>
        <v>500000</v>
      </c>
      <c r="W51" s="229">
        <f>V51</f>
        <v>500000</v>
      </c>
      <c r="X51" s="230">
        <f t="shared" si="40"/>
        <v>0</v>
      </c>
      <c r="Y51" s="231">
        <f t="shared" si="44"/>
        <v>500000</v>
      </c>
      <c r="Z51" s="229">
        <f>Y51</f>
        <v>500000</v>
      </c>
      <c r="AA51" s="224">
        <f t="shared" si="45"/>
        <v>0</v>
      </c>
      <c r="AB51" s="226">
        <f t="shared" si="46"/>
        <v>500000</v>
      </c>
      <c r="AC51" s="223">
        <f>AB51</f>
        <v>500000</v>
      </c>
      <c r="AD51" s="227">
        <f t="shared" si="47"/>
        <v>0</v>
      </c>
      <c r="AE51" s="222">
        <f t="shared" si="48"/>
        <v>500000</v>
      </c>
      <c r="AF51" s="223">
        <v>500000</v>
      </c>
      <c r="AG51" s="224">
        <f t="shared" si="18"/>
        <v>0</v>
      </c>
      <c r="AH51" s="226">
        <f t="shared" si="49"/>
        <v>500000</v>
      </c>
      <c r="AI51" s="223">
        <v>500000</v>
      </c>
      <c r="AJ51" s="227">
        <f t="shared" si="19"/>
        <v>0</v>
      </c>
      <c r="AK51" s="222">
        <f t="shared" si="50"/>
        <v>500000</v>
      </c>
      <c r="AL51" s="223">
        <v>500000</v>
      </c>
      <c r="AM51" s="224">
        <f t="shared" si="20"/>
        <v>0</v>
      </c>
      <c r="AN51" s="226">
        <f t="shared" si="55"/>
        <v>500000</v>
      </c>
      <c r="AO51" s="223">
        <v>500000</v>
      </c>
      <c r="AP51" s="227">
        <f t="shared" si="21"/>
        <v>0</v>
      </c>
      <c r="AQ51" s="226">
        <f t="shared" si="60"/>
        <v>500000</v>
      </c>
      <c r="AR51" s="223">
        <v>500000</v>
      </c>
      <c r="AS51" s="227">
        <f t="shared" si="22"/>
        <v>0</v>
      </c>
      <c r="AT51" s="222">
        <v>500000</v>
      </c>
      <c r="AU51" s="223">
        <v>500000</v>
      </c>
      <c r="AV51" s="348">
        <f t="shared" si="33"/>
        <v>0</v>
      </c>
      <c r="AW51" s="226"/>
      <c r="AX51" s="223"/>
      <c r="AY51" s="318"/>
      <c r="AZ51" s="282">
        <f t="shared" si="51"/>
        <v>9500000</v>
      </c>
      <c r="BA51" s="203">
        <f t="shared" si="52"/>
        <v>0</v>
      </c>
      <c r="BB51" s="224">
        <f t="shared" si="53"/>
        <v>9500000</v>
      </c>
      <c r="BC51" s="223">
        <f t="shared" si="54"/>
        <v>0</v>
      </c>
      <c r="BD51" s="349" t="s">
        <v>396</v>
      </c>
      <c r="BE51" s="350">
        <v>9500000</v>
      </c>
      <c r="BF51" s="350">
        <v>5000000</v>
      </c>
      <c r="BG51" s="350">
        <v>4500000</v>
      </c>
      <c r="BH51" s="350">
        <v>1500000</v>
      </c>
      <c r="BI51" s="351">
        <f t="shared" si="24"/>
        <v>0</v>
      </c>
      <c r="BJ51" s="351">
        <f t="shared" si="25"/>
        <v>-4500000</v>
      </c>
      <c r="BK51" s="349" t="s">
        <v>396</v>
      </c>
      <c r="BL51" s="350">
        <v>3000000</v>
      </c>
      <c r="BM51" s="351">
        <f t="shared" si="26"/>
        <v>-3000000</v>
      </c>
      <c r="BN51" s="201">
        <f t="shared" si="31"/>
        <v>0</v>
      </c>
    </row>
    <row r="52" spans="1:66" s="351" customFormat="1" ht="15" x14ac:dyDescent="0.2">
      <c r="A52" s="342">
        <v>47</v>
      </c>
      <c r="B52" s="321"/>
      <c r="C52" s="345" t="s">
        <v>74</v>
      </c>
      <c r="D52" s="344" t="s">
        <v>73</v>
      </c>
      <c r="E52" s="357">
        <v>9750000</v>
      </c>
      <c r="F52" s="226"/>
      <c r="G52" s="318"/>
      <c r="H52" s="346">
        <f t="shared" si="56"/>
        <v>9750000</v>
      </c>
      <c r="I52" s="347">
        <v>3000000</v>
      </c>
      <c r="J52" s="226">
        <v>3000000</v>
      </c>
      <c r="K52" s="223">
        <v>3000000</v>
      </c>
      <c r="L52" s="318">
        <f t="shared" si="57"/>
        <v>0</v>
      </c>
      <c r="M52" s="222">
        <f>(H52-I52)/10</f>
        <v>675000</v>
      </c>
      <c r="N52" s="223">
        <v>675000</v>
      </c>
      <c r="O52" s="224">
        <f t="shared" si="41"/>
        <v>0</v>
      </c>
      <c r="P52" s="226">
        <f t="shared" si="61"/>
        <v>675000</v>
      </c>
      <c r="Q52" s="223">
        <v>675000</v>
      </c>
      <c r="R52" s="227">
        <f t="shared" si="58"/>
        <v>0</v>
      </c>
      <c r="S52" s="222">
        <f t="shared" si="59"/>
        <v>675000</v>
      </c>
      <c r="T52" s="223">
        <v>675000</v>
      </c>
      <c r="U52" s="224">
        <f t="shared" si="42"/>
        <v>0</v>
      </c>
      <c r="V52" s="228">
        <f t="shared" si="43"/>
        <v>675000</v>
      </c>
      <c r="W52" s="229">
        <f>V52</f>
        <v>675000</v>
      </c>
      <c r="X52" s="230">
        <f t="shared" si="40"/>
        <v>0</v>
      </c>
      <c r="Y52" s="231">
        <f t="shared" si="44"/>
        <v>675000</v>
      </c>
      <c r="Z52" s="229">
        <f>Y52</f>
        <v>675000</v>
      </c>
      <c r="AA52" s="224">
        <f t="shared" si="45"/>
        <v>0</v>
      </c>
      <c r="AB52" s="226">
        <f t="shared" si="46"/>
        <v>675000</v>
      </c>
      <c r="AC52" s="223">
        <v>675000</v>
      </c>
      <c r="AD52" s="227">
        <f t="shared" si="47"/>
        <v>0</v>
      </c>
      <c r="AE52" s="222">
        <f t="shared" si="48"/>
        <v>675000</v>
      </c>
      <c r="AF52" s="223">
        <v>675000</v>
      </c>
      <c r="AG52" s="224">
        <f t="shared" si="18"/>
        <v>0</v>
      </c>
      <c r="AH52" s="226">
        <f t="shared" si="49"/>
        <v>675000</v>
      </c>
      <c r="AI52" s="223">
        <v>675000</v>
      </c>
      <c r="AJ52" s="227">
        <f t="shared" si="19"/>
        <v>0</v>
      </c>
      <c r="AK52" s="222">
        <f t="shared" si="50"/>
        <v>675000</v>
      </c>
      <c r="AL52" s="223">
        <v>675000</v>
      </c>
      <c r="AM52" s="224">
        <f t="shared" si="20"/>
        <v>0</v>
      </c>
      <c r="AN52" s="226">
        <f t="shared" si="55"/>
        <v>675000</v>
      </c>
      <c r="AO52" s="223">
        <v>675000</v>
      </c>
      <c r="AP52" s="227">
        <f t="shared" si="21"/>
        <v>0</v>
      </c>
      <c r="AQ52" s="226"/>
      <c r="AR52" s="223"/>
      <c r="AS52" s="227">
        <f t="shared" si="22"/>
        <v>0</v>
      </c>
      <c r="AT52" s="222"/>
      <c r="AU52" s="223"/>
      <c r="AV52" s="348">
        <f t="shared" si="33"/>
        <v>0</v>
      </c>
      <c r="AW52" s="226"/>
      <c r="AX52" s="223"/>
      <c r="AY52" s="318"/>
      <c r="AZ52" s="282">
        <f t="shared" si="51"/>
        <v>9750000</v>
      </c>
      <c r="BA52" s="203">
        <f t="shared" si="52"/>
        <v>0</v>
      </c>
      <c r="BB52" s="224">
        <f t="shared" si="53"/>
        <v>9750000</v>
      </c>
      <c r="BC52" s="223">
        <f t="shared" si="54"/>
        <v>0</v>
      </c>
      <c r="BD52" s="349" t="s">
        <v>397</v>
      </c>
      <c r="BE52" s="350">
        <v>9500000</v>
      </c>
      <c r="BF52" s="350">
        <v>4540000</v>
      </c>
      <c r="BG52" s="350">
        <v>4960000</v>
      </c>
      <c r="BH52" s="350">
        <v>708000</v>
      </c>
      <c r="BI52" s="351">
        <f t="shared" si="24"/>
        <v>250000</v>
      </c>
      <c r="BJ52" s="351">
        <f t="shared" si="25"/>
        <v>-4960000</v>
      </c>
      <c r="BK52" s="349" t="s">
        <v>397</v>
      </c>
      <c r="BL52" s="350">
        <v>4960000</v>
      </c>
      <c r="BM52" s="351">
        <f t="shared" si="26"/>
        <v>-4960000</v>
      </c>
      <c r="BN52" s="201">
        <f t="shared" si="31"/>
        <v>0</v>
      </c>
    </row>
    <row r="53" spans="1:66" s="351" customFormat="1" ht="15" x14ac:dyDescent="0.2">
      <c r="A53" s="342">
        <v>48</v>
      </c>
      <c r="B53" s="356"/>
      <c r="C53" s="345" t="s">
        <v>38</v>
      </c>
      <c r="D53" s="344" t="s">
        <v>31</v>
      </c>
      <c r="E53" s="345">
        <v>9500000</v>
      </c>
      <c r="F53" s="226"/>
      <c r="G53" s="318"/>
      <c r="H53" s="346">
        <f t="shared" si="56"/>
        <v>9500000</v>
      </c>
      <c r="I53" s="348">
        <v>3000000</v>
      </c>
      <c r="J53" s="226">
        <v>3000000</v>
      </c>
      <c r="K53" s="223">
        <v>3000000</v>
      </c>
      <c r="L53" s="318">
        <f t="shared" si="57"/>
        <v>0</v>
      </c>
      <c r="M53" s="222">
        <v>540000</v>
      </c>
      <c r="N53" s="223">
        <v>540000</v>
      </c>
      <c r="O53" s="224">
        <f t="shared" si="41"/>
        <v>0</v>
      </c>
      <c r="P53" s="226">
        <f t="shared" si="61"/>
        <v>540000</v>
      </c>
      <c r="Q53" s="223">
        <f>P53</f>
        <v>540000</v>
      </c>
      <c r="R53" s="227">
        <f t="shared" si="58"/>
        <v>0</v>
      </c>
      <c r="S53" s="222">
        <f t="shared" si="59"/>
        <v>540000</v>
      </c>
      <c r="T53" s="223">
        <f>S53</f>
        <v>540000</v>
      </c>
      <c r="U53" s="224">
        <f t="shared" si="42"/>
        <v>0</v>
      </c>
      <c r="V53" s="228">
        <f t="shared" si="43"/>
        <v>540000</v>
      </c>
      <c r="W53" s="229">
        <v>540000</v>
      </c>
      <c r="X53" s="230">
        <f t="shared" si="40"/>
        <v>0</v>
      </c>
      <c r="Y53" s="231">
        <f t="shared" si="44"/>
        <v>540000</v>
      </c>
      <c r="Z53" s="229">
        <v>540000</v>
      </c>
      <c r="AA53" s="224">
        <f t="shared" si="45"/>
        <v>0</v>
      </c>
      <c r="AB53" s="226">
        <f t="shared" si="46"/>
        <v>540000</v>
      </c>
      <c r="AC53" s="223">
        <v>540000</v>
      </c>
      <c r="AD53" s="227">
        <f t="shared" si="47"/>
        <v>0</v>
      </c>
      <c r="AE53" s="222">
        <f t="shared" si="48"/>
        <v>540000</v>
      </c>
      <c r="AF53" s="223">
        <v>540000</v>
      </c>
      <c r="AG53" s="224">
        <f t="shared" si="18"/>
        <v>0</v>
      </c>
      <c r="AH53" s="226">
        <f t="shared" si="49"/>
        <v>540000</v>
      </c>
      <c r="AI53" s="223">
        <v>540000</v>
      </c>
      <c r="AJ53" s="227">
        <f t="shared" si="19"/>
        <v>0</v>
      </c>
      <c r="AK53" s="222">
        <f t="shared" si="50"/>
        <v>540000</v>
      </c>
      <c r="AL53" s="223">
        <v>540000</v>
      </c>
      <c r="AM53" s="224">
        <f t="shared" si="20"/>
        <v>0</v>
      </c>
      <c r="AN53" s="226">
        <f t="shared" si="55"/>
        <v>540000</v>
      </c>
      <c r="AO53" s="223">
        <v>540000</v>
      </c>
      <c r="AP53" s="227">
        <f t="shared" si="21"/>
        <v>0</v>
      </c>
      <c r="AQ53" s="226">
        <f>AN53</f>
        <v>540000</v>
      </c>
      <c r="AR53" s="223">
        <v>540000</v>
      </c>
      <c r="AS53" s="227">
        <f t="shared" si="22"/>
        <v>0</v>
      </c>
      <c r="AT53" s="222">
        <v>560000</v>
      </c>
      <c r="AU53" s="223">
        <v>560000</v>
      </c>
      <c r="AV53" s="348">
        <f t="shared" si="33"/>
        <v>0</v>
      </c>
      <c r="AW53" s="226"/>
      <c r="AX53" s="223"/>
      <c r="AY53" s="318"/>
      <c r="AZ53" s="282">
        <f t="shared" si="51"/>
        <v>9500000</v>
      </c>
      <c r="BA53" s="203">
        <f t="shared" si="52"/>
        <v>0</v>
      </c>
      <c r="BB53" s="224">
        <f t="shared" si="53"/>
        <v>9500000</v>
      </c>
      <c r="BC53" s="223">
        <f t="shared" si="54"/>
        <v>0</v>
      </c>
      <c r="BD53" s="349" t="s">
        <v>38</v>
      </c>
      <c r="BE53" s="350">
        <v>9500000</v>
      </c>
      <c r="BF53" s="350">
        <v>5080000</v>
      </c>
      <c r="BG53" s="350">
        <v>4420000</v>
      </c>
      <c r="BH53" s="350">
        <v>1160000</v>
      </c>
      <c r="BI53" s="351">
        <f t="shared" si="24"/>
        <v>0</v>
      </c>
      <c r="BJ53" s="351">
        <f t="shared" si="25"/>
        <v>-4420000</v>
      </c>
      <c r="BK53" s="349" t="s">
        <v>38</v>
      </c>
      <c r="BL53" s="350">
        <v>4420000</v>
      </c>
      <c r="BM53" s="351">
        <f t="shared" si="26"/>
        <v>-4420000</v>
      </c>
      <c r="BN53" s="201">
        <f t="shared" si="31"/>
        <v>0</v>
      </c>
    </row>
    <row r="54" spans="1:66" s="351" customFormat="1" ht="15" x14ac:dyDescent="0.2">
      <c r="A54" s="342">
        <v>49</v>
      </c>
      <c r="B54" s="356"/>
      <c r="C54" s="361" t="s">
        <v>105</v>
      </c>
      <c r="D54" s="344" t="s">
        <v>31</v>
      </c>
      <c r="E54" s="345">
        <v>9500000</v>
      </c>
      <c r="F54" s="226"/>
      <c r="G54" s="318">
        <v>500000</v>
      </c>
      <c r="H54" s="346">
        <f t="shared" si="56"/>
        <v>9000000</v>
      </c>
      <c r="I54" s="348">
        <v>1000000</v>
      </c>
      <c r="J54" s="226">
        <v>1000000</v>
      </c>
      <c r="K54" s="223">
        <v>1000000</v>
      </c>
      <c r="L54" s="318">
        <f t="shared" si="57"/>
        <v>0</v>
      </c>
      <c r="M54" s="222">
        <v>660000</v>
      </c>
      <c r="N54" s="223">
        <f>M54</f>
        <v>660000</v>
      </c>
      <c r="O54" s="224">
        <f t="shared" si="41"/>
        <v>0</v>
      </c>
      <c r="P54" s="226">
        <f t="shared" si="61"/>
        <v>660000</v>
      </c>
      <c r="Q54" s="223">
        <v>660000</v>
      </c>
      <c r="R54" s="227">
        <f t="shared" si="58"/>
        <v>0</v>
      </c>
      <c r="S54" s="222">
        <f t="shared" si="59"/>
        <v>660000</v>
      </c>
      <c r="T54" s="223">
        <v>660000</v>
      </c>
      <c r="U54" s="224">
        <f t="shared" si="42"/>
        <v>0</v>
      </c>
      <c r="V54" s="228">
        <f t="shared" si="43"/>
        <v>660000</v>
      </c>
      <c r="W54" s="229">
        <f>V54</f>
        <v>660000</v>
      </c>
      <c r="X54" s="230">
        <f t="shared" si="40"/>
        <v>0</v>
      </c>
      <c r="Y54" s="231">
        <f t="shared" si="44"/>
        <v>660000</v>
      </c>
      <c r="Z54" s="229">
        <f>950000-290000</f>
        <v>660000</v>
      </c>
      <c r="AA54" s="224">
        <f t="shared" si="45"/>
        <v>0</v>
      </c>
      <c r="AB54" s="226">
        <f t="shared" si="46"/>
        <v>660000</v>
      </c>
      <c r="AC54" s="223">
        <f>AB54</f>
        <v>660000</v>
      </c>
      <c r="AD54" s="227">
        <f t="shared" si="47"/>
        <v>0</v>
      </c>
      <c r="AE54" s="222">
        <f t="shared" si="48"/>
        <v>660000</v>
      </c>
      <c r="AF54" s="223">
        <v>660000</v>
      </c>
      <c r="AG54" s="224">
        <f t="shared" si="18"/>
        <v>0</v>
      </c>
      <c r="AH54" s="226">
        <f t="shared" si="49"/>
        <v>660000</v>
      </c>
      <c r="AI54" s="223">
        <v>660000</v>
      </c>
      <c r="AJ54" s="227">
        <f t="shared" si="19"/>
        <v>0</v>
      </c>
      <c r="AK54" s="222">
        <f t="shared" si="50"/>
        <v>660000</v>
      </c>
      <c r="AL54" s="223">
        <v>660000</v>
      </c>
      <c r="AM54" s="224">
        <f t="shared" si="20"/>
        <v>0</v>
      </c>
      <c r="AN54" s="226">
        <f t="shared" si="55"/>
        <v>660000</v>
      </c>
      <c r="AO54" s="223">
        <v>660000</v>
      </c>
      <c r="AP54" s="227">
        <f t="shared" si="21"/>
        <v>0</v>
      </c>
      <c r="AQ54" s="226">
        <f>AN54</f>
        <v>660000</v>
      </c>
      <c r="AR54" s="223">
        <v>660000</v>
      </c>
      <c r="AS54" s="227">
        <f t="shared" si="22"/>
        <v>0</v>
      </c>
      <c r="AT54" s="222">
        <v>740000</v>
      </c>
      <c r="AU54" s="223">
        <v>740000</v>
      </c>
      <c r="AV54" s="348">
        <f t="shared" si="33"/>
        <v>0</v>
      </c>
      <c r="AW54" s="226"/>
      <c r="AX54" s="223"/>
      <c r="AY54" s="318"/>
      <c r="AZ54" s="282">
        <f t="shared" si="51"/>
        <v>9000000</v>
      </c>
      <c r="BA54" s="203">
        <f t="shared" si="52"/>
        <v>0</v>
      </c>
      <c r="BB54" s="224">
        <f t="shared" si="53"/>
        <v>9000000</v>
      </c>
      <c r="BC54" s="223">
        <f t="shared" si="54"/>
        <v>0</v>
      </c>
      <c r="BD54" s="349" t="s">
        <v>398</v>
      </c>
      <c r="BE54" s="350">
        <v>9000000</v>
      </c>
      <c r="BF54" s="350">
        <v>4300000</v>
      </c>
      <c r="BG54" s="350">
        <v>4700000</v>
      </c>
      <c r="BH54" s="350">
        <v>660000</v>
      </c>
      <c r="BI54" s="351">
        <f t="shared" si="24"/>
        <v>0</v>
      </c>
      <c r="BJ54" s="351">
        <f t="shared" si="25"/>
        <v>-4700000</v>
      </c>
      <c r="BK54" s="349" t="s">
        <v>398</v>
      </c>
      <c r="BL54" s="350">
        <v>4000000</v>
      </c>
      <c r="BM54" s="351">
        <f t="shared" si="26"/>
        <v>-4000000</v>
      </c>
      <c r="BN54" s="201">
        <f t="shared" si="31"/>
        <v>0</v>
      </c>
    </row>
    <row r="55" spans="1:66" s="351" customFormat="1" ht="15" x14ac:dyDescent="0.2">
      <c r="A55" s="342">
        <v>50</v>
      </c>
      <c r="B55" s="356"/>
      <c r="C55" s="345" t="s">
        <v>72</v>
      </c>
      <c r="D55" s="344" t="s">
        <v>73</v>
      </c>
      <c r="E55" s="357">
        <v>9750000</v>
      </c>
      <c r="F55" s="226"/>
      <c r="G55" s="318"/>
      <c r="H55" s="346">
        <v>9250000</v>
      </c>
      <c r="I55" s="347">
        <v>3000000</v>
      </c>
      <c r="J55" s="226">
        <v>3000000</v>
      </c>
      <c r="K55" s="223">
        <v>3000000</v>
      </c>
      <c r="L55" s="318">
        <f t="shared" si="57"/>
        <v>0</v>
      </c>
      <c r="M55" s="222">
        <f>(H55-I55)/10</f>
        <v>625000</v>
      </c>
      <c r="N55" s="223">
        <v>625000</v>
      </c>
      <c r="O55" s="224">
        <f t="shared" si="41"/>
        <v>0</v>
      </c>
      <c r="P55" s="226">
        <f t="shared" si="61"/>
        <v>625000</v>
      </c>
      <c r="Q55" s="223">
        <f>P55</f>
        <v>625000</v>
      </c>
      <c r="R55" s="227">
        <f t="shared" si="58"/>
        <v>0</v>
      </c>
      <c r="S55" s="222">
        <f t="shared" si="59"/>
        <v>625000</v>
      </c>
      <c r="T55" s="223">
        <f>S55</f>
        <v>625000</v>
      </c>
      <c r="U55" s="224">
        <f t="shared" si="42"/>
        <v>0</v>
      </c>
      <c r="V55" s="228">
        <f t="shared" si="43"/>
        <v>625000</v>
      </c>
      <c r="W55" s="229">
        <f>V55</f>
        <v>625000</v>
      </c>
      <c r="X55" s="230">
        <f t="shared" si="40"/>
        <v>0</v>
      </c>
      <c r="Y55" s="231">
        <f t="shared" si="44"/>
        <v>625000</v>
      </c>
      <c r="Z55" s="229">
        <f>Y55</f>
        <v>625000</v>
      </c>
      <c r="AA55" s="224">
        <f t="shared" si="45"/>
        <v>0</v>
      </c>
      <c r="AB55" s="226">
        <f t="shared" si="46"/>
        <v>625000</v>
      </c>
      <c r="AC55" s="223">
        <f>AB55</f>
        <v>625000</v>
      </c>
      <c r="AD55" s="227">
        <f t="shared" si="47"/>
        <v>0</v>
      </c>
      <c r="AE55" s="222">
        <f t="shared" si="48"/>
        <v>625000</v>
      </c>
      <c r="AF55" s="223">
        <v>625000</v>
      </c>
      <c r="AG55" s="224">
        <f t="shared" si="18"/>
        <v>0</v>
      </c>
      <c r="AH55" s="226">
        <f t="shared" si="49"/>
        <v>625000</v>
      </c>
      <c r="AI55" s="223">
        <v>625000</v>
      </c>
      <c r="AJ55" s="227">
        <f t="shared" si="19"/>
        <v>0</v>
      </c>
      <c r="AK55" s="222">
        <f t="shared" si="50"/>
        <v>625000</v>
      </c>
      <c r="AL55" s="223">
        <v>625000</v>
      </c>
      <c r="AM55" s="224">
        <f t="shared" si="20"/>
        <v>0</v>
      </c>
      <c r="AN55" s="226">
        <f t="shared" si="55"/>
        <v>625000</v>
      </c>
      <c r="AO55" s="223">
        <v>625000</v>
      </c>
      <c r="AP55" s="227">
        <f t="shared" si="21"/>
        <v>0</v>
      </c>
      <c r="AQ55" s="226"/>
      <c r="AR55" s="223"/>
      <c r="AS55" s="227">
        <f t="shared" si="22"/>
        <v>0</v>
      </c>
      <c r="AT55" s="222"/>
      <c r="AU55" s="223"/>
      <c r="AV55" s="348">
        <f t="shared" si="33"/>
        <v>0</v>
      </c>
      <c r="AW55" s="226"/>
      <c r="AX55" s="223"/>
      <c r="AY55" s="318"/>
      <c r="AZ55" s="282">
        <f t="shared" si="51"/>
        <v>9250000</v>
      </c>
      <c r="BA55" s="203">
        <f t="shared" si="52"/>
        <v>0</v>
      </c>
      <c r="BB55" s="224">
        <f t="shared" si="53"/>
        <v>9250000</v>
      </c>
      <c r="BC55" s="223">
        <f t="shared" si="54"/>
        <v>0</v>
      </c>
      <c r="BD55" s="349" t="s">
        <v>399</v>
      </c>
      <c r="BE55" s="350">
        <v>9250000</v>
      </c>
      <c r="BF55" s="350">
        <v>6125000</v>
      </c>
      <c r="BG55" s="350">
        <v>3125000</v>
      </c>
      <c r="BH55" s="350">
        <v>625000</v>
      </c>
      <c r="BI55" s="351">
        <f t="shared" si="24"/>
        <v>0</v>
      </c>
      <c r="BJ55" s="351">
        <f t="shared" si="25"/>
        <v>-3125000</v>
      </c>
      <c r="BK55" s="349" t="s">
        <v>399</v>
      </c>
      <c r="BL55" s="350">
        <v>2500000</v>
      </c>
      <c r="BM55" s="351">
        <f t="shared" si="26"/>
        <v>-2500000</v>
      </c>
      <c r="BN55" s="201">
        <f t="shared" si="31"/>
        <v>0</v>
      </c>
    </row>
    <row r="56" spans="1:66" s="351" customFormat="1" ht="15" x14ac:dyDescent="0.2">
      <c r="A56" s="342">
        <v>51</v>
      </c>
      <c r="B56" s="356"/>
      <c r="C56" s="361" t="s">
        <v>81</v>
      </c>
      <c r="D56" s="344" t="s">
        <v>31</v>
      </c>
      <c r="E56" s="357">
        <v>10000000</v>
      </c>
      <c r="F56" s="226"/>
      <c r="G56" s="318"/>
      <c r="H56" s="346">
        <f>E56-F56-G56</f>
        <v>10000000</v>
      </c>
      <c r="I56" s="347">
        <v>3000000</v>
      </c>
      <c r="J56" s="226">
        <v>3000000</v>
      </c>
      <c r="K56" s="223">
        <v>3000000</v>
      </c>
      <c r="L56" s="318">
        <f t="shared" si="57"/>
        <v>0</v>
      </c>
      <c r="M56" s="222">
        <f>(H56-I56)/10</f>
        <v>700000</v>
      </c>
      <c r="N56" s="223">
        <v>700000</v>
      </c>
      <c r="O56" s="224">
        <f t="shared" si="41"/>
        <v>0</v>
      </c>
      <c r="P56" s="226">
        <f t="shared" si="61"/>
        <v>700000</v>
      </c>
      <c r="Q56" s="223">
        <v>700000</v>
      </c>
      <c r="R56" s="227">
        <f t="shared" si="58"/>
        <v>0</v>
      </c>
      <c r="S56" s="222">
        <f t="shared" si="59"/>
        <v>700000</v>
      </c>
      <c r="T56" s="223">
        <v>700000</v>
      </c>
      <c r="U56" s="224">
        <f t="shared" si="42"/>
        <v>0</v>
      </c>
      <c r="V56" s="228">
        <f t="shared" si="43"/>
        <v>700000</v>
      </c>
      <c r="W56" s="229">
        <f>V56</f>
        <v>700000</v>
      </c>
      <c r="X56" s="230">
        <f t="shared" si="40"/>
        <v>0</v>
      </c>
      <c r="Y56" s="231">
        <f t="shared" si="44"/>
        <v>700000</v>
      </c>
      <c r="Z56" s="229">
        <f>Y56</f>
        <v>700000</v>
      </c>
      <c r="AA56" s="224">
        <f t="shared" si="45"/>
        <v>0</v>
      </c>
      <c r="AB56" s="226">
        <f t="shared" si="46"/>
        <v>700000</v>
      </c>
      <c r="AC56" s="223">
        <f>AB56</f>
        <v>700000</v>
      </c>
      <c r="AD56" s="227">
        <f t="shared" si="47"/>
        <v>0</v>
      </c>
      <c r="AE56" s="222">
        <f t="shared" si="48"/>
        <v>700000</v>
      </c>
      <c r="AF56" s="223">
        <f>AE56</f>
        <v>700000</v>
      </c>
      <c r="AG56" s="224">
        <f t="shared" si="18"/>
        <v>0</v>
      </c>
      <c r="AH56" s="226">
        <f t="shared" si="49"/>
        <v>700000</v>
      </c>
      <c r="AI56" s="223">
        <f>AH56</f>
        <v>700000</v>
      </c>
      <c r="AJ56" s="227">
        <f t="shared" si="19"/>
        <v>0</v>
      </c>
      <c r="AK56" s="222">
        <f t="shared" si="50"/>
        <v>700000</v>
      </c>
      <c r="AL56" s="223">
        <f>AK56</f>
        <v>700000</v>
      </c>
      <c r="AM56" s="224">
        <f t="shared" si="20"/>
        <v>0</v>
      </c>
      <c r="AN56" s="226">
        <f t="shared" si="55"/>
        <v>700000</v>
      </c>
      <c r="AO56" s="223">
        <f>AN56</f>
        <v>700000</v>
      </c>
      <c r="AP56" s="227">
        <f t="shared" si="21"/>
        <v>0</v>
      </c>
      <c r="AQ56" s="226"/>
      <c r="AR56" s="223"/>
      <c r="AS56" s="227">
        <f t="shared" si="22"/>
        <v>0</v>
      </c>
      <c r="AT56" s="222"/>
      <c r="AU56" s="223"/>
      <c r="AV56" s="348">
        <f t="shared" si="33"/>
        <v>0</v>
      </c>
      <c r="AW56" s="226"/>
      <c r="AX56" s="223"/>
      <c r="AY56" s="318"/>
      <c r="AZ56" s="282">
        <f t="shared" si="51"/>
        <v>10000000</v>
      </c>
      <c r="BA56" s="203">
        <f t="shared" si="52"/>
        <v>0</v>
      </c>
      <c r="BB56" s="224">
        <f t="shared" si="53"/>
        <v>10000000</v>
      </c>
      <c r="BC56" s="223">
        <f t="shared" si="54"/>
        <v>0</v>
      </c>
      <c r="BD56" s="362" t="s">
        <v>400</v>
      </c>
      <c r="BE56" s="350">
        <v>10000000</v>
      </c>
      <c r="BF56" s="350">
        <v>10000000</v>
      </c>
      <c r="BG56" s="363">
        <v>0</v>
      </c>
      <c r="BH56" s="363">
        <v>0</v>
      </c>
      <c r="BI56" s="351">
        <f t="shared" si="24"/>
        <v>0</v>
      </c>
      <c r="BJ56" s="351">
        <f t="shared" si="25"/>
        <v>0</v>
      </c>
      <c r="BK56" s="362" t="s">
        <v>400</v>
      </c>
      <c r="BL56" s="363">
        <v>0</v>
      </c>
      <c r="BM56" s="351">
        <f t="shared" si="26"/>
        <v>0</v>
      </c>
      <c r="BN56" s="201">
        <f t="shared" si="31"/>
        <v>0</v>
      </c>
    </row>
    <row r="57" spans="1:66" s="351" customFormat="1" ht="15" x14ac:dyDescent="0.2">
      <c r="A57" s="342">
        <v>52</v>
      </c>
      <c r="B57" s="356"/>
      <c r="C57" s="361" t="s">
        <v>57</v>
      </c>
      <c r="D57" s="344" t="s">
        <v>31</v>
      </c>
      <c r="E57" s="345">
        <v>9750000</v>
      </c>
      <c r="F57" s="226"/>
      <c r="G57" s="318"/>
      <c r="H57" s="346">
        <f>E57-F57-G57</f>
        <v>9750000</v>
      </c>
      <c r="I57" s="348">
        <v>1000000</v>
      </c>
      <c r="J57" s="226">
        <v>1000000</v>
      </c>
      <c r="K57" s="223">
        <v>1000000</v>
      </c>
      <c r="L57" s="318">
        <f t="shared" si="57"/>
        <v>0</v>
      </c>
      <c r="M57" s="222">
        <v>729000</v>
      </c>
      <c r="N57" s="223">
        <f>M57</f>
        <v>729000</v>
      </c>
      <c r="O57" s="224">
        <f t="shared" si="41"/>
        <v>0</v>
      </c>
      <c r="P57" s="226">
        <f t="shared" si="61"/>
        <v>729000</v>
      </c>
      <c r="Q57" s="223">
        <v>729000</v>
      </c>
      <c r="R57" s="227">
        <f t="shared" si="58"/>
        <v>0</v>
      </c>
      <c r="S57" s="222">
        <f t="shared" si="59"/>
        <v>729000</v>
      </c>
      <c r="T57" s="223">
        <f>S57</f>
        <v>729000</v>
      </c>
      <c r="U57" s="224">
        <f t="shared" si="42"/>
        <v>0</v>
      </c>
      <c r="V57" s="228">
        <f t="shared" si="43"/>
        <v>729000</v>
      </c>
      <c r="W57" s="229">
        <f>V57</f>
        <v>729000</v>
      </c>
      <c r="X57" s="230">
        <f t="shared" si="40"/>
        <v>0</v>
      </c>
      <c r="Y57" s="231">
        <f t="shared" si="44"/>
        <v>729000</v>
      </c>
      <c r="Z57" s="229">
        <f>Y57</f>
        <v>729000</v>
      </c>
      <c r="AA57" s="224">
        <f t="shared" si="45"/>
        <v>0</v>
      </c>
      <c r="AB57" s="226">
        <f t="shared" si="46"/>
        <v>729000</v>
      </c>
      <c r="AC57" s="223">
        <f>AB57</f>
        <v>729000</v>
      </c>
      <c r="AD57" s="227">
        <f t="shared" si="47"/>
        <v>0</v>
      </c>
      <c r="AE57" s="222">
        <f t="shared" si="48"/>
        <v>729000</v>
      </c>
      <c r="AF57" s="223">
        <v>729000</v>
      </c>
      <c r="AG57" s="224">
        <f t="shared" si="18"/>
        <v>0</v>
      </c>
      <c r="AH57" s="226">
        <f t="shared" si="49"/>
        <v>729000</v>
      </c>
      <c r="AI57" s="223">
        <v>729000</v>
      </c>
      <c r="AJ57" s="227">
        <f t="shared" si="19"/>
        <v>0</v>
      </c>
      <c r="AK57" s="222">
        <f t="shared" si="50"/>
        <v>729000</v>
      </c>
      <c r="AL57" s="223">
        <v>729000</v>
      </c>
      <c r="AM57" s="224">
        <f t="shared" si="20"/>
        <v>0</v>
      </c>
      <c r="AN57" s="226">
        <f t="shared" si="55"/>
        <v>729000</v>
      </c>
      <c r="AO57" s="223">
        <v>729000</v>
      </c>
      <c r="AP57" s="227">
        <f t="shared" si="21"/>
        <v>0</v>
      </c>
      <c r="AQ57" s="226">
        <f t="shared" ref="AQ57:AQ63" si="62">AN57</f>
        <v>729000</v>
      </c>
      <c r="AR57" s="223">
        <v>729000</v>
      </c>
      <c r="AS57" s="227">
        <f t="shared" si="22"/>
        <v>0</v>
      </c>
      <c r="AT57" s="222">
        <v>731000</v>
      </c>
      <c r="AU57" s="223">
        <v>731000</v>
      </c>
      <c r="AV57" s="348">
        <f t="shared" si="33"/>
        <v>0</v>
      </c>
      <c r="AW57" s="226"/>
      <c r="AX57" s="223"/>
      <c r="AY57" s="318"/>
      <c r="AZ57" s="282">
        <f t="shared" si="51"/>
        <v>9750000</v>
      </c>
      <c r="BA57" s="203">
        <f t="shared" si="52"/>
        <v>0</v>
      </c>
      <c r="BB57" s="224">
        <f t="shared" si="53"/>
        <v>9750000</v>
      </c>
      <c r="BC57" s="223">
        <f t="shared" si="54"/>
        <v>0</v>
      </c>
      <c r="BD57" s="349" t="s">
        <v>401</v>
      </c>
      <c r="BE57" s="350">
        <v>9750000</v>
      </c>
      <c r="BF57" s="350">
        <v>3850000</v>
      </c>
      <c r="BG57" s="350">
        <v>5900000</v>
      </c>
      <c r="BH57" s="350">
        <v>1524000</v>
      </c>
      <c r="BI57" s="351">
        <f t="shared" si="24"/>
        <v>0</v>
      </c>
      <c r="BJ57" s="351">
        <f t="shared" si="25"/>
        <v>-5900000</v>
      </c>
      <c r="BK57" s="349" t="s">
        <v>401</v>
      </c>
      <c r="BL57" s="350">
        <v>4376000</v>
      </c>
      <c r="BM57" s="351">
        <f t="shared" si="26"/>
        <v>-4376000</v>
      </c>
      <c r="BN57" s="201">
        <f t="shared" si="31"/>
        <v>0</v>
      </c>
    </row>
    <row r="58" spans="1:66" s="351" customFormat="1" ht="15" x14ac:dyDescent="0.2">
      <c r="A58" s="342">
        <v>53</v>
      </c>
      <c r="B58" s="356"/>
      <c r="C58" s="361" t="s">
        <v>40</v>
      </c>
      <c r="D58" s="344" t="s">
        <v>31</v>
      </c>
      <c r="E58" s="345">
        <v>9500000</v>
      </c>
      <c r="F58" s="226">
        <v>450000</v>
      </c>
      <c r="G58" s="318">
        <v>500000</v>
      </c>
      <c r="H58" s="346">
        <f>E58-F58-G58</f>
        <v>8550000</v>
      </c>
      <c r="I58" s="348">
        <v>8550000</v>
      </c>
      <c r="J58" s="226">
        <v>8550000</v>
      </c>
      <c r="K58" s="223">
        <v>8550000</v>
      </c>
      <c r="L58" s="318">
        <f t="shared" si="57"/>
        <v>0</v>
      </c>
      <c r="M58" s="222">
        <f>(H58-I58)/12</f>
        <v>0</v>
      </c>
      <c r="N58" s="223"/>
      <c r="O58" s="224">
        <f t="shared" si="41"/>
        <v>0</v>
      </c>
      <c r="P58" s="226">
        <f t="shared" si="61"/>
        <v>0</v>
      </c>
      <c r="Q58" s="223"/>
      <c r="R58" s="227">
        <f t="shared" si="58"/>
        <v>0</v>
      </c>
      <c r="S58" s="222">
        <f t="shared" si="59"/>
        <v>0</v>
      </c>
      <c r="T58" s="223"/>
      <c r="U58" s="224">
        <f t="shared" si="42"/>
        <v>0</v>
      </c>
      <c r="V58" s="226">
        <f t="shared" si="43"/>
        <v>0</v>
      </c>
      <c r="W58" s="223"/>
      <c r="X58" s="227">
        <f t="shared" si="40"/>
        <v>0</v>
      </c>
      <c r="Y58" s="222">
        <f t="shared" si="44"/>
        <v>0</v>
      </c>
      <c r="Z58" s="223"/>
      <c r="AA58" s="224">
        <f t="shared" si="45"/>
        <v>0</v>
      </c>
      <c r="AB58" s="226">
        <f t="shared" si="46"/>
        <v>0</v>
      </c>
      <c r="AC58" s="223"/>
      <c r="AD58" s="227">
        <f t="shared" si="47"/>
        <v>0</v>
      </c>
      <c r="AE58" s="222">
        <f t="shared" si="48"/>
        <v>0</v>
      </c>
      <c r="AF58" s="223"/>
      <c r="AG58" s="224">
        <f t="shared" si="18"/>
        <v>0</v>
      </c>
      <c r="AH58" s="226">
        <f t="shared" si="49"/>
        <v>0</v>
      </c>
      <c r="AI58" s="223"/>
      <c r="AJ58" s="227">
        <f t="shared" si="19"/>
        <v>0</v>
      </c>
      <c r="AK58" s="222">
        <f t="shared" si="50"/>
        <v>0</v>
      </c>
      <c r="AL58" s="223"/>
      <c r="AM58" s="224">
        <f t="shared" si="20"/>
        <v>0</v>
      </c>
      <c r="AN58" s="226">
        <f t="shared" si="55"/>
        <v>0</v>
      </c>
      <c r="AO58" s="223"/>
      <c r="AP58" s="227">
        <f t="shared" si="21"/>
        <v>0</v>
      </c>
      <c r="AQ58" s="226">
        <f t="shared" si="62"/>
        <v>0</v>
      </c>
      <c r="AR58" s="223"/>
      <c r="AS58" s="227">
        <f t="shared" si="22"/>
        <v>0</v>
      </c>
      <c r="AT58" s="222">
        <f>AQ58</f>
        <v>0</v>
      </c>
      <c r="AU58" s="223"/>
      <c r="AV58" s="348">
        <f t="shared" si="33"/>
        <v>0</v>
      </c>
      <c r="AW58" s="226"/>
      <c r="AX58" s="223"/>
      <c r="AY58" s="318"/>
      <c r="AZ58" s="282">
        <f t="shared" si="51"/>
        <v>8550000</v>
      </c>
      <c r="BA58" s="365">
        <f t="shared" si="52"/>
        <v>0</v>
      </c>
      <c r="BB58" s="224">
        <f t="shared" si="53"/>
        <v>8550000</v>
      </c>
      <c r="BC58" s="223">
        <f t="shared" si="54"/>
        <v>0</v>
      </c>
      <c r="BD58" s="362" t="s">
        <v>402</v>
      </c>
      <c r="BE58" s="350">
        <v>8550000</v>
      </c>
      <c r="BF58" s="350">
        <v>8550000</v>
      </c>
      <c r="BG58" s="363">
        <v>0</v>
      </c>
      <c r="BH58" s="363">
        <v>0</v>
      </c>
      <c r="BI58" s="351">
        <f t="shared" si="24"/>
        <v>0</v>
      </c>
      <c r="BJ58" s="351">
        <f t="shared" si="25"/>
        <v>0</v>
      </c>
      <c r="BK58" s="362" t="s">
        <v>402</v>
      </c>
      <c r="BL58" s="363">
        <v>0</v>
      </c>
      <c r="BM58" s="351">
        <f t="shared" si="26"/>
        <v>0</v>
      </c>
      <c r="BN58" s="201">
        <f t="shared" si="31"/>
        <v>0</v>
      </c>
    </row>
    <row r="59" spans="1:66" s="351" customFormat="1" ht="15" x14ac:dyDescent="0.2">
      <c r="A59" s="342">
        <v>54</v>
      </c>
      <c r="B59" s="356"/>
      <c r="C59" s="361" t="s">
        <v>84</v>
      </c>
      <c r="D59" s="344" t="s">
        <v>31</v>
      </c>
      <c r="E59" s="357">
        <v>10000000</v>
      </c>
      <c r="F59" s="226"/>
      <c r="G59" s="318"/>
      <c r="H59" s="346">
        <f>E59-F59-G59</f>
        <v>10000000</v>
      </c>
      <c r="I59" s="347">
        <v>3000000</v>
      </c>
      <c r="J59" s="226">
        <v>3000000</v>
      </c>
      <c r="K59" s="223">
        <v>3000000</v>
      </c>
      <c r="L59" s="318">
        <f t="shared" si="57"/>
        <v>0</v>
      </c>
      <c r="M59" s="222">
        <v>600000</v>
      </c>
      <c r="N59" s="223">
        <v>600000</v>
      </c>
      <c r="O59" s="224">
        <f t="shared" si="41"/>
        <v>0</v>
      </c>
      <c r="P59" s="226">
        <f t="shared" si="61"/>
        <v>600000</v>
      </c>
      <c r="Q59" s="223">
        <v>600000</v>
      </c>
      <c r="R59" s="227">
        <f t="shared" si="58"/>
        <v>0</v>
      </c>
      <c r="S59" s="222">
        <f t="shared" si="59"/>
        <v>600000</v>
      </c>
      <c r="T59" s="223">
        <v>600000</v>
      </c>
      <c r="U59" s="224">
        <f t="shared" si="42"/>
        <v>0</v>
      </c>
      <c r="V59" s="226">
        <f t="shared" si="43"/>
        <v>600000</v>
      </c>
      <c r="W59" s="223">
        <f>V59</f>
        <v>600000</v>
      </c>
      <c r="X59" s="227">
        <f t="shared" si="40"/>
        <v>0</v>
      </c>
      <c r="Y59" s="222">
        <f t="shared" si="44"/>
        <v>600000</v>
      </c>
      <c r="Z59" s="223">
        <f>Y59</f>
        <v>600000</v>
      </c>
      <c r="AA59" s="224">
        <f t="shared" si="45"/>
        <v>0</v>
      </c>
      <c r="AB59" s="226">
        <f t="shared" si="46"/>
        <v>600000</v>
      </c>
      <c r="AC59" s="223">
        <f>AB59</f>
        <v>600000</v>
      </c>
      <c r="AD59" s="227">
        <f t="shared" si="47"/>
        <v>0</v>
      </c>
      <c r="AE59" s="222">
        <f t="shared" si="48"/>
        <v>600000</v>
      </c>
      <c r="AF59" s="223">
        <f>AE59</f>
        <v>600000</v>
      </c>
      <c r="AG59" s="224">
        <f t="shared" si="18"/>
        <v>0</v>
      </c>
      <c r="AH59" s="226">
        <f t="shared" si="49"/>
        <v>600000</v>
      </c>
      <c r="AI59" s="223">
        <v>600000</v>
      </c>
      <c r="AJ59" s="227">
        <f t="shared" si="19"/>
        <v>0</v>
      </c>
      <c r="AK59" s="222">
        <f t="shared" si="50"/>
        <v>600000</v>
      </c>
      <c r="AL59" s="223">
        <v>600000</v>
      </c>
      <c r="AM59" s="224">
        <f t="shared" si="20"/>
        <v>0</v>
      </c>
      <c r="AN59" s="226">
        <f t="shared" si="55"/>
        <v>600000</v>
      </c>
      <c r="AO59" s="223">
        <v>600000</v>
      </c>
      <c r="AP59" s="227">
        <f t="shared" si="21"/>
        <v>0</v>
      </c>
      <c r="AQ59" s="226">
        <f t="shared" si="62"/>
        <v>600000</v>
      </c>
      <c r="AR59" s="223">
        <v>600000</v>
      </c>
      <c r="AS59" s="227">
        <f t="shared" si="22"/>
        <v>0</v>
      </c>
      <c r="AT59" s="222">
        <v>400000</v>
      </c>
      <c r="AU59" s="223">
        <v>400000</v>
      </c>
      <c r="AV59" s="348">
        <f t="shared" si="33"/>
        <v>0</v>
      </c>
      <c r="AW59" s="226"/>
      <c r="AX59" s="223"/>
      <c r="AY59" s="318"/>
      <c r="AZ59" s="282">
        <f t="shared" si="51"/>
        <v>10000000</v>
      </c>
      <c r="BA59" s="203">
        <f t="shared" si="52"/>
        <v>0</v>
      </c>
      <c r="BB59" s="224">
        <f t="shared" si="53"/>
        <v>10000000</v>
      </c>
      <c r="BC59" s="223">
        <f t="shared" si="54"/>
        <v>0</v>
      </c>
      <c r="BD59" s="349" t="s">
        <v>84</v>
      </c>
      <c r="BE59" s="350">
        <v>10000000</v>
      </c>
      <c r="BF59" s="350">
        <v>6000000</v>
      </c>
      <c r="BG59" s="350">
        <v>4000000</v>
      </c>
      <c r="BH59" s="350">
        <v>600000</v>
      </c>
      <c r="BI59" s="351">
        <f t="shared" si="24"/>
        <v>0</v>
      </c>
      <c r="BJ59" s="351">
        <f t="shared" si="25"/>
        <v>-4000000</v>
      </c>
      <c r="BK59" s="362" t="s">
        <v>84</v>
      </c>
      <c r="BL59" s="350">
        <v>2800000</v>
      </c>
      <c r="BM59" s="351">
        <f t="shared" si="26"/>
        <v>-2800000</v>
      </c>
      <c r="BN59" s="201">
        <f t="shared" si="31"/>
        <v>0</v>
      </c>
    </row>
    <row r="60" spans="1:66" s="351" customFormat="1" ht="15" x14ac:dyDescent="0.2">
      <c r="A60" s="342">
        <v>55</v>
      </c>
      <c r="B60" s="356"/>
      <c r="C60" s="345" t="s">
        <v>87</v>
      </c>
      <c r="D60" s="344" t="s">
        <v>31</v>
      </c>
      <c r="E60" s="361">
        <v>10000000</v>
      </c>
      <c r="F60" s="226"/>
      <c r="G60" s="318"/>
      <c r="H60" s="346">
        <f>E60-F60-G60</f>
        <v>10000000</v>
      </c>
      <c r="I60" s="348">
        <v>3000000</v>
      </c>
      <c r="J60" s="226">
        <v>3000000</v>
      </c>
      <c r="K60" s="223">
        <v>3000000</v>
      </c>
      <c r="L60" s="318">
        <f t="shared" si="57"/>
        <v>0</v>
      </c>
      <c r="M60" s="222">
        <v>600000</v>
      </c>
      <c r="N60" s="223">
        <v>600000</v>
      </c>
      <c r="O60" s="224">
        <f t="shared" si="41"/>
        <v>0</v>
      </c>
      <c r="P60" s="226">
        <f t="shared" si="61"/>
        <v>600000</v>
      </c>
      <c r="Q60" s="223">
        <v>600000</v>
      </c>
      <c r="R60" s="227">
        <f t="shared" si="58"/>
        <v>0</v>
      </c>
      <c r="S60" s="222">
        <f t="shared" si="59"/>
        <v>600000</v>
      </c>
      <c r="T60" s="223">
        <v>600000</v>
      </c>
      <c r="U60" s="224">
        <f t="shared" si="42"/>
        <v>0</v>
      </c>
      <c r="V60" s="226">
        <f t="shared" si="43"/>
        <v>600000</v>
      </c>
      <c r="W60" s="223">
        <f>V60</f>
        <v>600000</v>
      </c>
      <c r="X60" s="227">
        <f t="shared" si="40"/>
        <v>0</v>
      </c>
      <c r="Y60" s="222">
        <f t="shared" si="44"/>
        <v>600000</v>
      </c>
      <c r="Z60" s="223">
        <f>Y60</f>
        <v>600000</v>
      </c>
      <c r="AA60" s="224">
        <f t="shared" si="45"/>
        <v>0</v>
      </c>
      <c r="AB60" s="226">
        <f t="shared" si="46"/>
        <v>600000</v>
      </c>
      <c r="AC60" s="223">
        <f>AB60</f>
        <v>600000</v>
      </c>
      <c r="AD60" s="227">
        <f t="shared" si="47"/>
        <v>0</v>
      </c>
      <c r="AE60" s="222">
        <f t="shared" si="48"/>
        <v>600000</v>
      </c>
      <c r="AF60" s="223">
        <v>600000</v>
      </c>
      <c r="AG60" s="224">
        <f t="shared" si="18"/>
        <v>0</v>
      </c>
      <c r="AH60" s="226">
        <f t="shared" si="49"/>
        <v>600000</v>
      </c>
      <c r="AI60" s="223">
        <v>600000</v>
      </c>
      <c r="AJ60" s="227">
        <f t="shared" si="19"/>
        <v>0</v>
      </c>
      <c r="AK60" s="222">
        <f t="shared" si="50"/>
        <v>600000</v>
      </c>
      <c r="AL60" s="223">
        <v>600000</v>
      </c>
      <c r="AM60" s="224">
        <f t="shared" si="20"/>
        <v>0</v>
      </c>
      <c r="AN60" s="226">
        <f t="shared" si="55"/>
        <v>600000</v>
      </c>
      <c r="AO60" s="223">
        <v>600000</v>
      </c>
      <c r="AP60" s="227">
        <f t="shared" si="21"/>
        <v>0</v>
      </c>
      <c r="AQ60" s="226">
        <f t="shared" si="62"/>
        <v>600000</v>
      </c>
      <c r="AR60" s="223">
        <v>600000</v>
      </c>
      <c r="AS60" s="227">
        <f t="shared" si="22"/>
        <v>0</v>
      </c>
      <c r="AT60" s="222">
        <v>400000</v>
      </c>
      <c r="AU60" s="223">
        <v>400000</v>
      </c>
      <c r="AV60" s="348">
        <f t="shared" si="33"/>
        <v>0</v>
      </c>
      <c r="AW60" s="226"/>
      <c r="AX60" s="223"/>
      <c r="AY60" s="318"/>
      <c r="AZ60" s="282">
        <f t="shared" si="51"/>
        <v>10000000</v>
      </c>
      <c r="BA60" s="203">
        <f t="shared" si="52"/>
        <v>0</v>
      </c>
      <c r="BB60" s="224">
        <f t="shared" si="53"/>
        <v>10000000</v>
      </c>
      <c r="BC60" s="223">
        <f t="shared" si="54"/>
        <v>0</v>
      </c>
      <c r="BD60" s="349" t="s">
        <v>403</v>
      </c>
      <c r="BE60" s="350">
        <v>10000000</v>
      </c>
      <c r="BF60" s="350">
        <v>6000000</v>
      </c>
      <c r="BG60" s="350">
        <v>4000000</v>
      </c>
      <c r="BH60" s="350">
        <v>600000</v>
      </c>
      <c r="BI60" s="351">
        <f t="shared" si="24"/>
        <v>0</v>
      </c>
      <c r="BJ60" s="351">
        <f t="shared" si="25"/>
        <v>-4000000</v>
      </c>
      <c r="BK60" s="349" t="s">
        <v>403</v>
      </c>
      <c r="BL60" s="350">
        <v>3400000</v>
      </c>
      <c r="BM60" s="351">
        <f t="shared" si="26"/>
        <v>-3400000</v>
      </c>
      <c r="BN60" s="201">
        <f t="shared" si="31"/>
        <v>0</v>
      </c>
    </row>
    <row r="61" spans="1:66" ht="15" x14ac:dyDescent="0.2">
      <c r="A61" s="186">
        <v>56</v>
      </c>
      <c r="B61" s="98"/>
      <c r="C61" s="96" t="s">
        <v>320</v>
      </c>
      <c r="D61" s="93" t="s">
        <v>31</v>
      </c>
      <c r="E61" s="206">
        <v>10000000</v>
      </c>
      <c r="F61" s="207">
        <v>0</v>
      </c>
      <c r="G61" s="208">
        <v>0</v>
      </c>
      <c r="H61" s="91">
        <v>10000000</v>
      </c>
      <c r="I61" s="209">
        <v>1500000</v>
      </c>
      <c r="J61" s="210">
        <v>1500000</v>
      </c>
      <c r="K61" s="211">
        <v>1500000</v>
      </c>
      <c r="L61" s="212">
        <f t="shared" si="57"/>
        <v>0</v>
      </c>
      <c r="M61" s="213">
        <v>0</v>
      </c>
      <c r="N61" s="211"/>
      <c r="O61" s="191">
        <f t="shared" si="41"/>
        <v>0</v>
      </c>
      <c r="P61" s="210">
        <f t="shared" si="61"/>
        <v>0</v>
      </c>
      <c r="Q61" s="211"/>
      <c r="R61" s="192">
        <f t="shared" si="58"/>
        <v>0</v>
      </c>
      <c r="S61" s="213">
        <v>850000</v>
      </c>
      <c r="T61" s="211">
        <v>850000</v>
      </c>
      <c r="U61" s="191">
        <f t="shared" si="42"/>
        <v>0</v>
      </c>
      <c r="V61" s="228">
        <f t="shared" si="43"/>
        <v>850000</v>
      </c>
      <c r="W61" s="229"/>
      <c r="X61" s="230">
        <f t="shared" si="40"/>
        <v>850000</v>
      </c>
      <c r="Y61" s="231">
        <f t="shared" si="44"/>
        <v>850000</v>
      </c>
      <c r="Z61" s="229"/>
      <c r="AA61" s="224">
        <f t="shared" si="45"/>
        <v>850000</v>
      </c>
      <c r="AB61" s="214">
        <f t="shared" si="46"/>
        <v>850000</v>
      </c>
      <c r="AC61" s="215"/>
      <c r="AD61" s="194">
        <f t="shared" si="47"/>
        <v>850000</v>
      </c>
      <c r="AE61" s="216">
        <f t="shared" si="48"/>
        <v>850000</v>
      </c>
      <c r="AF61" s="198"/>
      <c r="AG61" s="196">
        <f t="shared" si="18"/>
        <v>850000</v>
      </c>
      <c r="AH61" s="214">
        <f t="shared" si="49"/>
        <v>850000</v>
      </c>
      <c r="AI61" s="215"/>
      <c r="AJ61" s="194">
        <f t="shared" si="19"/>
        <v>850000</v>
      </c>
      <c r="AK61" s="216">
        <f t="shared" si="50"/>
        <v>850000</v>
      </c>
      <c r="AL61" s="198"/>
      <c r="AM61" s="196">
        <f t="shared" si="20"/>
        <v>850000</v>
      </c>
      <c r="AN61" s="214">
        <f t="shared" si="55"/>
        <v>850000</v>
      </c>
      <c r="AO61" s="215"/>
      <c r="AP61" s="194">
        <f t="shared" si="21"/>
        <v>850000</v>
      </c>
      <c r="AQ61" s="207">
        <f t="shared" si="62"/>
        <v>850000</v>
      </c>
      <c r="AR61" s="198"/>
      <c r="AS61" s="188">
        <f t="shared" si="22"/>
        <v>850000</v>
      </c>
      <c r="AT61" s="217">
        <v>850000</v>
      </c>
      <c r="AU61" s="215"/>
      <c r="AV61" s="225">
        <f t="shared" si="33"/>
        <v>850000</v>
      </c>
      <c r="AW61" s="207"/>
      <c r="AX61" s="198"/>
      <c r="AY61" s="208"/>
      <c r="AZ61" s="195">
        <f t="shared" si="51"/>
        <v>2350000</v>
      </c>
      <c r="BA61" s="203">
        <f t="shared" si="52"/>
        <v>7650000</v>
      </c>
      <c r="BB61" s="196">
        <f t="shared" si="53"/>
        <v>10000000</v>
      </c>
      <c r="BC61" s="198">
        <f t="shared" si="54"/>
        <v>7650000</v>
      </c>
      <c r="BD61" s="204" t="s">
        <v>320</v>
      </c>
      <c r="BE61" s="200">
        <v>10000000</v>
      </c>
      <c r="BF61" s="200">
        <v>2350000</v>
      </c>
      <c r="BG61" s="200">
        <v>7650000</v>
      </c>
      <c r="BH61" s="200">
        <v>2550000</v>
      </c>
      <c r="BI61" s="201">
        <f t="shared" si="24"/>
        <v>0</v>
      </c>
      <c r="BJ61" s="201">
        <f t="shared" si="25"/>
        <v>0</v>
      </c>
      <c r="BK61" s="204" t="s">
        <v>320</v>
      </c>
      <c r="BL61" s="200">
        <v>7650000</v>
      </c>
      <c r="BM61" s="201">
        <f t="shared" si="26"/>
        <v>0</v>
      </c>
      <c r="BN61" s="201">
        <f t="shared" si="31"/>
        <v>7650000</v>
      </c>
    </row>
    <row r="62" spans="1:66" s="351" customFormat="1" ht="15" x14ac:dyDescent="0.2">
      <c r="A62" s="342">
        <v>57</v>
      </c>
      <c r="B62" s="356"/>
      <c r="C62" s="361" t="s">
        <v>319</v>
      </c>
      <c r="D62" s="344" t="s">
        <v>31</v>
      </c>
      <c r="E62" s="345">
        <v>9500000</v>
      </c>
      <c r="F62" s="226"/>
      <c r="G62" s="318"/>
      <c r="H62" s="346">
        <f t="shared" ref="H62:H72" si="63">E62-F62-G62</f>
        <v>9500000</v>
      </c>
      <c r="I62" s="347">
        <v>3000000</v>
      </c>
      <c r="J62" s="226">
        <v>3000000</v>
      </c>
      <c r="K62" s="223">
        <v>3000000</v>
      </c>
      <c r="L62" s="318">
        <f t="shared" si="57"/>
        <v>0</v>
      </c>
      <c r="M62" s="222">
        <v>541000</v>
      </c>
      <c r="N62" s="223">
        <v>541000</v>
      </c>
      <c r="O62" s="224">
        <f t="shared" si="41"/>
        <v>0</v>
      </c>
      <c r="P62" s="226">
        <f t="shared" si="61"/>
        <v>541000</v>
      </c>
      <c r="Q62" s="223">
        <v>541000</v>
      </c>
      <c r="R62" s="227">
        <f t="shared" si="58"/>
        <v>0</v>
      </c>
      <c r="S62" s="222">
        <f t="shared" ref="S62:S89" si="64">P62</f>
        <v>541000</v>
      </c>
      <c r="T62" s="223">
        <v>541000</v>
      </c>
      <c r="U62" s="224">
        <f t="shared" si="42"/>
        <v>0</v>
      </c>
      <c r="V62" s="226">
        <f t="shared" si="43"/>
        <v>541000</v>
      </c>
      <c r="W62" s="223">
        <f>V62</f>
        <v>541000</v>
      </c>
      <c r="X62" s="227">
        <f t="shared" si="40"/>
        <v>0</v>
      </c>
      <c r="Y62" s="222">
        <f t="shared" si="44"/>
        <v>541000</v>
      </c>
      <c r="Z62" s="223">
        <f>Y62</f>
        <v>541000</v>
      </c>
      <c r="AA62" s="224">
        <f t="shared" si="45"/>
        <v>0</v>
      </c>
      <c r="AB62" s="226">
        <f t="shared" si="46"/>
        <v>541000</v>
      </c>
      <c r="AC62" s="223">
        <f>AB62</f>
        <v>541000</v>
      </c>
      <c r="AD62" s="227">
        <f t="shared" si="47"/>
        <v>0</v>
      </c>
      <c r="AE62" s="222">
        <f t="shared" si="48"/>
        <v>541000</v>
      </c>
      <c r="AF62" s="223">
        <f>AE62</f>
        <v>541000</v>
      </c>
      <c r="AG62" s="224">
        <f t="shared" si="18"/>
        <v>0</v>
      </c>
      <c r="AH62" s="226">
        <f t="shared" si="49"/>
        <v>541000</v>
      </c>
      <c r="AI62" s="223">
        <v>541000</v>
      </c>
      <c r="AJ62" s="227">
        <f t="shared" si="19"/>
        <v>0</v>
      </c>
      <c r="AK62" s="222">
        <f t="shared" si="50"/>
        <v>541000</v>
      </c>
      <c r="AL62" s="223">
        <v>541000</v>
      </c>
      <c r="AM62" s="224">
        <f t="shared" si="20"/>
        <v>0</v>
      </c>
      <c r="AN62" s="226">
        <f t="shared" si="55"/>
        <v>541000</v>
      </c>
      <c r="AO62" s="223">
        <v>541000</v>
      </c>
      <c r="AP62" s="227">
        <f t="shared" si="21"/>
        <v>0</v>
      </c>
      <c r="AQ62" s="226">
        <f t="shared" si="62"/>
        <v>541000</v>
      </c>
      <c r="AR62" s="223">
        <v>541000</v>
      </c>
      <c r="AS62" s="227">
        <f t="shared" si="22"/>
        <v>0</v>
      </c>
      <c r="AT62" s="222">
        <v>549000</v>
      </c>
      <c r="AU62" s="223">
        <v>549000</v>
      </c>
      <c r="AV62" s="348">
        <f t="shared" si="33"/>
        <v>0</v>
      </c>
      <c r="AW62" s="226"/>
      <c r="AX62" s="223"/>
      <c r="AY62" s="318"/>
      <c r="AZ62" s="282">
        <f t="shared" si="51"/>
        <v>9500000</v>
      </c>
      <c r="BA62" s="203">
        <f t="shared" si="52"/>
        <v>0</v>
      </c>
      <c r="BB62" s="224">
        <f t="shared" si="53"/>
        <v>9500000</v>
      </c>
      <c r="BC62" s="223">
        <f t="shared" si="54"/>
        <v>0</v>
      </c>
      <c r="BD62" s="349" t="s">
        <v>319</v>
      </c>
      <c r="BE62" s="350">
        <v>9500000</v>
      </c>
      <c r="BF62" s="350">
        <v>5700000</v>
      </c>
      <c r="BG62" s="350">
        <v>3800000</v>
      </c>
      <c r="BH62" s="350">
        <v>546000</v>
      </c>
      <c r="BI62" s="351">
        <f t="shared" si="24"/>
        <v>0</v>
      </c>
      <c r="BJ62" s="351">
        <f t="shared" si="25"/>
        <v>-3800000</v>
      </c>
      <c r="BK62" s="362" t="s">
        <v>319</v>
      </c>
      <c r="BL62" s="350">
        <v>2700000</v>
      </c>
      <c r="BM62" s="351">
        <f t="shared" si="26"/>
        <v>-2700000</v>
      </c>
      <c r="BN62" s="201">
        <f t="shared" si="31"/>
        <v>0</v>
      </c>
    </row>
    <row r="63" spans="1:66" s="351" customFormat="1" ht="15" x14ac:dyDescent="0.2">
      <c r="A63" s="342">
        <v>58</v>
      </c>
      <c r="B63" s="356"/>
      <c r="C63" s="361" t="s">
        <v>60</v>
      </c>
      <c r="D63" s="344" t="s">
        <v>31</v>
      </c>
      <c r="E63" s="345">
        <v>9750000</v>
      </c>
      <c r="F63" s="226">
        <v>487500</v>
      </c>
      <c r="G63" s="318"/>
      <c r="H63" s="346">
        <f t="shared" si="63"/>
        <v>9262500</v>
      </c>
      <c r="I63" s="348">
        <v>9262500</v>
      </c>
      <c r="J63" s="348">
        <v>9262500</v>
      </c>
      <c r="K63" s="348">
        <v>9262500</v>
      </c>
      <c r="L63" s="318">
        <f t="shared" si="57"/>
        <v>0</v>
      </c>
      <c r="M63" s="222">
        <f>(H63-I63)/12</f>
        <v>0</v>
      </c>
      <c r="N63" s="223"/>
      <c r="O63" s="224">
        <f t="shared" si="41"/>
        <v>0</v>
      </c>
      <c r="P63" s="226">
        <f t="shared" si="61"/>
        <v>0</v>
      </c>
      <c r="Q63" s="223"/>
      <c r="R63" s="227">
        <f t="shared" si="58"/>
        <v>0</v>
      </c>
      <c r="S63" s="222">
        <f t="shared" si="64"/>
        <v>0</v>
      </c>
      <c r="T63" s="223"/>
      <c r="U63" s="224">
        <f t="shared" si="42"/>
        <v>0</v>
      </c>
      <c r="V63" s="226">
        <f t="shared" si="43"/>
        <v>0</v>
      </c>
      <c r="W63" s="223"/>
      <c r="X63" s="227">
        <f t="shared" si="40"/>
        <v>0</v>
      </c>
      <c r="Y63" s="222">
        <f t="shared" si="44"/>
        <v>0</v>
      </c>
      <c r="Z63" s="223"/>
      <c r="AA63" s="224">
        <f t="shared" si="45"/>
        <v>0</v>
      </c>
      <c r="AB63" s="226">
        <f t="shared" si="46"/>
        <v>0</v>
      </c>
      <c r="AC63" s="223"/>
      <c r="AD63" s="227">
        <f t="shared" si="47"/>
        <v>0</v>
      </c>
      <c r="AE63" s="222">
        <f t="shared" si="48"/>
        <v>0</v>
      </c>
      <c r="AF63" s="223"/>
      <c r="AG63" s="224">
        <f t="shared" si="18"/>
        <v>0</v>
      </c>
      <c r="AH63" s="226">
        <f t="shared" si="49"/>
        <v>0</v>
      </c>
      <c r="AI63" s="223"/>
      <c r="AJ63" s="227">
        <f t="shared" si="19"/>
        <v>0</v>
      </c>
      <c r="AK63" s="222">
        <f t="shared" si="50"/>
        <v>0</v>
      </c>
      <c r="AL63" s="223"/>
      <c r="AM63" s="224">
        <f t="shared" si="20"/>
        <v>0</v>
      </c>
      <c r="AN63" s="226">
        <f t="shared" si="55"/>
        <v>0</v>
      </c>
      <c r="AO63" s="223"/>
      <c r="AP63" s="227">
        <f t="shared" si="21"/>
        <v>0</v>
      </c>
      <c r="AQ63" s="226">
        <f t="shared" si="62"/>
        <v>0</v>
      </c>
      <c r="AR63" s="223"/>
      <c r="AS63" s="227">
        <f t="shared" si="22"/>
        <v>0</v>
      </c>
      <c r="AT63" s="222">
        <f>AQ63</f>
        <v>0</v>
      </c>
      <c r="AU63" s="223"/>
      <c r="AV63" s="348">
        <f t="shared" si="33"/>
        <v>0</v>
      </c>
      <c r="AW63" s="226"/>
      <c r="AX63" s="223"/>
      <c r="AY63" s="318"/>
      <c r="AZ63" s="282">
        <f t="shared" si="51"/>
        <v>9262500</v>
      </c>
      <c r="BA63" s="365">
        <f t="shared" si="52"/>
        <v>0</v>
      </c>
      <c r="BB63" s="224">
        <f t="shared" si="53"/>
        <v>9262500</v>
      </c>
      <c r="BC63" s="223">
        <f t="shared" si="54"/>
        <v>0</v>
      </c>
      <c r="BD63" s="362" t="s">
        <v>60</v>
      </c>
      <c r="BE63" s="350">
        <v>9262500</v>
      </c>
      <c r="BF63" s="350">
        <v>9262500</v>
      </c>
      <c r="BG63" s="363">
        <v>0</v>
      </c>
      <c r="BH63" s="363">
        <v>0</v>
      </c>
      <c r="BI63" s="351">
        <f t="shared" si="24"/>
        <v>0</v>
      </c>
      <c r="BJ63" s="351">
        <f t="shared" si="25"/>
        <v>0</v>
      </c>
      <c r="BK63" s="362" t="s">
        <v>60</v>
      </c>
      <c r="BL63" s="363">
        <v>0</v>
      </c>
      <c r="BM63" s="351">
        <f t="shared" si="26"/>
        <v>0</v>
      </c>
      <c r="BN63" s="201">
        <f t="shared" si="31"/>
        <v>0</v>
      </c>
    </row>
    <row r="64" spans="1:66" s="351" customFormat="1" ht="15" x14ac:dyDescent="0.2">
      <c r="A64" s="342">
        <v>59</v>
      </c>
      <c r="B64" s="356"/>
      <c r="C64" s="361" t="s">
        <v>92</v>
      </c>
      <c r="D64" s="368" t="s">
        <v>31</v>
      </c>
      <c r="E64" s="361">
        <v>10000000</v>
      </c>
      <c r="F64" s="226"/>
      <c r="G64" s="318">
        <v>5000000</v>
      </c>
      <c r="H64" s="346">
        <f t="shared" si="63"/>
        <v>5000000</v>
      </c>
      <c r="I64" s="348">
        <v>1000000</v>
      </c>
      <c r="J64" s="226">
        <v>1000000</v>
      </c>
      <c r="K64" s="223">
        <v>1000000</v>
      </c>
      <c r="L64" s="318">
        <f t="shared" si="57"/>
        <v>0</v>
      </c>
      <c r="M64" s="222">
        <v>400000</v>
      </c>
      <c r="N64" s="223">
        <v>400000</v>
      </c>
      <c r="O64" s="224">
        <f t="shared" si="41"/>
        <v>0</v>
      </c>
      <c r="P64" s="226">
        <f t="shared" si="61"/>
        <v>400000</v>
      </c>
      <c r="Q64" s="223">
        <v>400000</v>
      </c>
      <c r="R64" s="227">
        <f t="shared" si="58"/>
        <v>0</v>
      </c>
      <c r="S64" s="222">
        <f t="shared" si="64"/>
        <v>400000</v>
      </c>
      <c r="T64" s="223">
        <v>400000</v>
      </c>
      <c r="U64" s="224">
        <f t="shared" si="42"/>
        <v>0</v>
      </c>
      <c r="V64" s="226">
        <f t="shared" si="43"/>
        <v>400000</v>
      </c>
      <c r="W64" s="223">
        <f>V64</f>
        <v>400000</v>
      </c>
      <c r="X64" s="227">
        <f t="shared" si="40"/>
        <v>0</v>
      </c>
      <c r="Y64" s="222">
        <f t="shared" si="44"/>
        <v>400000</v>
      </c>
      <c r="Z64" s="223">
        <f>Y64</f>
        <v>400000</v>
      </c>
      <c r="AA64" s="224">
        <f t="shared" si="45"/>
        <v>0</v>
      </c>
      <c r="AB64" s="226">
        <f t="shared" si="46"/>
        <v>400000</v>
      </c>
      <c r="AC64" s="223">
        <f>AB64</f>
        <v>400000</v>
      </c>
      <c r="AD64" s="227">
        <f t="shared" si="47"/>
        <v>0</v>
      </c>
      <c r="AE64" s="222">
        <f t="shared" si="48"/>
        <v>400000</v>
      </c>
      <c r="AF64" s="223">
        <f>AE64</f>
        <v>400000</v>
      </c>
      <c r="AG64" s="224">
        <f t="shared" si="18"/>
        <v>0</v>
      </c>
      <c r="AH64" s="226">
        <f t="shared" si="49"/>
        <v>400000</v>
      </c>
      <c r="AI64" s="223">
        <f>AH64</f>
        <v>400000</v>
      </c>
      <c r="AJ64" s="227">
        <f t="shared" si="19"/>
        <v>0</v>
      </c>
      <c r="AK64" s="222">
        <f t="shared" si="50"/>
        <v>400000</v>
      </c>
      <c r="AL64" s="223">
        <f>AK64</f>
        <v>400000</v>
      </c>
      <c r="AM64" s="224">
        <f t="shared" si="20"/>
        <v>0</v>
      </c>
      <c r="AN64" s="226">
        <f t="shared" si="55"/>
        <v>400000</v>
      </c>
      <c r="AO64" s="223">
        <f>AN64</f>
        <v>400000</v>
      </c>
      <c r="AP64" s="227">
        <f t="shared" si="21"/>
        <v>0</v>
      </c>
      <c r="AQ64" s="226"/>
      <c r="AR64" s="223"/>
      <c r="AS64" s="227">
        <f t="shared" si="22"/>
        <v>0</v>
      </c>
      <c r="AT64" s="222"/>
      <c r="AU64" s="223"/>
      <c r="AV64" s="348">
        <f t="shared" si="33"/>
        <v>0</v>
      </c>
      <c r="AW64" s="226"/>
      <c r="AX64" s="223"/>
      <c r="AY64" s="318"/>
      <c r="AZ64" s="282">
        <f t="shared" si="51"/>
        <v>5000000</v>
      </c>
      <c r="BA64" s="365">
        <f t="shared" si="52"/>
        <v>0</v>
      </c>
      <c r="BB64" s="224">
        <f t="shared" si="53"/>
        <v>5000000</v>
      </c>
      <c r="BC64" s="223">
        <f t="shared" si="54"/>
        <v>0</v>
      </c>
      <c r="BD64" s="362" t="s">
        <v>92</v>
      </c>
      <c r="BE64" s="350">
        <v>5000000</v>
      </c>
      <c r="BF64" s="350">
        <v>3800000</v>
      </c>
      <c r="BG64" s="350">
        <v>1200000</v>
      </c>
      <c r="BH64" s="363">
        <v>0</v>
      </c>
      <c r="BI64" s="351">
        <f t="shared" si="24"/>
        <v>0</v>
      </c>
      <c r="BJ64" s="351">
        <f t="shared" si="25"/>
        <v>-1200000</v>
      </c>
      <c r="BK64" s="362" t="s">
        <v>92</v>
      </c>
      <c r="BL64" s="363">
        <v>0</v>
      </c>
      <c r="BM64" s="351">
        <f t="shared" si="26"/>
        <v>0</v>
      </c>
      <c r="BN64" s="201">
        <f t="shared" si="31"/>
        <v>0</v>
      </c>
    </row>
    <row r="65" spans="1:66" s="351" customFormat="1" ht="15" x14ac:dyDescent="0.2">
      <c r="A65" s="342">
        <v>60</v>
      </c>
      <c r="B65" s="356"/>
      <c r="C65" s="345" t="s">
        <v>353</v>
      </c>
      <c r="D65" s="344" t="s">
        <v>31</v>
      </c>
      <c r="E65" s="345">
        <v>9500000</v>
      </c>
      <c r="F65" s="226"/>
      <c r="G65" s="318"/>
      <c r="H65" s="346">
        <f t="shared" si="63"/>
        <v>9500000</v>
      </c>
      <c r="I65" s="348">
        <v>3000000</v>
      </c>
      <c r="J65" s="226">
        <v>3000000</v>
      </c>
      <c r="K65" s="223">
        <v>3000000</v>
      </c>
      <c r="L65" s="318">
        <f t="shared" si="57"/>
        <v>0</v>
      </c>
      <c r="M65" s="222">
        <v>650000</v>
      </c>
      <c r="N65" s="223">
        <v>650000</v>
      </c>
      <c r="O65" s="224">
        <f t="shared" si="41"/>
        <v>0</v>
      </c>
      <c r="P65" s="226">
        <f t="shared" si="61"/>
        <v>650000</v>
      </c>
      <c r="Q65" s="223">
        <v>650000</v>
      </c>
      <c r="R65" s="227">
        <f t="shared" si="58"/>
        <v>0</v>
      </c>
      <c r="S65" s="222">
        <f t="shared" si="64"/>
        <v>650000</v>
      </c>
      <c r="T65" s="223">
        <v>650000</v>
      </c>
      <c r="U65" s="224">
        <f t="shared" si="42"/>
        <v>0</v>
      </c>
      <c r="V65" s="226">
        <f t="shared" si="43"/>
        <v>650000</v>
      </c>
      <c r="W65" s="223">
        <f>V65</f>
        <v>650000</v>
      </c>
      <c r="X65" s="227">
        <f t="shared" si="40"/>
        <v>0</v>
      </c>
      <c r="Y65" s="222">
        <f t="shared" si="44"/>
        <v>650000</v>
      </c>
      <c r="Z65" s="223">
        <f>Y65</f>
        <v>650000</v>
      </c>
      <c r="AA65" s="224">
        <f t="shared" si="45"/>
        <v>0</v>
      </c>
      <c r="AB65" s="226">
        <f t="shared" si="46"/>
        <v>650000</v>
      </c>
      <c r="AC65" s="223">
        <f>AB65</f>
        <v>650000</v>
      </c>
      <c r="AD65" s="227">
        <f t="shared" si="47"/>
        <v>0</v>
      </c>
      <c r="AE65" s="222">
        <f t="shared" si="48"/>
        <v>650000</v>
      </c>
      <c r="AF65" s="223">
        <v>650000</v>
      </c>
      <c r="AG65" s="224">
        <f t="shared" si="18"/>
        <v>0</v>
      </c>
      <c r="AH65" s="226">
        <f t="shared" si="49"/>
        <v>650000</v>
      </c>
      <c r="AI65" s="223">
        <v>650000</v>
      </c>
      <c r="AJ65" s="227">
        <f t="shared" si="19"/>
        <v>0</v>
      </c>
      <c r="AK65" s="222">
        <f t="shared" si="50"/>
        <v>650000</v>
      </c>
      <c r="AL65" s="223">
        <v>650000</v>
      </c>
      <c r="AM65" s="224">
        <f t="shared" si="20"/>
        <v>0</v>
      </c>
      <c r="AN65" s="226">
        <f t="shared" si="55"/>
        <v>650000</v>
      </c>
      <c r="AO65" s="223">
        <v>650000</v>
      </c>
      <c r="AP65" s="227">
        <f t="shared" si="21"/>
        <v>0</v>
      </c>
      <c r="AQ65" s="226"/>
      <c r="AR65" s="223"/>
      <c r="AS65" s="227">
        <f t="shared" si="22"/>
        <v>0</v>
      </c>
      <c r="AT65" s="222"/>
      <c r="AU65" s="223"/>
      <c r="AV65" s="348">
        <f t="shared" si="33"/>
        <v>0</v>
      </c>
      <c r="AW65" s="226"/>
      <c r="AX65" s="223"/>
      <c r="AY65" s="318"/>
      <c r="AZ65" s="282">
        <f t="shared" si="51"/>
        <v>9500000</v>
      </c>
      <c r="BA65" s="365">
        <f t="shared" si="52"/>
        <v>0</v>
      </c>
      <c r="BB65" s="224">
        <f t="shared" si="53"/>
        <v>9500000</v>
      </c>
      <c r="BC65" s="223">
        <f t="shared" si="54"/>
        <v>0</v>
      </c>
      <c r="BD65" s="362" t="s">
        <v>353</v>
      </c>
      <c r="BE65" s="350">
        <v>9500000</v>
      </c>
      <c r="BF65" s="350">
        <v>6900000</v>
      </c>
      <c r="BG65" s="350">
        <v>2600000</v>
      </c>
      <c r="BH65" s="363">
        <v>0</v>
      </c>
      <c r="BI65" s="351">
        <f t="shared" si="24"/>
        <v>0</v>
      </c>
      <c r="BJ65" s="351">
        <f t="shared" si="25"/>
        <v>-2600000</v>
      </c>
      <c r="BK65" s="349" t="s">
        <v>353</v>
      </c>
      <c r="BL65" s="350">
        <v>2600000</v>
      </c>
      <c r="BM65" s="351">
        <f t="shared" si="26"/>
        <v>-2600000</v>
      </c>
      <c r="BN65" s="201">
        <f t="shared" si="31"/>
        <v>0</v>
      </c>
    </row>
    <row r="66" spans="1:66" s="351" customFormat="1" ht="15" x14ac:dyDescent="0.2">
      <c r="A66" s="342">
        <v>61</v>
      </c>
      <c r="B66" s="356"/>
      <c r="C66" s="361" t="s">
        <v>35</v>
      </c>
      <c r="D66" s="344" t="s">
        <v>31</v>
      </c>
      <c r="E66" s="345">
        <v>9500000</v>
      </c>
      <c r="F66" s="226">
        <f>E66*5%</f>
        <v>475000</v>
      </c>
      <c r="G66" s="318"/>
      <c r="H66" s="346">
        <f t="shared" si="63"/>
        <v>9025000</v>
      </c>
      <c r="I66" s="347">
        <v>9025000</v>
      </c>
      <c r="J66" s="347">
        <v>9025000</v>
      </c>
      <c r="K66" s="347">
        <v>9025000</v>
      </c>
      <c r="L66" s="318">
        <f t="shared" si="57"/>
        <v>0</v>
      </c>
      <c r="M66" s="222">
        <f>(H66-I66)/12</f>
        <v>0</v>
      </c>
      <c r="N66" s="223"/>
      <c r="O66" s="224">
        <f t="shared" si="41"/>
        <v>0</v>
      </c>
      <c r="P66" s="226">
        <f t="shared" si="61"/>
        <v>0</v>
      </c>
      <c r="Q66" s="223"/>
      <c r="R66" s="227">
        <f t="shared" si="58"/>
        <v>0</v>
      </c>
      <c r="S66" s="222">
        <f t="shared" si="64"/>
        <v>0</v>
      </c>
      <c r="T66" s="223"/>
      <c r="U66" s="224">
        <f t="shared" si="42"/>
        <v>0</v>
      </c>
      <c r="V66" s="226">
        <f t="shared" si="43"/>
        <v>0</v>
      </c>
      <c r="W66" s="223"/>
      <c r="X66" s="227">
        <f t="shared" ref="X66:X89" si="65">V66-W66</f>
        <v>0</v>
      </c>
      <c r="Y66" s="222">
        <f t="shared" si="44"/>
        <v>0</v>
      </c>
      <c r="Z66" s="223"/>
      <c r="AA66" s="224">
        <f t="shared" si="45"/>
        <v>0</v>
      </c>
      <c r="AB66" s="226">
        <f t="shared" si="46"/>
        <v>0</v>
      </c>
      <c r="AC66" s="223"/>
      <c r="AD66" s="227">
        <f t="shared" si="47"/>
        <v>0</v>
      </c>
      <c r="AE66" s="222">
        <f t="shared" si="48"/>
        <v>0</v>
      </c>
      <c r="AF66" s="223"/>
      <c r="AG66" s="224">
        <f t="shared" si="18"/>
        <v>0</v>
      </c>
      <c r="AH66" s="226">
        <f t="shared" si="49"/>
        <v>0</v>
      </c>
      <c r="AI66" s="223"/>
      <c r="AJ66" s="227">
        <f t="shared" si="19"/>
        <v>0</v>
      </c>
      <c r="AK66" s="222">
        <f t="shared" si="50"/>
        <v>0</v>
      </c>
      <c r="AL66" s="223"/>
      <c r="AM66" s="224">
        <f t="shared" si="20"/>
        <v>0</v>
      </c>
      <c r="AN66" s="226">
        <f t="shared" si="55"/>
        <v>0</v>
      </c>
      <c r="AO66" s="223"/>
      <c r="AP66" s="227">
        <f t="shared" si="21"/>
        <v>0</v>
      </c>
      <c r="AQ66" s="226">
        <f>AN66</f>
        <v>0</v>
      </c>
      <c r="AR66" s="223"/>
      <c r="AS66" s="227">
        <f t="shared" si="22"/>
        <v>0</v>
      </c>
      <c r="AT66" s="222">
        <f>AQ66</f>
        <v>0</v>
      </c>
      <c r="AU66" s="223"/>
      <c r="AV66" s="348">
        <f t="shared" si="33"/>
        <v>0</v>
      </c>
      <c r="AW66" s="226"/>
      <c r="AX66" s="223"/>
      <c r="AY66" s="318"/>
      <c r="AZ66" s="282">
        <f t="shared" si="51"/>
        <v>9025000</v>
      </c>
      <c r="BA66" s="365">
        <f t="shared" si="52"/>
        <v>0</v>
      </c>
      <c r="BB66" s="224">
        <f t="shared" si="53"/>
        <v>9025000</v>
      </c>
      <c r="BC66" s="223">
        <f t="shared" si="54"/>
        <v>0</v>
      </c>
      <c r="BD66" s="362" t="s">
        <v>404</v>
      </c>
      <c r="BE66" s="350">
        <v>9025000</v>
      </c>
      <c r="BF66" s="350">
        <v>9025000</v>
      </c>
      <c r="BG66" s="363">
        <v>0</v>
      </c>
      <c r="BH66" s="363">
        <v>0</v>
      </c>
      <c r="BI66" s="351">
        <f t="shared" si="24"/>
        <v>0</v>
      </c>
      <c r="BJ66" s="351">
        <f t="shared" si="25"/>
        <v>0</v>
      </c>
      <c r="BK66" s="362" t="s">
        <v>404</v>
      </c>
      <c r="BL66" s="363">
        <v>0</v>
      </c>
      <c r="BM66" s="351">
        <f t="shared" si="26"/>
        <v>0</v>
      </c>
      <c r="BN66" s="201">
        <f t="shared" si="31"/>
        <v>0</v>
      </c>
    </row>
    <row r="67" spans="1:66" s="351" customFormat="1" ht="15" x14ac:dyDescent="0.2">
      <c r="A67" s="342">
        <v>62</v>
      </c>
      <c r="B67" s="356"/>
      <c r="C67" s="361" t="s">
        <v>41</v>
      </c>
      <c r="D67" s="344" t="s">
        <v>31</v>
      </c>
      <c r="E67" s="345">
        <v>9500000</v>
      </c>
      <c r="F67" s="226"/>
      <c r="G67" s="318"/>
      <c r="H67" s="346">
        <f t="shared" si="63"/>
        <v>9500000</v>
      </c>
      <c r="I67" s="348">
        <v>1000000</v>
      </c>
      <c r="J67" s="226">
        <v>1000000</v>
      </c>
      <c r="K67" s="223">
        <v>1000000</v>
      </c>
      <c r="L67" s="318">
        <f t="shared" si="57"/>
        <v>0</v>
      </c>
      <c r="M67" s="222">
        <v>708000</v>
      </c>
      <c r="N67" s="223">
        <f>M67</f>
        <v>708000</v>
      </c>
      <c r="O67" s="224">
        <f t="shared" si="41"/>
        <v>0</v>
      </c>
      <c r="P67" s="226">
        <f t="shared" si="61"/>
        <v>708000</v>
      </c>
      <c r="Q67" s="223">
        <f>P67</f>
        <v>708000</v>
      </c>
      <c r="R67" s="227">
        <f t="shared" si="58"/>
        <v>0</v>
      </c>
      <c r="S67" s="222">
        <f t="shared" si="64"/>
        <v>708000</v>
      </c>
      <c r="T67" s="223">
        <f>S67</f>
        <v>708000</v>
      </c>
      <c r="U67" s="224">
        <f t="shared" si="42"/>
        <v>0</v>
      </c>
      <c r="V67" s="226">
        <f t="shared" si="43"/>
        <v>708000</v>
      </c>
      <c r="W67" s="223">
        <f>V67</f>
        <v>708000</v>
      </c>
      <c r="X67" s="227">
        <f t="shared" si="65"/>
        <v>0</v>
      </c>
      <c r="Y67" s="222">
        <f t="shared" si="44"/>
        <v>708000</v>
      </c>
      <c r="Z67" s="223">
        <v>708000</v>
      </c>
      <c r="AA67" s="224">
        <f t="shared" si="45"/>
        <v>0</v>
      </c>
      <c r="AB67" s="226">
        <f t="shared" si="46"/>
        <v>708000</v>
      </c>
      <c r="AC67" s="223">
        <v>708000</v>
      </c>
      <c r="AD67" s="227">
        <f t="shared" si="47"/>
        <v>0</v>
      </c>
      <c r="AE67" s="222">
        <f t="shared" si="48"/>
        <v>708000</v>
      </c>
      <c r="AF67" s="223">
        <v>708000</v>
      </c>
      <c r="AG67" s="224">
        <f t="shared" si="18"/>
        <v>0</v>
      </c>
      <c r="AH67" s="226">
        <f t="shared" si="49"/>
        <v>708000</v>
      </c>
      <c r="AI67" s="223">
        <v>708000</v>
      </c>
      <c r="AJ67" s="227">
        <f t="shared" si="19"/>
        <v>0</v>
      </c>
      <c r="AK67" s="222">
        <f t="shared" si="50"/>
        <v>708000</v>
      </c>
      <c r="AL67" s="223">
        <v>708000</v>
      </c>
      <c r="AM67" s="224">
        <f t="shared" si="20"/>
        <v>0</v>
      </c>
      <c r="AN67" s="226">
        <f t="shared" si="55"/>
        <v>708000</v>
      </c>
      <c r="AO67" s="223">
        <v>708000</v>
      </c>
      <c r="AP67" s="227">
        <f t="shared" si="21"/>
        <v>0</v>
      </c>
      <c r="AQ67" s="226">
        <f>AN67</f>
        <v>708000</v>
      </c>
      <c r="AR67" s="223">
        <v>708000</v>
      </c>
      <c r="AS67" s="227">
        <f t="shared" si="22"/>
        <v>0</v>
      </c>
      <c r="AT67" s="222">
        <v>712000</v>
      </c>
      <c r="AU67" s="223">
        <v>712000</v>
      </c>
      <c r="AV67" s="348">
        <f t="shared" si="33"/>
        <v>0</v>
      </c>
      <c r="AW67" s="226"/>
      <c r="AX67" s="223"/>
      <c r="AY67" s="318"/>
      <c r="AZ67" s="282">
        <f t="shared" si="51"/>
        <v>9500000</v>
      </c>
      <c r="BA67" s="203">
        <f t="shared" si="52"/>
        <v>0</v>
      </c>
      <c r="BB67" s="224">
        <f t="shared" si="53"/>
        <v>9500000</v>
      </c>
      <c r="BC67" s="223">
        <f t="shared" si="54"/>
        <v>0</v>
      </c>
      <c r="BD67" s="349" t="s">
        <v>41</v>
      </c>
      <c r="BE67" s="350">
        <v>9500000</v>
      </c>
      <c r="BF67" s="350">
        <v>4500000</v>
      </c>
      <c r="BG67" s="350">
        <v>5000000</v>
      </c>
      <c r="BH67" s="350">
        <v>748000</v>
      </c>
      <c r="BI67" s="351">
        <f t="shared" si="24"/>
        <v>0</v>
      </c>
      <c r="BJ67" s="351">
        <f t="shared" si="25"/>
        <v>-5000000</v>
      </c>
      <c r="BK67" s="349" t="s">
        <v>41</v>
      </c>
      <c r="BL67" s="350">
        <v>5000000</v>
      </c>
      <c r="BM67" s="351">
        <f t="shared" si="26"/>
        <v>-5000000</v>
      </c>
      <c r="BN67" s="351">
        <f t="shared" si="31"/>
        <v>0</v>
      </c>
    </row>
    <row r="68" spans="1:66" s="351" customFormat="1" ht="15" x14ac:dyDescent="0.2">
      <c r="A68" s="342">
        <v>63</v>
      </c>
      <c r="B68" s="356"/>
      <c r="C68" s="361" t="s">
        <v>42</v>
      </c>
      <c r="D68" s="344" t="s">
        <v>31</v>
      </c>
      <c r="E68" s="345">
        <v>9500000</v>
      </c>
      <c r="F68" s="226"/>
      <c r="G68" s="318">
        <v>500000</v>
      </c>
      <c r="H68" s="346">
        <f t="shared" si="63"/>
        <v>9000000</v>
      </c>
      <c r="I68" s="348">
        <v>1000000</v>
      </c>
      <c r="J68" s="226">
        <v>1000000</v>
      </c>
      <c r="K68" s="223">
        <v>1000000</v>
      </c>
      <c r="L68" s="318">
        <f t="shared" si="57"/>
        <v>0</v>
      </c>
      <c r="M68" s="222">
        <v>660000</v>
      </c>
      <c r="N68" s="223">
        <v>660000</v>
      </c>
      <c r="O68" s="224">
        <f t="shared" si="41"/>
        <v>0</v>
      </c>
      <c r="P68" s="226">
        <f t="shared" si="61"/>
        <v>660000</v>
      </c>
      <c r="Q68" s="223">
        <v>660000</v>
      </c>
      <c r="R68" s="227">
        <f t="shared" si="58"/>
        <v>0</v>
      </c>
      <c r="S68" s="222">
        <f t="shared" si="64"/>
        <v>660000</v>
      </c>
      <c r="T68" s="223">
        <v>660000</v>
      </c>
      <c r="U68" s="224">
        <f t="shared" si="42"/>
        <v>0</v>
      </c>
      <c r="V68" s="226">
        <f t="shared" si="43"/>
        <v>660000</v>
      </c>
      <c r="W68" s="223">
        <f>V68</f>
        <v>660000</v>
      </c>
      <c r="X68" s="227">
        <f t="shared" si="65"/>
        <v>0</v>
      </c>
      <c r="Y68" s="222">
        <f t="shared" si="44"/>
        <v>660000</v>
      </c>
      <c r="Z68" s="223">
        <f>Y68</f>
        <v>660000</v>
      </c>
      <c r="AA68" s="224">
        <f t="shared" si="45"/>
        <v>0</v>
      </c>
      <c r="AB68" s="226">
        <f t="shared" si="46"/>
        <v>660000</v>
      </c>
      <c r="AC68" s="223">
        <f>AB68</f>
        <v>660000</v>
      </c>
      <c r="AD68" s="227">
        <f t="shared" si="47"/>
        <v>0</v>
      </c>
      <c r="AE68" s="222">
        <f t="shared" si="48"/>
        <v>660000</v>
      </c>
      <c r="AF68" s="223">
        <v>660000</v>
      </c>
      <c r="AG68" s="224">
        <f t="shared" si="18"/>
        <v>0</v>
      </c>
      <c r="AH68" s="226">
        <f t="shared" si="49"/>
        <v>660000</v>
      </c>
      <c r="AI68" s="223">
        <v>660000</v>
      </c>
      <c r="AJ68" s="227">
        <f t="shared" si="19"/>
        <v>0</v>
      </c>
      <c r="AK68" s="222">
        <f t="shared" si="50"/>
        <v>660000</v>
      </c>
      <c r="AL68" s="223">
        <v>660000</v>
      </c>
      <c r="AM68" s="224">
        <f t="shared" si="20"/>
        <v>0</v>
      </c>
      <c r="AN68" s="226">
        <f t="shared" si="55"/>
        <v>660000</v>
      </c>
      <c r="AO68" s="223">
        <v>660000</v>
      </c>
      <c r="AP68" s="227">
        <f t="shared" si="21"/>
        <v>0</v>
      </c>
      <c r="AQ68" s="226">
        <f>AN68</f>
        <v>660000</v>
      </c>
      <c r="AR68" s="223">
        <v>660000</v>
      </c>
      <c r="AS68" s="227">
        <f t="shared" si="22"/>
        <v>0</v>
      </c>
      <c r="AT68" s="222">
        <v>740000</v>
      </c>
      <c r="AU68" s="223">
        <v>740000</v>
      </c>
      <c r="AV68" s="348">
        <f t="shared" si="33"/>
        <v>0</v>
      </c>
      <c r="AW68" s="226"/>
      <c r="AX68" s="223"/>
      <c r="AY68" s="318"/>
      <c r="AZ68" s="282">
        <f t="shared" si="51"/>
        <v>9000000</v>
      </c>
      <c r="BA68" s="203">
        <f t="shared" si="52"/>
        <v>0</v>
      </c>
      <c r="BB68" s="224">
        <f t="shared" si="53"/>
        <v>9000000</v>
      </c>
      <c r="BC68" s="223">
        <f t="shared" si="54"/>
        <v>0</v>
      </c>
      <c r="BD68" s="349" t="s">
        <v>42</v>
      </c>
      <c r="BE68" s="350">
        <v>9000000</v>
      </c>
      <c r="BF68" s="350">
        <v>4300000</v>
      </c>
      <c r="BG68" s="350">
        <v>4700000</v>
      </c>
      <c r="BH68" s="350">
        <v>660000</v>
      </c>
      <c r="BI68" s="351">
        <f t="shared" si="24"/>
        <v>0</v>
      </c>
      <c r="BJ68" s="351">
        <f t="shared" si="25"/>
        <v>-4700000</v>
      </c>
      <c r="BK68" s="349" t="s">
        <v>42</v>
      </c>
      <c r="BL68" s="350">
        <v>4040000</v>
      </c>
      <c r="BM68" s="351">
        <f t="shared" si="26"/>
        <v>-4040000</v>
      </c>
      <c r="BN68" s="201">
        <f t="shared" si="31"/>
        <v>0</v>
      </c>
    </row>
    <row r="69" spans="1:66" s="351" customFormat="1" ht="15" x14ac:dyDescent="0.2">
      <c r="A69" s="342">
        <v>64</v>
      </c>
      <c r="B69" s="321"/>
      <c r="C69" s="361" t="s">
        <v>68</v>
      </c>
      <c r="D69" s="344" t="s">
        <v>31</v>
      </c>
      <c r="E69" s="345">
        <v>9750000</v>
      </c>
      <c r="F69" s="226"/>
      <c r="G69" s="318">
        <v>500000</v>
      </c>
      <c r="H69" s="346">
        <f t="shared" si="63"/>
        <v>9250000</v>
      </c>
      <c r="I69" s="348">
        <v>1000000</v>
      </c>
      <c r="J69" s="226">
        <v>1000000</v>
      </c>
      <c r="K69" s="223">
        <v>1000000</v>
      </c>
      <c r="L69" s="318">
        <f t="shared" si="57"/>
        <v>0</v>
      </c>
      <c r="M69" s="222"/>
      <c r="N69" s="223"/>
      <c r="O69" s="224">
        <f t="shared" si="41"/>
        <v>0</v>
      </c>
      <c r="P69" s="226">
        <v>825000</v>
      </c>
      <c r="Q69" s="223">
        <v>825000</v>
      </c>
      <c r="R69" s="227">
        <f t="shared" si="58"/>
        <v>0</v>
      </c>
      <c r="S69" s="222">
        <f t="shared" si="64"/>
        <v>825000</v>
      </c>
      <c r="T69" s="223">
        <v>825000</v>
      </c>
      <c r="U69" s="224">
        <f t="shared" si="42"/>
        <v>0</v>
      </c>
      <c r="V69" s="228">
        <f t="shared" si="43"/>
        <v>825000</v>
      </c>
      <c r="W69" s="229">
        <f>V69</f>
        <v>825000</v>
      </c>
      <c r="X69" s="230">
        <f t="shared" si="65"/>
        <v>0</v>
      </c>
      <c r="Y69" s="231">
        <f t="shared" si="44"/>
        <v>825000</v>
      </c>
      <c r="Z69" s="229">
        <f>Y69</f>
        <v>825000</v>
      </c>
      <c r="AA69" s="224">
        <f t="shared" si="45"/>
        <v>0</v>
      </c>
      <c r="AB69" s="226">
        <f t="shared" si="46"/>
        <v>825000</v>
      </c>
      <c r="AC69" s="223">
        <f>AB69</f>
        <v>825000</v>
      </c>
      <c r="AD69" s="227">
        <f t="shared" si="47"/>
        <v>0</v>
      </c>
      <c r="AE69" s="222">
        <f t="shared" si="48"/>
        <v>825000</v>
      </c>
      <c r="AF69" s="223">
        <v>825000</v>
      </c>
      <c r="AG69" s="224">
        <f t="shared" si="18"/>
        <v>0</v>
      </c>
      <c r="AH69" s="226">
        <f t="shared" si="49"/>
        <v>825000</v>
      </c>
      <c r="AI69" s="223">
        <v>825000</v>
      </c>
      <c r="AJ69" s="227">
        <f t="shared" si="19"/>
        <v>0</v>
      </c>
      <c r="AK69" s="222">
        <f t="shared" si="50"/>
        <v>825000</v>
      </c>
      <c r="AL69" s="223">
        <v>825000</v>
      </c>
      <c r="AM69" s="224">
        <f t="shared" si="20"/>
        <v>0</v>
      </c>
      <c r="AN69" s="226">
        <f t="shared" si="55"/>
        <v>825000</v>
      </c>
      <c r="AO69" s="223">
        <v>825000</v>
      </c>
      <c r="AP69" s="227">
        <f t="shared" si="21"/>
        <v>0</v>
      </c>
      <c r="AQ69" s="226">
        <v>825000</v>
      </c>
      <c r="AR69" s="223">
        <v>825000</v>
      </c>
      <c r="AS69" s="227">
        <f t="shared" si="22"/>
        <v>0</v>
      </c>
      <c r="AT69" s="222"/>
      <c r="AU69" s="223"/>
      <c r="AV69" s="348">
        <f t="shared" si="33"/>
        <v>0</v>
      </c>
      <c r="AW69" s="226"/>
      <c r="AX69" s="223"/>
      <c r="AY69" s="318"/>
      <c r="AZ69" s="282">
        <f t="shared" si="51"/>
        <v>9250000</v>
      </c>
      <c r="BA69" s="203">
        <f t="shared" si="52"/>
        <v>0</v>
      </c>
      <c r="BB69" s="224">
        <f t="shared" si="53"/>
        <v>9250000</v>
      </c>
      <c r="BC69" s="223">
        <f t="shared" si="54"/>
        <v>0</v>
      </c>
      <c r="BD69" s="362" t="s">
        <v>68</v>
      </c>
      <c r="BE69" s="350">
        <v>9250000</v>
      </c>
      <c r="BF69" s="350">
        <v>5125000</v>
      </c>
      <c r="BG69" s="350">
        <v>4125000</v>
      </c>
      <c r="BH69" s="363">
        <v>0</v>
      </c>
      <c r="BI69" s="351">
        <f t="shared" si="24"/>
        <v>0</v>
      </c>
      <c r="BJ69" s="351">
        <f t="shared" si="25"/>
        <v>-4125000</v>
      </c>
      <c r="BK69" s="349" t="s">
        <v>68</v>
      </c>
      <c r="BL69" s="350">
        <v>4125000</v>
      </c>
      <c r="BM69" s="351">
        <f t="shared" si="26"/>
        <v>-4125000</v>
      </c>
      <c r="BN69" s="201">
        <f t="shared" si="31"/>
        <v>0</v>
      </c>
    </row>
    <row r="70" spans="1:66" s="351" customFormat="1" ht="15" x14ac:dyDescent="0.2">
      <c r="A70" s="342">
        <v>65</v>
      </c>
      <c r="B70" s="321"/>
      <c r="C70" s="361" t="s">
        <v>100</v>
      </c>
      <c r="D70" s="368" t="s">
        <v>31</v>
      </c>
      <c r="E70" s="361">
        <v>10000000</v>
      </c>
      <c r="F70" s="226"/>
      <c r="G70" s="318"/>
      <c r="H70" s="346">
        <f t="shared" si="63"/>
        <v>10000000</v>
      </c>
      <c r="I70" s="348">
        <v>1000000</v>
      </c>
      <c r="J70" s="226">
        <v>1000000</v>
      </c>
      <c r="K70" s="223">
        <v>1000000</v>
      </c>
      <c r="L70" s="318">
        <f t="shared" si="57"/>
        <v>0</v>
      </c>
      <c r="M70" s="222">
        <f>(H70-I70)/12</f>
        <v>750000</v>
      </c>
      <c r="N70" s="223">
        <v>750000</v>
      </c>
      <c r="O70" s="224">
        <f t="shared" ref="O70:O89" si="66">M70-N70</f>
        <v>0</v>
      </c>
      <c r="P70" s="226">
        <f>M70</f>
        <v>750000</v>
      </c>
      <c r="Q70" s="223">
        <v>750000</v>
      </c>
      <c r="R70" s="227">
        <f t="shared" si="58"/>
        <v>0</v>
      </c>
      <c r="S70" s="222">
        <f t="shared" si="64"/>
        <v>750000</v>
      </c>
      <c r="T70" s="223">
        <f>S70</f>
        <v>750000</v>
      </c>
      <c r="U70" s="224">
        <f t="shared" ref="U70:U89" si="67">S70-T70</f>
        <v>0</v>
      </c>
      <c r="V70" s="228">
        <f t="shared" ref="V70:V89" si="68">S70</f>
        <v>750000</v>
      </c>
      <c r="W70" s="229">
        <f>V70</f>
        <v>750000</v>
      </c>
      <c r="X70" s="230">
        <f t="shared" si="65"/>
        <v>0</v>
      </c>
      <c r="Y70" s="231">
        <f t="shared" ref="Y70:Y89" si="69">V70</f>
        <v>750000</v>
      </c>
      <c r="Z70" s="229">
        <f>Y70</f>
        <v>750000</v>
      </c>
      <c r="AA70" s="224">
        <f t="shared" ref="AA70:AA89" si="70">Y70-Z70</f>
        <v>0</v>
      </c>
      <c r="AB70" s="226">
        <f t="shared" ref="AB70:AB89" si="71">Y70</f>
        <v>750000</v>
      </c>
      <c r="AC70" s="223">
        <f>AB70</f>
        <v>750000</v>
      </c>
      <c r="AD70" s="227">
        <f t="shared" ref="AD70:AD89" si="72">AB70-AC70</f>
        <v>0</v>
      </c>
      <c r="AE70" s="222">
        <f t="shared" ref="AE70:AE89" si="73">AB70</f>
        <v>750000</v>
      </c>
      <c r="AF70" s="223">
        <v>750000</v>
      </c>
      <c r="AG70" s="224">
        <f t="shared" si="18"/>
        <v>0</v>
      </c>
      <c r="AH70" s="226">
        <f t="shared" ref="AH70:AH89" si="74">AE70</f>
        <v>750000</v>
      </c>
      <c r="AI70" s="223">
        <v>750000</v>
      </c>
      <c r="AJ70" s="227">
        <f t="shared" si="19"/>
        <v>0</v>
      </c>
      <c r="AK70" s="222">
        <f t="shared" ref="AK70:AK89" si="75">AH70</f>
        <v>750000</v>
      </c>
      <c r="AL70" s="223">
        <v>750000</v>
      </c>
      <c r="AM70" s="224">
        <f t="shared" si="20"/>
        <v>0</v>
      </c>
      <c r="AN70" s="226">
        <f t="shared" si="55"/>
        <v>750000</v>
      </c>
      <c r="AO70" s="223">
        <v>750000</v>
      </c>
      <c r="AP70" s="227">
        <f t="shared" si="21"/>
        <v>0</v>
      </c>
      <c r="AQ70" s="226">
        <f t="shared" ref="AQ70:AQ76" si="76">AN70</f>
        <v>750000</v>
      </c>
      <c r="AR70" s="223">
        <v>750000</v>
      </c>
      <c r="AS70" s="227">
        <f t="shared" si="22"/>
        <v>0</v>
      </c>
      <c r="AT70" s="222">
        <f>AQ70</f>
        <v>750000</v>
      </c>
      <c r="AU70" s="223">
        <v>750000</v>
      </c>
      <c r="AV70" s="348">
        <f t="shared" si="33"/>
        <v>0</v>
      </c>
      <c r="AW70" s="226"/>
      <c r="AX70" s="223"/>
      <c r="AY70" s="318"/>
      <c r="AZ70" s="282">
        <f t="shared" ref="AZ70:AZ89" si="77">AX70+AU70+AR70+AO70+AL70+AI70+AF70+AC70+Z70+W70+T70+Q70+N70+K70</f>
        <v>10000000</v>
      </c>
      <c r="BA70" s="203">
        <f t="shared" ref="BA70:BA89" si="78">AY70+AV70+AS70+AP70+AM70+AJ70+AG70+AD70+AA70+X70+U70+R70+O70+L70</f>
        <v>0</v>
      </c>
      <c r="BB70" s="224">
        <f t="shared" ref="BB70:BB89" si="79">AW70+AT70+AQ70+AN70+AK70+AH70+AE70+AB70+Y70+V70+S70+P70+M70+J70</f>
        <v>10000000</v>
      </c>
      <c r="BC70" s="223">
        <f t="shared" ref="BC70:BC89" si="80">BB70-AZ70</f>
        <v>0</v>
      </c>
      <c r="BD70" s="349" t="s">
        <v>100</v>
      </c>
      <c r="BE70" s="350">
        <v>10000000</v>
      </c>
      <c r="BF70" s="350">
        <v>4750000</v>
      </c>
      <c r="BG70" s="350">
        <v>5250000</v>
      </c>
      <c r="BH70" s="350">
        <v>750000</v>
      </c>
      <c r="BI70" s="351">
        <f t="shared" si="24"/>
        <v>0</v>
      </c>
      <c r="BJ70" s="351">
        <f t="shared" si="25"/>
        <v>-5250000</v>
      </c>
      <c r="BK70" s="349" t="s">
        <v>100</v>
      </c>
      <c r="BL70" s="350">
        <v>4500000</v>
      </c>
      <c r="BM70" s="351">
        <f t="shared" si="26"/>
        <v>-4500000</v>
      </c>
      <c r="BN70" s="201">
        <f t="shared" si="31"/>
        <v>0</v>
      </c>
    </row>
    <row r="71" spans="1:66" s="351" customFormat="1" ht="15" x14ac:dyDescent="0.2">
      <c r="A71" s="342">
        <v>66</v>
      </c>
      <c r="B71" s="321"/>
      <c r="C71" s="361" t="s">
        <v>67</v>
      </c>
      <c r="D71" s="344" t="s">
        <v>31</v>
      </c>
      <c r="E71" s="345">
        <v>9750000</v>
      </c>
      <c r="F71" s="226"/>
      <c r="G71" s="318"/>
      <c r="H71" s="346">
        <f t="shared" si="63"/>
        <v>9750000</v>
      </c>
      <c r="I71" s="348">
        <v>2000000</v>
      </c>
      <c r="J71" s="226">
        <v>2000000</v>
      </c>
      <c r="K71" s="223">
        <v>2000000</v>
      </c>
      <c r="L71" s="318">
        <f t="shared" si="57"/>
        <v>0</v>
      </c>
      <c r="M71" s="222">
        <v>650000</v>
      </c>
      <c r="N71" s="223">
        <f>M71</f>
        <v>650000</v>
      </c>
      <c r="O71" s="224">
        <f t="shared" si="66"/>
        <v>0</v>
      </c>
      <c r="P71" s="226">
        <f>M71</f>
        <v>650000</v>
      </c>
      <c r="Q71" s="223">
        <v>650000</v>
      </c>
      <c r="R71" s="227">
        <f t="shared" si="58"/>
        <v>0</v>
      </c>
      <c r="S71" s="222">
        <f t="shared" si="64"/>
        <v>650000</v>
      </c>
      <c r="T71" s="223">
        <v>650000</v>
      </c>
      <c r="U71" s="224">
        <f t="shared" si="67"/>
        <v>0</v>
      </c>
      <c r="V71" s="226">
        <f t="shared" si="68"/>
        <v>650000</v>
      </c>
      <c r="W71" s="223">
        <f>V71</f>
        <v>650000</v>
      </c>
      <c r="X71" s="227">
        <f t="shared" si="65"/>
        <v>0</v>
      </c>
      <c r="Y71" s="222">
        <f t="shared" si="69"/>
        <v>650000</v>
      </c>
      <c r="Z71" s="223">
        <f>Y71</f>
        <v>650000</v>
      </c>
      <c r="AA71" s="224">
        <f t="shared" si="70"/>
        <v>0</v>
      </c>
      <c r="AB71" s="226">
        <f t="shared" si="71"/>
        <v>650000</v>
      </c>
      <c r="AC71" s="223">
        <f>AB71</f>
        <v>650000</v>
      </c>
      <c r="AD71" s="227">
        <f t="shared" si="72"/>
        <v>0</v>
      </c>
      <c r="AE71" s="222">
        <f t="shared" si="73"/>
        <v>650000</v>
      </c>
      <c r="AF71" s="223">
        <f>AE71</f>
        <v>650000</v>
      </c>
      <c r="AG71" s="224">
        <f t="shared" ref="AG71:AG89" si="81">+AE71-AF71</f>
        <v>0</v>
      </c>
      <c r="AH71" s="226">
        <f t="shared" si="74"/>
        <v>650000</v>
      </c>
      <c r="AI71" s="223">
        <f>AH71</f>
        <v>650000</v>
      </c>
      <c r="AJ71" s="227">
        <f t="shared" ref="AJ71:AJ89" si="82">+AH71-AI71</f>
        <v>0</v>
      </c>
      <c r="AK71" s="222">
        <f t="shared" si="75"/>
        <v>650000</v>
      </c>
      <c r="AL71" s="223">
        <f>AK71</f>
        <v>650000</v>
      </c>
      <c r="AM71" s="224">
        <f t="shared" ref="AM71:AM90" si="83">AK71-AL71</f>
        <v>0</v>
      </c>
      <c r="AN71" s="226">
        <f t="shared" si="55"/>
        <v>650000</v>
      </c>
      <c r="AO71" s="223">
        <v>650000</v>
      </c>
      <c r="AP71" s="227">
        <f t="shared" ref="AP71:AP88" si="84">+AN71-AO71</f>
        <v>0</v>
      </c>
      <c r="AQ71" s="226">
        <f t="shared" si="76"/>
        <v>650000</v>
      </c>
      <c r="AR71" s="223">
        <v>650000</v>
      </c>
      <c r="AS71" s="227">
        <f t="shared" ref="AS71:AS89" si="85">+AQ71-AR71</f>
        <v>0</v>
      </c>
      <c r="AT71" s="222">
        <v>600000</v>
      </c>
      <c r="AU71" s="223">
        <v>600000</v>
      </c>
      <c r="AV71" s="348">
        <f t="shared" si="33"/>
        <v>0</v>
      </c>
      <c r="AW71" s="226"/>
      <c r="AX71" s="223"/>
      <c r="AY71" s="318"/>
      <c r="AZ71" s="282">
        <f t="shared" si="77"/>
        <v>9750000</v>
      </c>
      <c r="BA71" s="365">
        <f t="shared" si="78"/>
        <v>0</v>
      </c>
      <c r="BB71" s="224">
        <f t="shared" si="79"/>
        <v>9750000</v>
      </c>
      <c r="BC71" s="223">
        <f t="shared" si="80"/>
        <v>0</v>
      </c>
      <c r="BD71" s="362" t="s">
        <v>405</v>
      </c>
      <c r="BE71" s="350">
        <v>9750000</v>
      </c>
      <c r="BF71" s="350">
        <v>7300000</v>
      </c>
      <c r="BG71" s="350">
        <v>2450000</v>
      </c>
      <c r="BH71" s="363">
        <v>0</v>
      </c>
      <c r="BI71" s="351">
        <f t="shared" ref="BI71:BI89" si="86">BB71-BE71</f>
        <v>0</v>
      </c>
      <c r="BJ71" s="351">
        <f t="shared" ref="BJ71:BJ89" si="87">BC71-BG71</f>
        <v>-2450000</v>
      </c>
      <c r="BK71" s="362" t="s">
        <v>405</v>
      </c>
      <c r="BL71" s="350">
        <v>1450000</v>
      </c>
      <c r="BM71" s="351">
        <f t="shared" ref="BM71:BM95" si="88">BC71-BL71</f>
        <v>-1450000</v>
      </c>
      <c r="BN71" s="201">
        <f t="shared" si="31"/>
        <v>0</v>
      </c>
    </row>
    <row r="72" spans="1:66" s="351" customFormat="1" ht="15" x14ac:dyDescent="0.2">
      <c r="A72" s="342">
        <v>67</v>
      </c>
      <c r="B72" s="321"/>
      <c r="C72" s="361" t="s">
        <v>78</v>
      </c>
      <c r="D72" s="344" t="s">
        <v>31</v>
      </c>
      <c r="E72" s="357">
        <v>10000000</v>
      </c>
      <c r="F72" s="226"/>
      <c r="G72" s="318"/>
      <c r="H72" s="346">
        <f t="shared" si="63"/>
        <v>10000000</v>
      </c>
      <c r="I72" s="347">
        <v>2200000</v>
      </c>
      <c r="J72" s="226">
        <v>2200000</v>
      </c>
      <c r="K72" s="223">
        <v>2200000</v>
      </c>
      <c r="L72" s="318">
        <f t="shared" si="57"/>
        <v>0</v>
      </c>
      <c r="M72" s="222">
        <f>(H72-I72)/12</f>
        <v>650000</v>
      </c>
      <c r="N72" s="223">
        <v>650000</v>
      </c>
      <c r="O72" s="224">
        <f t="shared" si="66"/>
        <v>0</v>
      </c>
      <c r="P72" s="226">
        <f>M72</f>
        <v>650000</v>
      </c>
      <c r="Q72" s="223">
        <v>650000</v>
      </c>
      <c r="R72" s="227">
        <f t="shared" si="58"/>
        <v>0</v>
      </c>
      <c r="S72" s="222">
        <f t="shared" si="64"/>
        <v>650000</v>
      </c>
      <c r="T72" s="223">
        <v>650000</v>
      </c>
      <c r="U72" s="224">
        <f t="shared" si="67"/>
        <v>0</v>
      </c>
      <c r="V72" s="226">
        <f t="shared" si="68"/>
        <v>650000</v>
      </c>
      <c r="W72" s="223">
        <v>650000</v>
      </c>
      <c r="X72" s="227">
        <f t="shared" si="65"/>
        <v>0</v>
      </c>
      <c r="Y72" s="222">
        <f t="shared" si="69"/>
        <v>650000</v>
      </c>
      <c r="Z72" s="223">
        <v>650000</v>
      </c>
      <c r="AA72" s="224">
        <f t="shared" si="70"/>
        <v>0</v>
      </c>
      <c r="AB72" s="226">
        <f t="shared" si="71"/>
        <v>650000</v>
      </c>
      <c r="AC72" s="223">
        <f>AB72</f>
        <v>650000</v>
      </c>
      <c r="AD72" s="227">
        <f t="shared" si="72"/>
        <v>0</v>
      </c>
      <c r="AE72" s="222">
        <f t="shared" si="73"/>
        <v>650000</v>
      </c>
      <c r="AF72" s="223">
        <f>AE72</f>
        <v>650000</v>
      </c>
      <c r="AG72" s="224">
        <f t="shared" si="81"/>
        <v>0</v>
      </c>
      <c r="AH72" s="226">
        <f t="shared" si="74"/>
        <v>650000</v>
      </c>
      <c r="AI72" s="223">
        <f>AH72</f>
        <v>650000</v>
      </c>
      <c r="AJ72" s="227">
        <f t="shared" si="82"/>
        <v>0</v>
      </c>
      <c r="AK72" s="222">
        <f t="shared" si="75"/>
        <v>650000</v>
      </c>
      <c r="AL72" s="223">
        <v>650000</v>
      </c>
      <c r="AM72" s="224">
        <f t="shared" si="83"/>
        <v>0</v>
      </c>
      <c r="AN72" s="226">
        <f t="shared" ref="AN72:AN89" si="89">AK72</f>
        <v>650000</v>
      </c>
      <c r="AO72" s="223">
        <v>650000</v>
      </c>
      <c r="AP72" s="227">
        <f t="shared" si="84"/>
        <v>0</v>
      </c>
      <c r="AQ72" s="226">
        <f t="shared" si="76"/>
        <v>650000</v>
      </c>
      <c r="AR72" s="223">
        <v>650000</v>
      </c>
      <c r="AS72" s="227">
        <f t="shared" si="85"/>
        <v>0</v>
      </c>
      <c r="AT72" s="222">
        <f>AQ72</f>
        <v>650000</v>
      </c>
      <c r="AU72" s="223">
        <v>650000</v>
      </c>
      <c r="AV72" s="348">
        <f t="shared" si="33"/>
        <v>0</v>
      </c>
      <c r="AW72" s="226"/>
      <c r="AX72" s="223"/>
      <c r="AY72" s="318"/>
      <c r="AZ72" s="282">
        <f t="shared" si="77"/>
        <v>10000000</v>
      </c>
      <c r="BA72" s="365">
        <f t="shared" si="78"/>
        <v>0</v>
      </c>
      <c r="BB72" s="224">
        <f t="shared" si="79"/>
        <v>10000000</v>
      </c>
      <c r="BC72" s="223">
        <f t="shared" si="80"/>
        <v>0</v>
      </c>
      <c r="BD72" s="349" t="s">
        <v>78</v>
      </c>
      <c r="BE72" s="350">
        <v>10000000</v>
      </c>
      <c r="BF72" s="350">
        <v>6750000</v>
      </c>
      <c r="BG72" s="350">
        <v>3250000</v>
      </c>
      <c r="BH72" s="350">
        <v>650000</v>
      </c>
      <c r="BI72" s="351">
        <f t="shared" si="86"/>
        <v>0</v>
      </c>
      <c r="BJ72" s="351">
        <f t="shared" si="87"/>
        <v>-3250000</v>
      </c>
      <c r="BK72" s="349" t="s">
        <v>78</v>
      </c>
      <c r="BL72" s="350">
        <v>2600000</v>
      </c>
      <c r="BM72" s="351">
        <f t="shared" si="88"/>
        <v>-2600000</v>
      </c>
      <c r="BN72" s="201">
        <f t="shared" si="31"/>
        <v>0</v>
      </c>
    </row>
    <row r="73" spans="1:66" s="351" customFormat="1" ht="15" x14ac:dyDescent="0.2">
      <c r="A73" s="342">
        <v>68</v>
      </c>
      <c r="B73" s="321"/>
      <c r="C73" s="345" t="s">
        <v>308</v>
      </c>
      <c r="D73" s="344" t="s">
        <v>31</v>
      </c>
      <c r="E73" s="357">
        <v>10000000</v>
      </c>
      <c r="F73" s="226"/>
      <c r="G73" s="318"/>
      <c r="H73" s="346">
        <v>10000000</v>
      </c>
      <c r="I73" s="347">
        <v>3000000</v>
      </c>
      <c r="J73" s="226">
        <v>3000000</v>
      </c>
      <c r="K73" s="223">
        <v>3000000</v>
      </c>
      <c r="L73" s="318">
        <f t="shared" si="57"/>
        <v>0</v>
      </c>
      <c r="M73" s="222"/>
      <c r="N73" s="223"/>
      <c r="O73" s="224">
        <f t="shared" si="66"/>
        <v>0</v>
      </c>
      <c r="P73" s="226">
        <v>700000</v>
      </c>
      <c r="Q73" s="223">
        <f>P73</f>
        <v>700000</v>
      </c>
      <c r="R73" s="227">
        <f t="shared" si="58"/>
        <v>0</v>
      </c>
      <c r="S73" s="222">
        <f t="shared" si="64"/>
        <v>700000</v>
      </c>
      <c r="T73" s="223">
        <f>S73</f>
        <v>700000</v>
      </c>
      <c r="U73" s="224">
        <f t="shared" si="67"/>
        <v>0</v>
      </c>
      <c r="V73" s="226">
        <f t="shared" si="68"/>
        <v>700000</v>
      </c>
      <c r="W73" s="223">
        <f>V73</f>
        <v>700000</v>
      </c>
      <c r="X73" s="227">
        <f t="shared" si="65"/>
        <v>0</v>
      </c>
      <c r="Y73" s="222">
        <f t="shared" si="69"/>
        <v>700000</v>
      </c>
      <c r="Z73" s="223">
        <v>700000</v>
      </c>
      <c r="AA73" s="224">
        <f t="shared" si="70"/>
        <v>0</v>
      </c>
      <c r="AB73" s="226">
        <f t="shared" si="71"/>
        <v>700000</v>
      </c>
      <c r="AC73" s="223">
        <v>700000</v>
      </c>
      <c r="AD73" s="227">
        <f t="shared" si="72"/>
        <v>0</v>
      </c>
      <c r="AE73" s="222">
        <f t="shared" si="73"/>
        <v>700000</v>
      </c>
      <c r="AF73" s="223">
        <v>700000</v>
      </c>
      <c r="AG73" s="224">
        <f t="shared" si="81"/>
        <v>0</v>
      </c>
      <c r="AH73" s="226">
        <f t="shared" si="74"/>
        <v>700000</v>
      </c>
      <c r="AI73" s="223">
        <v>700000</v>
      </c>
      <c r="AJ73" s="227">
        <f t="shared" si="82"/>
        <v>0</v>
      </c>
      <c r="AK73" s="222">
        <f t="shared" si="75"/>
        <v>700000</v>
      </c>
      <c r="AL73" s="223">
        <v>700000</v>
      </c>
      <c r="AM73" s="224">
        <f t="shared" si="83"/>
        <v>0</v>
      </c>
      <c r="AN73" s="226">
        <f t="shared" si="89"/>
        <v>700000</v>
      </c>
      <c r="AO73" s="223">
        <v>700000</v>
      </c>
      <c r="AP73" s="227">
        <f t="shared" si="84"/>
        <v>0</v>
      </c>
      <c r="AQ73" s="226">
        <f t="shared" si="76"/>
        <v>700000</v>
      </c>
      <c r="AR73" s="223">
        <v>700000</v>
      </c>
      <c r="AS73" s="227">
        <f t="shared" si="85"/>
        <v>0</v>
      </c>
      <c r="AT73" s="222"/>
      <c r="AU73" s="223"/>
      <c r="AV73" s="348">
        <f t="shared" si="33"/>
        <v>0</v>
      </c>
      <c r="AW73" s="226"/>
      <c r="AX73" s="223"/>
      <c r="AY73" s="318"/>
      <c r="AZ73" s="282">
        <f t="shared" si="77"/>
        <v>10000000</v>
      </c>
      <c r="BA73" s="203">
        <f t="shared" si="78"/>
        <v>0</v>
      </c>
      <c r="BB73" s="224">
        <f t="shared" si="79"/>
        <v>10000000</v>
      </c>
      <c r="BC73" s="223">
        <f t="shared" si="80"/>
        <v>0</v>
      </c>
      <c r="BD73" s="349" t="s">
        <v>374</v>
      </c>
      <c r="BE73" s="350">
        <v>10000000</v>
      </c>
      <c r="BF73" s="350">
        <v>5100000</v>
      </c>
      <c r="BG73" s="350">
        <v>4900000</v>
      </c>
      <c r="BH73" s="350">
        <v>1400000</v>
      </c>
      <c r="BI73" s="351">
        <f t="shared" si="86"/>
        <v>0</v>
      </c>
      <c r="BJ73" s="351">
        <f t="shared" si="87"/>
        <v>-4900000</v>
      </c>
      <c r="BK73" s="349" t="s">
        <v>374</v>
      </c>
      <c r="BL73" s="350">
        <v>4900000</v>
      </c>
      <c r="BM73" s="351">
        <f t="shared" si="88"/>
        <v>-4900000</v>
      </c>
      <c r="BN73" s="201">
        <f t="shared" si="31"/>
        <v>0</v>
      </c>
    </row>
    <row r="74" spans="1:66" s="351" customFormat="1" ht="15" x14ac:dyDescent="0.2">
      <c r="A74" s="342">
        <v>69</v>
      </c>
      <c r="B74" s="321"/>
      <c r="C74" s="361" t="s">
        <v>95</v>
      </c>
      <c r="D74" s="368" t="s">
        <v>31</v>
      </c>
      <c r="E74" s="361">
        <v>10000000</v>
      </c>
      <c r="F74" s="226"/>
      <c r="G74" s="318"/>
      <c r="H74" s="346">
        <f t="shared" ref="H74:H89" si="90">E74-F74-G74</f>
        <v>10000000</v>
      </c>
      <c r="I74" s="348">
        <v>1000000</v>
      </c>
      <c r="J74" s="226">
        <v>1000000</v>
      </c>
      <c r="K74" s="226">
        <v>1000000</v>
      </c>
      <c r="L74" s="318">
        <f t="shared" si="57"/>
        <v>0</v>
      </c>
      <c r="M74" s="222">
        <f>(H74-I74)/12</f>
        <v>750000</v>
      </c>
      <c r="N74" s="223">
        <v>750000</v>
      </c>
      <c r="O74" s="224">
        <f t="shared" si="66"/>
        <v>0</v>
      </c>
      <c r="P74" s="226">
        <f t="shared" ref="P74:P89" si="91">M74</f>
        <v>750000</v>
      </c>
      <c r="Q74" s="223">
        <f>P74</f>
        <v>750000</v>
      </c>
      <c r="R74" s="227">
        <f t="shared" si="58"/>
        <v>0</v>
      </c>
      <c r="S74" s="222">
        <f t="shared" si="64"/>
        <v>750000</v>
      </c>
      <c r="T74" s="223">
        <v>750000</v>
      </c>
      <c r="U74" s="224">
        <f t="shared" si="67"/>
        <v>0</v>
      </c>
      <c r="V74" s="228">
        <f t="shared" si="68"/>
        <v>750000</v>
      </c>
      <c r="W74" s="229">
        <v>750000</v>
      </c>
      <c r="X74" s="230">
        <f t="shared" si="65"/>
        <v>0</v>
      </c>
      <c r="Y74" s="231">
        <f t="shared" si="69"/>
        <v>750000</v>
      </c>
      <c r="Z74" s="229">
        <v>750000</v>
      </c>
      <c r="AA74" s="224">
        <f t="shared" si="70"/>
        <v>0</v>
      </c>
      <c r="AB74" s="226">
        <f t="shared" si="71"/>
        <v>750000</v>
      </c>
      <c r="AC74" s="223">
        <v>750000</v>
      </c>
      <c r="AD74" s="227">
        <f t="shared" si="72"/>
        <v>0</v>
      </c>
      <c r="AE74" s="222">
        <f t="shared" si="73"/>
        <v>750000</v>
      </c>
      <c r="AF74" s="223">
        <v>750000</v>
      </c>
      <c r="AG74" s="224">
        <f t="shared" si="81"/>
        <v>0</v>
      </c>
      <c r="AH74" s="226">
        <f t="shared" si="74"/>
        <v>750000</v>
      </c>
      <c r="AI74" s="223">
        <v>750000</v>
      </c>
      <c r="AJ74" s="227">
        <f t="shared" si="82"/>
        <v>0</v>
      </c>
      <c r="AK74" s="222">
        <f t="shared" si="75"/>
        <v>750000</v>
      </c>
      <c r="AL74" s="223">
        <v>750000</v>
      </c>
      <c r="AM74" s="224">
        <f t="shared" si="83"/>
        <v>0</v>
      </c>
      <c r="AN74" s="226">
        <f t="shared" si="89"/>
        <v>750000</v>
      </c>
      <c r="AO74" s="223">
        <v>750000</v>
      </c>
      <c r="AP74" s="227">
        <f t="shared" si="84"/>
        <v>0</v>
      </c>
      <c r="AQ74" s="226">
        <f t="shared" si="76"/>
        <v>750000</v>
      </c>
      <c r="AR74" s="223">
        <v>750000</v>
      </c>
      <c r="AS74" s="227">
        <f t="shared" si="85"/>
        <v>0</v>
      </c>
      <c r="AT74" s="222">
        <f>AQ74</f>
        <v>750000</v>
      </c>
      <c r="AU74" s="223">
        <v>750000</v>
      </c>
      <c r="AV74" s="348">
        <f t="shared" si="33"/>
        <v>0</v>
      </c>
      <c r="AW74" s="226"/>
      <c r="AX74" s="223"/>
      <c r="AY74" s="318"/>
      <c r="AZ74" s="282">
        <f t="shared" si="77"/>
        <v>10000000</v>
      </c>
      <c r="BA74" s="203">
        <f t="shared" si="78"/>
        <v>0</v>
      </c>
      <c r="BB74" s="224">
        <f t="shared" si="79"/>
        <v>10000000</v>
      </c>
      <c r="BC74" s="223">
        <f t="shared" si="80"/>
        <v>0</v>
      </c>
      <c r="BD74" s="349" t="s">
        <v>95</v>
      </c>
      <c r="BE74" s="350">
        <v>10000000</v>
      </c>
      <c r="BF74" s="350">
        <v>2750000</v>
      </c>
      <c r="BG74" s="350">
        <v>7250000</v>
      </c>
      <c r="BH74" s="350">
        <v>2750000</v>
      </c>
      <c r="BI74" s="351">
        <f t="shared" si="86"/>
        <v>0</v>
      </c>
      <c r="BJ74" s="351">
        <f t="shared" si="87"/>
        <v>-7250000</v>
      </c>
      <c r="BK74" s="349" t="s">
        <v>95</v>
      </c>
      <c r="BL74" s="350">
        <v>7250000</v>
      </c>
      <c r="BM74" s="351">
        <f t="shared" si="88"/>
        <v>-7250000</v>
      </c>
      <c r="BN74" s="351">
        <f t="shared" si="31"/>
        <v>0</v>
      </c>
    </row>
    <row r="75" spans="1:66" s="351" customFormat="1" ht="15" x14ac:dyDescent="0.2">
      <c r="A75" s="342">
        <v>70</v>
      </c>
      <c r="B75" s="321"/>
      <c r="C75" s="361" t="s">
        <v>48</v>
      </c>
      <c r="D75" s="344" t="s">
        <v>31</v>
      </c>
      <c r="E75" s="345">
        <v>9500000</v>
      </c>
      <c r="F75" s="226">
        <v>475000</v>
      </c>
      <c r="G75" s="318"/>
      <c r="H75" s="346">
        <f t="shared" si="90"/>
        <v>9025000</v>
      </c>
      <c r="I75" s="348">
        <v>9025000</v>
      </c>
      <c r="J75" s="226">
        <v>9025000</v>
      </c>
      <c r="K75" s="223">
        <v>9025000</v>
      </c>
      <c r="L75" s="318">
        <f t="shared" si="57"/>
        <v>0</v>
      </c>
      <c r="M75" s="222">
        <f>(H75-I75)/12</f>
        <v>0</v>
      </c>
      <c r="N75" s="223"/>
      <c r="O75" s="224">
        <f t="shared" si="66"/>
        <v>0</v>
      </c>
      <c r="P75" s="226">
        <f t="shared" si="91"/>
        <v>0</v>
      </c>
      <c r="Q75" s="223"/>
      <c r="R75" s="227">
        <f t="shared" si="58"/>
        <v>0</v>
      </c>
      <c r="S75" s="222">
        <f t="shared" si="64"/>
        <v>0</v>
      </c>
      <c r="T75" s="223"/>
      <c r="U75" s="224">
        <f t="shared" si="67"/>
        <v>0</v>
      </c>
      <c r="V75" s="226">
        <f t="shared" si="68"/>
        <v>0</v>
      </c>
      <c r="W75" s="223"/>
      <c r="X75" s="227">
        <f t="shared" si="65"/>
        <v>0</v>
      </c>
      <c r="Y75" s="222">
        <f t="shared" si="69"/>
        <v>0</v>
      </c>
      <c r="Z75" s="223"/>
      <c r="AA75" s="224">
        <f t="shared" si="70"/>
        <v>0</v>
      </c>
      <c r="AB75" s="226">
        <f t="shared" si="71"/>
        <v>0</v>
      </c>
      <c r="AC75" s="223"/>
      <c r="AD75" s="227">
        <f t="shared" si="72"/>
        <v>0</v>
      </c>
      <c r="AE75" s="222">
        <f t="shared" si="73"/>
        <v>0</v>
      </c>
      <c r="AF75" s="223"/>
      <c r="AG75" s="224">
        <f t="shared" si="81"/>
        <v>0</v>
      </c>
      <c r="AH75" s="226">
        <f t="shared" si="74"/>
        <v>0</v>
      </c>
      <c r="AI75" s="223"/>
      <c r="AJ75" s="227">
        <f t="shared" si="82"/>
        <v>0</v>
      </c>
      <c r="AK75" s="222">
        <f t="shared" si="75"/>
        <v>0</v>
      </c>
      <c r="AL75" s="223"/>
      <c r="AM75" s="224">
        <f t="shared" si="83"/>
        <v>0</v>
      </c>
      <c r="AN75" s="226">
        <f t="shared" si="89"/>
        <v>0</v>
      </c>
      <c r="AO75" s="223"/>
      <c r="AP75" s="227">
        <f t="shared" si="84"/>
        <v>0</v>
      </c>
      <c r="AQ75" s="226">
        <f t="shared" si="76"/>
        <v>0</v>
      </c>
      <c r="AR75" s="223"/>
      <c r="AS75" s="227">
        <f t="shared" si="85"/>
        <v>0</v>
      </c>
      <c r="AT75" s="222">
        <f>AQ75</f>
        <v>0</v>
      </c>
      <c r="AU75" s="223"/>
      <c r="AV75" s="348">
        <f t="shared" si="33"/>
        <v>0</v>
      </c>
      <c r="AW75" s="226"/>
      <c r="AX75" s="223"/>
      <c r="AY75" s="318"/>
      <c r="AZ75" s="282">
        <f t="shared" si="77"/>
        <v>9025000</v>
      </c>
      <c r="BA75" s="365">
        <f t="shared" si="78"/>
        <v>0</v>
      </c>
      <c r="BB75" s="224">
        <f t="shared" si="79"/>
        <v>9025000</v>
      </c>
      <c r="BC75" s="223">
        <f t="shared" si="80"/>
        <v>0</v>
      </c>
      <c r="BD75" s="362" t="s">
        <v>48</v>
      </c>
      <c r="BE75" s="350">
        <v>9025000</v>
      </c>
      <c r="BF75" s="350">
        <v>9025000</v>
      </c>
      <c r="BG75" s="363">
        <v>0</v>
      </c>
      <c r="BH75" s="363">
        <v>0</v>
      </c>
      <c r="BI75" s="351">
        <f t="shared" si="86"/>
        <v>0</v>
      </c>
      <c r="BJ75" s="351">
        <f t="shared" si="87"/>
        <v>0</v>
      </c>
      <c r="BK75" s="362" t="s">
        <v>48</v>
      </c>
      <c r="BL75" s="363">
        <v>0</v>
      </c>
      <c r="BM75" s="351">
        <f t="shared" si="88"/>
        <v>0</v>
      </c>
      <c r="BN75" s="201">
        <f t="shared" si="31"/>
        <v>0</v>
      </c>
    </row>
    <row r="76" spans="1:66" ht="15" x14ac:dyDescent="0.2">
      <c r="A76" s="186">
        <v>71</v>
      </c>
      <c r="B76" s="205"/>
      <c r="C76" s="206" t="s">
        <v>91</v>
      </c>
      <c r="D76" s="221" t="s">
        <v>31</v>
      </c>
      <c r="E76" s="206">
        <v>10000000</v>
      </c>
      <c r="F76" s="207"/>
      <c r="G76" s="208"/>
      <c r="H76" s="91">
        <f t="shared" si="90"/>
        <v>10000000</v>
      </c>
      <c r="I76" s="209">
        <v>1000000</v>
      </c>
      <c r="J76" s="210">
        <v>1000000</v>
      </c>
      <c r="K76" s="211">
        <v>1000000</v>
      </c>
      <c r="L76" s="212">
        <f t="shared" si="57"/>
        <v>0</v>
      </c>
      <c r="M76" s="213">
        <f>(H76-I76)/12</f>
        <v>750000</v>
      </c>
      <c r="N76" s="211">
        <v>750000</v>
      </c>
      <c r="O76" s="191">
        <f t="shared" si="66"/>
        <v>0</v>
      </c>
      <c r="P76" s="226">
        <f t="shared" si="91"/>
        <v>750000</v>
      </c>
      <c r="Q76" s="223"/>
      <c r="R76" s="227">
        <f t="shared" si="58"/>
        <v>750000</v>
      </c>
      <c r="S76" s="222">
        <f t="shared" si="64"/>
        <v>750000</v>
      </c>
      <c r="T76" s="223"/>
      <c r="U76" s="224">
        <f t="shared" si="67"/>
        <v>750000</v>
      </c>
      <c r="V76" s="228">
        <f t="shared" si="68"/>
        <v>750000</v>
      </c>
      <c r="W76" s="229"/>
      <c r="X76" s="230">
        <f t="shared" si="65"/>
        <v>750000</v>
      </c>
      <c r="Y76" s="231">
        <f t="shared" si="69"/>
        <v>750000</v>
      </c>
      <c r="Z76" s="229"/>
      <c r="AA76" s="224">
        <f t="shared" si="70"/>
        <v>750000</v>
      </c>
      <c r="AB76" s="214">
        <f t="shared" si="71"/>
        <v>750000</v>
      </c>
      <c r="AC76" s="215"/>
      <c r="AD76" s="194">
        <f t="shared" si="72"/>
        <v>750000</v>
      </c>
      <c r="AE76" s="216">
        <f t="shared" si="73"/>
        <v>750000</v>
      </c>
      <c r="AF76" s="198"/>
      <c r="AG76" s="196">
        <f t="shared" si="81"/>
        <v>750000</v>
      </c>
      <c r="AH76" s="214">
        <f t="shared" si="74"/>
        <v>750000</v>
      </c>
      <c r="AI76" s="215"/>
      <c r="AJ76" s="194">
        <f t="shared" si="82"/>
        <v>750000</v>
      </c>
      <c r="AK76" s="216">
        <f t="shared" si="75"/>
        <v>750000</v>
      </c>
      <c r="AL76" s="198"/>
      <c r="AM76" s="196">
        <f t="shared" si="83"/>
        <v>750000</v>
      </c>
      <c r="AN76" s="214">
        <f t="shared" si="89"/>
        <v>750000</v>
      </c>
      <c r="AO76" s="215"/>
      <c r="AP76" s="194">
        <f t="shared" si="84"/>
        <v>750000</v>
      </c>
      <c r="AQ76" s="207">
        <f t="shared" si="76"/>
        <v>750000</v>
      </c>
      <c r="AR76" s="198"/>
      <c r="AS76" s="188">
        <f t="shared" si="85"/>
        <v>750000</v>
      </c>
      <c r="AT76" s="217">
        <f>AQ76</f>
        <v>750000</v>
      </c>
      <c r="AU76" s="215"/>
      <c r="AV76" s="225">
        <f t="shared" si="33"/>
        <v>750000</v>
      </c>
      <c r="AW76" s="207"/>
      <c r="AX76" s="198"/>
      <c r="AY76" s="208"/>
      <c r="AZ76" s="195">
        <f t="shared" si="77"/>
        <v>1750000</v>
      </c>
      <c r="BA76" s="203">
        <f t="shared" si="78"/>
        <v>8250000</v>
      </c>
      <c r="BB76" s="196">
        <f t="shared" si="79"/>
        <v>10000000</v>
      </c>
      <c r="BC76" s="198">
        <f t="shared" si="80"/>
        <v>8250000</v>
      </c>
      <c r="BD76" s="204" t="s">
        <v>91</v>
      </c>
      <c r="BE76" s="200">
        <v>10000000</v>
      </c>
      <c r="BF76" s="200">
        <v>1750000</v>
      </c>
      <c r="BG76" s="200">
        <v>8250000</v>
      </c>
      <c r="BH76" s="200">
        <v>3750000</v>
      </c>
      <c r="BI76" s="201">
        <f t="shared" si="86"/>
        <v>0</v>
      </c>
      <c r="BJ76" s="201">
        <f t="shared" si="87"/>
        <v>0</v>
      </c>
      <c r="BK76" s="204" t="s">
        <v>91</v>
      </c>
      <c r="BL76" s="200">
        <v>8250000</v>
      </c>
      <c r="BM76" s="201">
        <f t="shared" si="88"/>
        <v>0</v>
      </c>
      <c r="BN76" s="201">
        <f t="shared" si="31"/>
        <v>8250000</v>
      </c>
    </row>
    <row r="77" spans="1:66" s="351" customFormat="1" ht="15" x14ac:dyDescent="0.2">
      <c r="A77" s="342">
        <v>72</v>
      </c>
      <c r="B77" s="321"/>
      <c r="C77" s="361" t="s">
        <v>58</v>
      </c>
      <c r="D77" s="344" t="s">
        <v>31</v>
      </c>
      <c r="E77" s="345">
        <v>9750000</v>
      </c>
      <c r="F77" s="226"/>
      <c r="G77" s="318">
        <v>500000</v>
      </c>
      <c r="H77" s="346">
        <f t="shared" si="90"/>
        <v>9250000</v>
      </c>
      <c r="I77" s="348">
        <v>1000000</v>
      </c>
      <c r="J77" s="226">
        <v>1000000</v>
      </c>
      <c r="K77" s="223">
        <v>1000000</v>
      </c>
      <c r="L77" s="318">
        <f t="shared" si="57"/>
        <v>0</v>
      </c>
      <c r="M77" s="222">
        <f>(H77-I77)/10</f>
        <v>825000</v>
      </c>
      <c r="N77" s="223">
        <f>M77</f>
        <v>825000</v>
      </c>
      <c r="O77" s="224">
        <f t="shared" si="66"/>
        <v>0</v>
      </c>
      <c r="P77" s="226">
        <f t="shared" si="91"/>
        <v>825000</v>
      </c>
      <c r="Q77" s="223">
        <f>P77</f>
        <v>825000</v>
      </c>
      <c r="R77" s="227">
        <f t="shared" si="58"/>
        <v>0</v>
      </c>
      <c r="S77" s="222">
        <f t="shared" si="64"/>
        <v>825000</v>
      </c>
      <c r="T77" s="223">
        <f>S77</f>
        <v>825000</v>
      </c>
      <c r="U77" s="224">
        <f t="shared" si="67"/>
        <v>0</v>
      </c>
      <c r="V77" s="226">
        <f t="shared" si="68"/>
        <v>825000</v>
      </c>
      <c r="W77" s="223">
        <f>V77</f>
        <v>825000</v>
      </c>
      <c r="X77" s="227">
        <f t="shared" si="65"/>
        <v>0</v>
      </c>
      <c r="Y77" s="222">
        <f t="shared" si="69"/>
        <v>825000</v>
      </c>
      <c r="Z77" s="223">
        <f t="shared" ref="Z77:Z83" si="92">Y77</f>
        <v>825000</v>
      </c>
      <c r="AA77" s="224">
        <f t="shared" si="70"/>
        <v>0</v>
      </c>
      <c r="AB77" s="226">
        <f t="shared" si="71"/>
        <v>825000</v>
      </c>
      <c r="AC77" s="223">
        <f>AB77</f>
        <v>825000</v>
      </c>
      <c r="AD77" s="227">
        <f t="shared" si="72"/>
        <v>0</v>
      </c>
      <c r="AE77" s="222">
        <f t="shared" si="73"/>
        <v>825000</v>
      </c>
      <c r="AF77" s="223">
        <f>AE77</f>
        <v>825000</v>
      </c>
      <c r="AG77" s="224">
        <f t="shared" si="81"/>
        <v>0</v>
      </c>
      <c r="AH77" s="226">
        <f t="shared" si="74"/>
        <v>825000</v>
      </c>
      <c r="AI77" s="223">
        <f>AH77</f>
        <v>825000</v>
      </c>
      <c r="AJ77" s="227">
        <f t="shared" si="82"/>
        <v>0</v>
      </c>
      <c r="AK77" s="222">
        <f t="shared" si="75"/>
        <v>825000</v>
      </c>
      <c r="AL77" s="223">
        <v>825000</v>
      </c>
      <c r="AM77" s="224">
        <f t="shared" si="83"/>
        <v>0</v>
      </c>
      <c r="AN77" s="226">
        <f t="shared" si="89"/>
        <v>825000</v>
      </c>
      <c r="AO77" s="223">
        <v>825000</v>
      </c>
      <c r="AP77" s="227">
        <f t="shared" si="84"/>
        <v>0</v>
      </c>
      <c r="AQ77" s="226"/>
      <c r="AR77" s="223"/>
      <c r="AS77" s="227">
        <f t="shared" si="85"/>
        <v>0</v>
      </c>
      <c r="AT77" s="222"/>
      <c r="AU77" s="223"/>
      <c r="AV77" s="348">
        <f t="shared" si="33"/>
        <v>0</v>
      </c>
      <c r="AW77" s="226"/>
      <c r="AX77" s="223"/>
      <c r="AY77" s="318"/>
      <c r="AZ77" s="282">
        <f t="shared" si="77"/>
        <v>9250000</v>
      </c>
      <c r="BA77" s="365">
        <f t="shared" si="78"/>
        <v>0</v>
      </c>
      <c r="BB77" s="224">
        <f t="shared" si="79"/>
        <v>9250000</v>
      </c>
      <c r="BC77" s="223">
        <f t="shared" si="80"/>
        <v>0</v>
      </c>
      <c r="BD77" s="362" t="s">
        <v>58</v>
      </c>
      <c r="BE77" s="350">
        <v>9250000</v>
      </c>
      <c r="BF77" s="350">
        <v>6000000</v>
      </c>
      <c r="BG77" s="350">
        <v>3250000</v>
      </c>
      <c r="BH77" s="363">
        <v>0</v>
      </c>
      <c r="BI77" s="351">
        <f t="shared" si="86"/>
        <v>0</v>
      </c>
      <c r="BJ77" s="351">
        <f t="shared" si="87"/>
        <v>-3250000</v>
      </c>
      <c r="BK77" s="362" t="s">
        <v>58</v>
      </c>
      <c r="BL77" s="350">
        <v>1500000</v>
      </c>
      <c r="BM77" s="351">
        <f t="shared" si="88"/>
        <v>-1500000</v>
      </c>
      <c r="BN77" s="201">
        <f t="shared" si="31"/>
        <v>0</v>
      </c>
    </row>
    <row r="78" spans="1:66" s="351" customFormat="1" ht="15" x14ac:dyDescent="0.2">
      <c r="A78" s="342">
        <v>73</v>
      </c>
      <c r="B78" s="321"/>
      <c r="C78" s="361" t="s">
        <v>53</v>
      </c>
      <c r="D78" s="344" t="s">
        <v>31</v>
      </c>
      <c r="E78" s="345">
        <v>9500000</v>
      </c>
      <c r="F78" s="226"/>
      <c r="G78" s="318"/>
      <c r="H78" s="346">
        <f t="shared" si="90"/>
        <v>9500000</v>
      </c>
      <c r="I78" s="348">
        <v>3000000</v>
      </c>
      <c r="J78" s="226">
        <v>3000000</v>
      </c>
      <c r="K78" s="223">
        <v>3000000</v>
      </c>
      <c r="L78" s="318">
        <f t="shared" si="57"/>
        <v>0</v>
      </c>
      <c r="M78" s="222">
        <f>(H78-I78)/10</f>
        <v>650000</v>
      </c>
      <c r="N78" s="223">
        <v>650000</v>
      </c>
      <c r="O78" s="224">
        <f t="shared" si="66"/>
        <v>0</v>
      </c>
      <c r="P78" s="226">
        <f t="shared" si="91"/>
        <v>650000</v>
      </c>
      <c r="Q78" s="223">
        <v>650000</v>
      </c>
      <c r="R78" s="227">
        <f t="shared" si="58"/>
        <v>0</v>
      </c>
      <c r="S78" s="222">
        <f t="shared" si="64"/>
        <v>650000</v>
      </c>
      <c r="T78" s="223">
        <v>650000</v>
      </c>
      <c r="U78" s="224">
        <f t="shared" si="67"/>
        <v>0</v>
      </c>
      <c r="V78" s="228">
        <f t="shared" si="68"/>
        <v>650000</v>
      </c>
      <c r="W78" s="229">
        <f>V78</f>
        <v>650000</v>
      </c>
      <c r="X78" s="230">
        <f t="shared" si="65"/>
        <v>0</v>
      </c>
      <c r="Y78" s="231">
        <f t="shared" si="69"/>
        <v>650000</v>
      </c>
      <c r="Z78" s="229">
        <f t="shared" si="92"/>
        <v>650000</v>
      </c>
      <c r="AA78" s="224">
        <f t="shared" si="70"/>
        <v>0</v>
      </c>
      <c r="AB78" s="226">
        <f t="shared" si="71"/>
        <v>650000</v>
      </c>
      <c r="AC78" s="223">
        <v>650000</v>
      </c>
      <c r="AD78" s="227">
        <f t="shared" si="72"/>
        <v>0</v>
      </c>
      <c r="AE78" s="222">
        <f t="shared" si="73"/>
        <v>650000</v>
      </c>
      <c r="AF78" s="223">
        <v>650000</v>
      </c>
      <c r="AG78" s="224">
        <f t="shared" si="81"/>
        <v>0</v>
      </c>
      <c r="AH78" s="226">
        <f t="shared" si="74"/>
        <v>650000</v>
      </c>
      <c r="AI78" s="223">
        <v>650000</v>
      </c>
      <c r="AJ78" s="227">
        <f t="shared" si="82"/>
        <v>0</v>
      </c>
      <c r="AK78" s="222">
        <f t="shared" si="75"/>
        <v>650000</v>
      </c>
      <c r="AL78" s="223">
        <v>650000</v>
      </c>
      <c r="AM78" s="224">
        <f t="shared" si="83"/>
        <v>0</v>
      </c>
      <c r="AN78" s="226">
        <f t="shared" si="89"/>
        <v>650000</v>
      </c>
      <c r="AO78" s="223">
        <v>650000</v>
      </c>
      <c r="AP78" s="227">
        <f t="shared" si="84"/>
        <v>0</v>
      </c>
      <c r="AQ78" s="226"/>
      <c r="AR78" s="223"/>
      <c r="AS78" s="227">
        <f t="shared" si="85"/>
        <v>0</v>
      </c>
      <c r="AT78" s="222"/>
      <c r="AU78" s="223"/>
      <c r="AV78" s="348">
        <f t="shared" si="33"/>
        <v>0</v>
      </c>
      <c r="AW78" s="226"/>
      <c r="AX78" s="223"/>
      <c r="AY78" s="318"/>
      <c r="AZ78" s="282">
        <f t="shared" si="77"/>
        <v>9500000</v>
      </c>
      <c r="BA78" s="203">
        <f t="shared" si="78"/>
        <v>0</v>
      </c>
      <c r="BB78" s="224">
        <f t="shared" si="79"/>
        <v>9500000</v>
      </c>
      <c r="BC78" s="223">
        <f t="shared" si="80"/>
        <v>0</v>
      </c>
      <c r="BD78" s="349" t="s">
        <v>406</v>
      </c>
      <c r="BE78" s="350">
        <v>9500000</v>
      </c>
      <c r="BF78" s="350">
        <v>6250000</v>
      </c>
      <c r="BG78" s="350">
        <v>3250000</v>
      </c>
      <c r="BH78" s="350">
        <v>650000</v>
      </c>
      <c r="BI78" s="351">
        <f t="shared" si="86"/>
        <v>0</v>
      </c>
      <c r="BJ78" s="351">
        <f t="shared" si="87"/>
        <v>-3250000</v>
      </c>
      <c r="BK78" s="349" t="s">
        <v>406</v>
      </c>
      <c r="BL78" s="350">
        <v>3250000</v>
      </c>
      <c r="BM78" s="351">
        <f t="shared" si="88"/>
        <v>-3250000</v>
      </c>
      <c r="BN78" s="201">
        <f t="shared" ref="BN78:BN95" si="93">+BL78+BM78</f>
        <v>0</v>
      </c>
    </row>
    <row r="79" spans="1:66" s="351" customFormat="1" ht="15" x14ac:dyDescent="0.2">
      <c r="A79" s="342">
        <v>74</v>
      </c>
      <c r="B79" s="321"/>
      <c r="C79" s="361" t="s">
        <v>36</v>
      </c>
      <c r="D79" s="344" t="s">
        <v>31</v>
      </c>
      <c r="E79" s="345">
        <v>9500000</v>
      </c>
      <c r="F79" s="226"/>
      <c r="G79" s="318">
        <v>500000</v>
      </c>
      <c r="H79" s="346">
        <f t="shared" si="90"/>
        <v>9000000</v>
      </c>
      <c r="I79" s="347">
        <v>1500000</v>
      </c>
      <c r="J79" s="226">
        <v>1500000</v>
      </c>
      <c r="K79" s="223">
        <v>1500000</v>
      </c>
      <c r="L79" s="318">
        <f t="shared" si="57"/>
        <v>0</v>
      </c>
      <c r="M79" s="222">
        <v>750000</v>
      </c>
      <c r="N79" s="223">
        <f>M79</f>
        <v>750000</v>
      </c>
      <c r="O79" s="224">
        <f t="shared" si="66"/>
        <v>0</v>
      </c>
      <c r="P79" s="226">
        <f t="shared" si="91"/>
        <v>750000</v>
      </c>
      <c r="Q79" s="223">
        <v>750000</v>
      </c>
      <c r="R79" s="227">
        <f t="shared" si="58"/>
        <v>0</v>
      </c>
      <c r="S79" s="222">
        <f t="shared" si="64"/>
        <v>750000</v>
      </c>
      <c r="T79" s="223">
        <f>S79</f>
        <v>750000</v>
      </c>
      <c r="U79" s="224">
        <f t="shared" si="67"/>
        <v>0</v>
      </c>
      <c r="V79" s="226">
        <f t="shared" si="68"/>
        <v>750000</v>
      </c>
      <c r="W79" s="223">
        <f>V79</f>
        <v>750000</v>
      </c>
      <c r="X79" s="227">
        <f t="shared" si="65"/>
        <v>0</v>
      </c>
      <c r="Y79" s="222">
        <f t="shared" si="69"/>
        <v>750000</v>
      </c>
      <c r="Z79" s="223">
        <f t="shared" si="92"/>
        <v>750000</v>
      </c>
      <c r="AA79" s="224">
        <f t="shared" si="70"/>
        <v>0</v>
      </c>
      <c r="AB79" s="226">
        <f t="shared" si="71"/>
        <v>750000</v>
      </c>
      <c r="AC79" s="223">
        <f>AB79</f>
        <v>750000</v>
      </c>
      <c r="AD79" s="227">
        <f t="shared" si="72"/>
        <v>0</v>
      </c>
      <c r="AE79" s="222">
        <f t="shared" si="73"/>
        <v>750000</v>
      </c>
      <c r="AF79" s="223">
        <f>AE79</f>
        <v>750000</v>
      </c>
      <c r="AG79" s="224">
        <f t="shared" si="81"/>
        <v>0</v>
      </c>
      <c r="AH79" s="226">
        <f t="shared" si="74"/>
        <v>750000</v>
      </c>
      <c r="AI79" s="223">
        <v>750000</v>
      </c>
      <c r="AJ79" s="227">
        <f t="shared" si="82"/>
        <v>0</v>
      </c>
      <c r="AK79" s="222">
        <f t="shared" si="75"/>
        <v>750000</v>
      </c>
      <c r="AL79" s="223">
        <v>750000</v>
      </c>
      <c r="AM79" s="224">
        <f t="shared" si="83"/>
        <v>0</v>
      </c>
      <c r="AN79" s="226">
        <f t="shared" si="89"/>
        <v>750000</v>
      </c>
      <c r="AO79" s="223">
        <v>750000</v>
      </c>
      <c r="AP79" s="227">
        <f t="shared" si="84"/>
        <v>0</v>
      </c>
      <c r="AQ79" s="226"/>
      <c r="AR79" s="223"/>
      <c r="AS79" s="227">
        <f t="shared" si="85"/>
        <v>0</v>
      </c>
      <c r="AT79" s="222"/>
      <c r="AU79" s="223"/>
      <c r="AV79" s="348">
        <f t="shared" si="33"/>
        <v>0</v>
      </c>
      <c r="AW79" s="226"/>
      <c r="AX79" s="223"/>
      <c r="AY79" s="318"/>
      <c r="AZ79" s="282">
        <f t="shared" si="77"/>
        <v>9000000</v>
      </c>
      <c r="BA79" s="365">
        <f t="shared" si="78"/>
        <v>0</v>
      </c>
      <c r="BB79" s="224">
        <f t="shared" si="79"/>
        <v>9000000</v>
      </c>
      <c r="BC79" s="223">
        <f t="shared" si="80"/>
        <v>0</v>
      </c>
      <c r="BD79" s="362" t="s">
        <v>36</v>
      </c>
      <c r="BE79" s="350">
        <v>9000000</v>
      </c>
      <c r="BF79" s="350">
        <v>6000000</v>
      </c>
      <c r="BG79" s="350">
        <v>3000000</v>
      </c>
      <c r="BH79" s="363">
        <v>0</v>
      </c>
      <c r="BI79" s="351">
        <f t="shared" si="86"/>
        <v>0</v>
      </c>
      <c r="BJ79" s="351">
        <f t="shared" si="87"/>
        <v>-3000000</v>
      </c>
      <c r="BK79" s="362" t="s">
        <v>36</v>
      </c>
      <c r="BL79" s="350">
        <v>2250000</v>
      </c>
      <c r="BM79" s="351">
        <f t="shared" si="88"/>
        <v>-2250000</v>
      </c>
      <c r="BN79" s="201">
        <f t="shared" si="93"/>
        <v>0</v>
      </c>
    </row>
    <row r="80" spans="1:66" s="351" customFormat="1" ht="15" x14ac:dyDescent="0.2">
      <c r="A80" s="342">
        <v>75</v>
      </c>
      <c r="B80" s="321"/>
      <c r="C80" s="361" t="s">
        <v>56</v>
      </c>
      <c r="D80" s="344" t="s">
        <v>31</v>
      </c>
      <c r="E80" s="345">
        <v>9750000</v>
      </c>
      <c r="F80" s="226"/>
      <c r="G80" s="318"/>
      <c r="H80" s="346">
        <f t="shared" si="90"/>
        <v>9750000</v>
      </c>
      <c r="I80" s="348">
        <v>3000000</v>
      </c>
      <c r="J80" s="226">
        <v>3000000</v>
      </c>
      <c r="K80" s="223">
        <v>3000000</v>
      </c>
      <c r="L80" s="318">
        <f t="shared" si="57"/>
        <v>0</v>
      </c>
      <c r="M80" s="222">
        <f>(H80-I80)/12</f>
        <v>562500</v>
      </c>
      <c r="N80" s="223">
        <v>562500</v>
      </c>
      <c r="O80" s="224">
        <f t="shared" si="66"/>
        <v>0</v>
      </c>
      <c r="P80" s="226">
        <f t="shared" si="91"/>
        <v>562500</v>
      </c>
      <c r="Q80" s="223">
        <v>562500</v>
      </c>
      <c r="R80" s="227">
        <f t="shared" si="58"/>
        <v>0</v>
      </c>
      <c r="S80" s="222">
        <f t="shared" si="64"/>
        <v>562500</v>
      </c>
      <c r="T80" s="223">
        <v>562500</v>
      </c>
      <c r="U80" s="224">
        <f t="shared" si="67"/>
        <v>0</v>
      </c>
      <c r="V80" s="226">
        <f t="shared" si="68"/>
        <v>562500</v>
      </c>
      <c r="W80" s="223">
        <v>562500</v>
      </c>
      <c r="X80" s="227">
        <f t="shared" si="65"/>
        <v>0</v>
      </c>
      <c r="Y80" s="222">
        <f t="shared" si="69"/>
        <v>562500</v>
      </c>
      <c r="Z80" s="223">
        <f t="shared" si="92"/>
        <v>562500</v>
      </c>
      <c r="AA80" s="224">
        <f t="shared" si="70"/>
        <v>0</v>
      </c>
      <c r="AB80" s="226">
        <f t="shared" si="71"/>
        <v>562500</v>
      </c>
      <c r="AC80" s="223">
        <f>AB80</f>
        <v>562500</v>
      </c>
      <c r="AD80" s="227">
        <f t="shared" si="72"/>
        <v>0</v>
      </c>
      <c r="AE80" s="222">
        <f t="shared" si="73"/>
        <v>562500</v>
      </c>
      <c r="AF80" s="223">
        <f>AE80</f>
        <v>562500</v>
      </c>
      <c r="AG80" s="224">
        <f t="shared" si="81"/>
        <v>0</v>
      </c>
      <c r="AH80" s="226">
        <f t="shared" si="74"/>
        <v>562500</v>
      </c>
      <c r="AI80" s="223">
        <v>562500</v>
      </c>
      <c r="AJ80" s="227">
        <f t="shared" si="82"/>
        <v>0</v>
      </c>
      <c r="AK80" s="222">
        <f t="shared" si="75"/>
        <v>562500</v>
      </c>
      <c r="AL80" s="223">
        <v>562500</v>
      </c>
      <c r="AM80" s="224">
        <f t="shared" si="83"/>
        <v>0</v>
      </c>
      <c r="AN80" s="226">
        <f t="shared" si="89"/>
        <v>562500</v>
      </c>
      <c r="AO80" s="223">
        <v>562500</v>
      </c>
      <c r="AP80" s="227">
        <f t="shared" si="84"/>
        <v>0</v>
      </c>
      <c r="AQ80" s="226">
        <f>AN80</f>
        <v>562500</v>
      </c>
      <c r="AR80" s="223">
        <v>562500</v>
      </c>
      <c r="AS80" s="227">
        <f t="shared" si="85"/>
        <v>0</v>
      </c>
      <c r="AT80" s="222">
        <f>AQ80</f>
        <v>562500</v>
      </c>
      <c r="AU80" s="223">
        <v>562500</v>
      </c>
      <c r="AV80" s="348">
        <f t="shared" si="33"/>
        <v>0</v>
      </c>
      <c r="AW80" s="226"/>
      <c r="AX80" s="223"/>
      <c r="AY80" s="318"/>
      <c r="AZ80" s="282">
        <f t="shared" si="77"/>
        <v>9750000</v>
      </c>
      <c r="BA80" s="203">
        <f t="shared" si="78"/>
        <v>0</v>
      </c>
      <c r="BB80" s="224">
        <f t="shared" si="79"/>
        <v>9750000</v>
      </c>
      <c r="BC80" s="223">
        <f t="shared" si="80"/>
        <v>0</v>
      </c>
      <c r="BD80" s="349" t="s">
        <v>56</v>
      </c>
      <c r="BE80" s="350">
        <v>9750000</v>
      </c>
      <c r="BF80" s="350">
        <v>6000000</v>
      </c>
      <c r="BG80" s="350">
        <v>3750000</v>
      </c>
      <c r="BH80" s="350">
        <v>375000</v>
      </c>
      <c r="BI80" s="351">
        <f t="shared" si="86"/>
        <v>0</v>
      </c>
      <c r="BJ80" s="351">
        <f t="shared" si="87"/>
        <v>-3750000</v>
      </c>
      <c r="BK80" s="362" t="s">
        <v>56</v>
      </c>
      <c r="BL80" s="350">
        <v>2550000</v>
      </c>
      <c r="BM80" s="351">
        <f t="shared" si="88"/>
        <v>-2550000</v>
      </c>
      <c r="BN80" s="201">
        <f t="shared" si="93"/>
        <v>0</v>
      </c>
    </row>
    <row r="81" spans="1:66" s="351" customFormat="1" ht="15" x14ac:dyDescent="0.2">
      <c r="A81" s="342">
        <v>76</v>
      </c>
      <c r="B81" s="321"/>
      <c r="C81" s="361" t="s">
        <v>94</v>
      </c>
      <c r="D81" s="368" t="s">
        <v>31</v>
      </c>
      <c r="E81" s="361">
        <v>10000000</v>
      </c>
      <c r="F81" s="226"/>
      <c r="G81" s="318"/>
      <c r="H81" s="346">
        <f t="shared" si="90"/>
        <v>10000000</v>
      </c>
      <c r="I81" s="348">
        <v>5000000</v>
      </c>
      <c r="J81" s="226">
        <v>5000000</v>
      </c>
      <c r="K81" s="223">
        <v>5000000</v>
      </c>
      <c r="L81" s="318">
        <f t="shared" si="57"/>
        <v>0</v>
      </c>
      <c r="M81" s="222">
        <f>(H81-I81)/10</f>
        <v>500000</v>
      </c>
      <c r="N81" s="223">
        <v>500000</v>
      </c>
      <c r="O81" s="224">
        <f t="shared" si="66"/>
        <v>0</v>
      </c>
      <c r="P81" s="226">
        <f t="shared" si="91"/>
        <v>500000</v>
      </c>
      <c r="Q81" s="223">
        <v>500000</v>
      </c>
      <c r="R81" s="227">
        <f t="shared" si="58"/>
        <v>0</v>
      </c>
      <c r="S81" s="222">
        <f t="shared" si="64"/>
        <v>500000</v>
      </c>
      <c r="T81" s="223">
        <f>S81</f>
        <v>500000</v>
      </c>
      <c r="U81" s="224">
        <f t="shared" si="67"/>
        <v>0</v>
      </c>
      <c r="V81" s="228">
        <f t="shared" si="68"/>
        <v>500000</v>
      </c>
      <c r="W81" s="229">
        <f>V81</f>
        <v>500000</v>
      </c>
      <c r="X81" s="230">
        <f t="shared" si="65"/>
        <v>0</v>
      </c>
      <c r="Y81" s="231">
        <f t="shared" si="69"/>
        <v>500000</v>
      </c>
      <c r="Z81" s="229">
        <f t="shared" si="92"/>
        <v>500000</v>
      </c>
      <c r="AA81" s="224">
        <f t="shared" si="70"/>
        <v>0</v>
      </c>
      <c r="AB81" s="226">
        <f t="shared" si="71"/>
        <v>500000</v>
      </c>
      <c r="AC81" s="223">
        <v>500000</v>
      </c>
      <c r="AD81" s="227">
        <f t="shared" si="72"/>
        <v>0</v>
      </c>
      <c r="AE81" s="222">
        <f t="shared" si="73"/>
        <v>500000</v>
      </c>
      <c r="AF81" s="223">
        <v>500000</v>
      </c>
      <c r="AG81" s="224">
        <f t="shared" si="81"/>
        <v>0</v>
      </c>
      <c r="AH81" s="226">
        <f t="shared" si="74"/>
        <v>500000</v>
      </c>
      <c r="AI81" s="223">
        <v>500000</v>
      </c>
      <c r="AJ81" s="227">
        <f t="shared" si="82"/>
        <v>0</v>
      </c>
      <c r="AK81" s="222">
        <f t="shared" si="75"/>
        <v>500000</v>
      </c>
      <c r="AL81" s="223">
        <v>500000</v>
      </c>
      <c r="AM81" s="224">
        <f t="shared" si="83"/>
        <v>0</v>
      </c>
      <c r="AN81" s="226">
        <f t="shared" si="89"/>
        <v>500000</v>
      </c>
      <c r="AO81" s="223">
        <v>500000</v>
      </c>
      <c r="AP81" s="227">
        <f t="shared" si="84"/>
        <v>0</v>
      </c>
      <c r="AQ81" s="226"/>
      <c r="AR81" s="223"/>
      <c r="AS81" s="227">
        <f t="shared" si="85"/>
        <v>0</v>
      </c>
      <c r="AT81" s="222"/>
      <c r="AU81" s="223"/>
      <c r="AV81" s="348">
        <f t="shared" si="33"/>
        <v>0</v>
      </c>
      <c r="AW81" s="226"/>
      <c r="AX81" s="223"/>
      <c r="AY81" s="318"/>
      <c r="AZ81" s="282">
        <f t="shared" si="77"/>
        <v>10000000</v>
      </c>
      <c r="BA81" s="203">
        <f t="shared" si="78"/>
        <v>0</v>
      </c>
      <c r="BB81" s="224">
        <f t="shared" si="79"/>
        <v>10000000</v>
      </c>
      <c r="BC81" s="223">
        <f t="shared" si="80"/>
        <v>0</v>
      </c>
      <c r="BD81" s="349" t="s">
        <v>407</v>
      </c>
      <c r="BE81" s="350">
        <v>10000000</v>
      </c>
      <c r="BF81" s="350">
        <v>7500000</v>
      </c>
      <c r="BG81" s="350">
        <v>2500000</v>
      </c>
      <c r="BH81" s="350">
        <v>500000</v>
      </c>
      <c r="BI81" s="351">
        <f t="shared" si="86"/>
        <v>0</v>
      </c>
      <c r="BJ81" s="351">
        <f t="shared" si="87"/>
        <v>-2500000</v>
      </c>
      <c r="BK81" s="349" t="s">
        <v>407</v>
      </c>
      <c r="BL81" s="350">
        <v>2500000</v>
      </c>
      <c r="BM81" s="351">
        <f t="shared" si="88"/>
        <v>-2500000</v>
      </c>
      <c r="BN81" s="201">
        <f t="shared" si="93"/>
        <v>0</v>
      </c>
    </row>
    <row r="82" spans="1:66" s="351" customFormat="1" ht="15" x14ac:dyDescent="0.2">
      <c r="A82" s="342">
        <v>77</v>
      </c>
      <c r="B82" s="321"/>
      <c r="C82" s="345" t="s">
        <v>352</v>
      </c>
      <c r="D82" s="344" t="s">
        <v>31</v>
      </c>
      <c r="E82" s="361">
        <v>10000000</v>
      </c>
      <c r="F82" s="226"/>
      <c r="G82" s="318">
        <v>500000</v>
      </c>
      <c r="H82" s="346">
        <f t="shared" si="90"/>
        <v>9500000</v>
      </c>
      <c r="I82" s="348">
        <v>1000000</v>
      </c>
      <c r="J82" s="226">
        <v>1000000</v>
      </c>
      <c r="K82" s="223">
        <v>1000000</v>
      </c>
      <c r="L82" s="318">
        <f t="shared" si="57"/>
        <v>0</v>
      </c>
      <c r="M82" s="222">
        <f>(H82-I82)/10</f>
        <v>850000</v>
      </c>
      <c r="N82" s="223">
        <v>850000</v>
      </c>
      <c r="O82" s="224">
        <f t="shared" si="66"/>
        <v>0</v>
      </c>
      <c r="P82" s="226">
        <f t="shared" si="91"/>
        <v>850000</v>
      </c>
      <c r="Q82" s="223">
        <v>850000</v>
      </c>
      <c r="R82" s="227">
        <f t="shared" si="58"/>
        <v>0</v>
      </c>
      <c r="S82" s="222">
        <f t="shared" si="64"/>
        <v>850000</v>
      </c>
      <c r="T82" s="223">
        <v>850000</v>
      </c>
      <c r="U82" s="224">
        <f t="shared" si="67"/>
        <v>0</v>
      </c>
      <c r="V82" s="226">
        <f t="shared" si="68"/>
        <v>850000</v>
      </c>
      <c r="W82" s="223">
        <v>850000</v>
      </c>
      <c r="X82" s="227">
        <f t="shared" si="65"/>
        <v>0</v>
      </c>
      <c r="Y82" s="222">
        <f t="shared" si="69"/>
        <v>850000</v>
      </c>
      <c r="Z82" s="223">
        <f t="shared" si="92"/>
        <v>850000</v>
      </c>
      <c r="AA82" s="224">
        <f t="shared" si="70"/>
        <v>0</v>
      </c>
      <c r="AB82" s="226">
        <f t="shared" si="71"/>
        <v>850000</v>
      </c>
      <c r="AC82" s="223">
        <f>AB82</f>
        <v>850000</v>
      </c>
      <c r="AD82" s="227">
        <f t="shared" si="72"/>
        <v>0</v>
      </c>
      <c r="AE82" s="222">
        <f t="shared" si="73"/>
        <v>850000</v>
      </c>
      <c r="AF82" s="223">
        <f>AE82</f>
        <v>850000</v>
      </c>
      <c r="AG82" s="224">
        <f t="shared" si="81"/>
        <v>0</v>
      </c>
      <c r="AH82" s="226">
        <f t="shared" si="74"/>
        <v>850000</v>
      </c>
      <c r="AI82" s="223">
        <v>850000</v>
      </c>
      <c r="AJ82" s="227">
        <f t="shared" si="82"/>
        <v>0</v>
      </c>
      <c r="AK82" s="222">
        <f t="shared" si="75"/>
        <v>850000</v>
      </c>
      <c r="AL82" s="223">
        <v>850000</v>
      </c>
      <c r="AM82" s="224">
        <f t="shared" si="83"/>
        <v>0</v>
      </c>
      <c r="AN82" s="226">
        <f t="shared" si="89"/>
        <v>850000</v>
      </c>
      <c r="AO82" s="223">
        <v>850000</v>
      </c>
      <c r="AP82" s="227">
        <f t="shared" si="84"/>
        <v>0</v>
      </c>
      <c r="AQ82" s="226"/>
      <c r="AR82" s="223"/>
      <c r="AS82" s="227">
        <f t="shared" si="85"/>
        <v>0</v>
      </c>
      <c r="AT82" s="222"/>
      <c r="AU82" s="223"/>
      <c r="AV82" s="348">
        <f t="shared" si="33"/>
        <v>0</v>
      </c>
      <c r="AW82" s="226"/>
      <c r="AX82" s="223"/>
      <c r="AY82" s="318"/>
      <c r="AZ82" s="282">
        <f t="shared" si="77"/>
        <v>9500000</v>
      </c>
      <c r="BA82" s="203">
        <f t="shared" si="78"/>
        <v>0</v>
      </c>
      <c r="BB82" s="224">
        <f t="shared" si="79"/>
        <v>9500000</v>
      </c>
      <c r="BC82" s="223">
        <f t="shared" si="80"/>
        <v>0</v>
      </c>
      <c r="BD82" s="362" t="s">
        <v>352</v>
      </c>
      <c r="BE82" s="350">
        <v>9500000</v>
      </c>
      <c r="BF82" s="350">
        <v>6100000</v>
      </c>
      <c r="BG82" s="350">
        <v>3400000</v>
      </c>
      <c r="BH82" s="363">
        <v>0</v>
      </c>
      <c r="BI82" s="351">
        <f t="shared" si="86"/>
        <v>0</v>
      </c>
      <c r="BJ82" s="351">
        <f t="shared" si="87"/>
        <v>-3400000</v>
      </c>
      <c r="BK82" s="362" t="s">
        <v>352</v>
      </c>
      <c r="BL82" s="350">
        <v>2550000</v>
      </c>
      <c r="BM82" s="351">
        <f t="shared" si="88"/>
        <v>-2550000</v>
      </c>
      <c r="BN82" s="201">
        <f t="shared" si="93"/>
        <v>0</v>
      </c>
    </row>
    <row r="83" spans="1:66" s="351" customFormat="1" ht="15" x14ac:dyDescent="0.2">
      <c r="A83" s="342">
        <v>78</v>
      </c>
      <c r="B83" s="321"/>
      <c r="C83" s="361" t="s">
        <v>39</v>
      </c>
      <c r="D83" s="344" t="s">
        <v>31</v>
      </c>
      <c r="E83" s="345">
        <v>9500000</v>
      </c>
      <c r="F83" s="226"/>
      <c r="G83" s="318"/>
      <c r="H83" s="346">
        <f t="shared" si="90"/>
        <v>9500000</v>
      </c>
      <c r="I83" s="348">
        <v>3000000</v>
      </c>
      <c r="J83" s="226">
        <v>3000000</v>
      </c>
      <c r="K83" s="223">
        <v>3000000</v>
      </c>
      <c r="L83" s="318">
        <f t="shared" si="57"/>
        <v>0</v>
      </c>
      <c r="M83" s="222">
        <v>541000</v>
      </c>
      <c r="N83" s="223">
        <v>541000</v>
      </c>
      <c r="O83" s="224">
        <f t="shared" si="66"/>
        <v>0</v>
      </c>
      <c r="P83" s="226">
        <f t="shared" si="91"/>
        <v>541000</v>
      </c>
      <c r="Q83" s="223">
        <v>541000</v>
      </c>
      <c r="R83" s="227">
        <f t="shared" si="58"/>
        <v>0</v>
      </c>
      <c r="S83" s="222">
        <f t="shared" si="64"/>
        <v>541000</v>
      </c>
      <c r="T83" s="223">
        <v>541000</v>
      </c>
      <c r="U83" s="224">
        <f t="shared" si="67"/>
        <v>0</v>
      </c>
      <c r="V83" s="226">
        <f t="shared" si="68"/>
        <v>541000</v>
      </c>
      <c r="W83" s="223">
        <f>V83</f>
        <v>541000</v>
      </c>
      <c r="X83" s="227">
        <f t="shared" si="65"/>
        <v>0</v>
      </c>
      <c r="Y83" s="222">
        <f t="shared" si="69"/>
        <v>541000</v>
      </c>
      <c r="Z83" s="223">
        <f t="shared" si="92"/>
        <v>541000</v>
      </c>
      <c r="AA83" s="224">
        <f t="shared" si="70"/>
        <v>0</v>
      </c>
      <c r="AB83" s="226">
        <f t="shared" si="71"/>
        <v>541000</v>
      </c>
      <c r="AC83" s="223">
        <f>AB83</f>
        <v>541000</v>
      </c>
      <c r="AD83" s="227">
        <f t="shared" si="72"/>
        <v>0</v>
      </c>
      <c r="AE83" s="222">
        <f t="shared" si="73"/>
        <v>541000</v>
      </c>
      <c r="AF83" s="223">
        <f>AE83</f>
        <v>541000</v>
      </c>
      <c r="AG83" s="224">
        <f t="shared" si="81"/>
        <v>0</v>
      </c>
      <c r="AH83" s="226">
        <f t="shared" si="74"/>
        <v>541000</v>
      </c>
      <c r="AI83" s="223">
        <v>541000</v>
      </c>
      <c r="AJ83" s="227">
        <f t="shared" si="82"/>
        <v>0</v>
      </c>
      <c r="AK83" s="222">
        <f t="shared" si="75"/>
        <v>541000</v>
      </c>
      <c r="AL83" s="223">
        <v>541000</v>
      </c>
      <c r="AM83" s="224">
        <f t="shared" si="83"/>
        <v>0</v>
      </c>
      <c r="AN83" s="226">
        <f t="shared" si="89"/>
        <v>541000</v>
      </c>
      <c r="AO83" s="223">
        <v>541000</v>
      </c>
      <c r="AP83" s="227">
        <f t="shared" si="84"/>
        <v>0</v>
      </c>
      <c r="AQ83" s="226">
        <f>AN83</f>
        <v>541000</v>
      </c>
      <c r="AR83" s="223">
        <v>541000</v>
      </c>
      <c r="AS83" s="227">
        <f t="shared" si="85"/>
        <v>0</v>
      </c>
      <c r="AT83" s="222">
        <v>549000</v>
      </c>
      <c r="AU83" s="223">
        <v>549000</v>
      </c>
      <c r="AV83" s="348">
        <f t="shared" si="33"/>
        <v>0</v>
      </c>
      <c r="AW83" s="226"/>
      <c r="AX83" s="223"/>
      <c r="AY83" s="318"/>
      <c r="AZ83" s="282">
        <f t="shared" si="77"/>
        <v>9500000</v>
      </c>
      <c r="BA83" s="203">
        <f t="shared" si="78"/>
        <v>0</v>
      </c>
      <c r="BB83" s="224">
        <f t="shared" si="79"/>
        <v>9500000</v>
      </c>
      <c r="BC83" s="223">
        <f t="shared" si="80"/>
        <v>0</v>
      </c>
      <c r="BD83" s="349" t="s">
        <v>408</v>
      </c>
      <c r="BE83" s="350">
        <v>9500000</v>
      </c>
      <c r="BF83" s="350">
        <v>5732000</v>
      </c>
      <c r="BG83" s="350">
        <v>3768000</v>
      </c>
      <c r="BH83" s="350">
        <v>514000</v>
      </c>
      <c r="BI83" s="351">
        <f t="shared" si="86"/>
        <v>0</v>
      </c>
      <c r="BJ83" s="351">
        <f t="shared" si="87"/>
        <v>-3768000</v>
      </c>
      <c r="BK83" s="362" t="s">
        <v>408</v>
      </c>
      <c r="BL83" s="350">
        <v>2668000</v>
      </c>
      <c r="BM83" s="351">
        <f t="shared" si="88"/>
        <v>-2668000</v>
      </c>
      <c r="BN83" s="201">
        <f t="shared" si="93"/>
        <v>0</v>
      </c>
    </row>
    <row r="84" spans="1:66" s="351" customFormat="1" ht="15" x14ac:dyDescent="0.2">
      <c r="A84" s="342">
        <v>79</v>
      </c>
      <c r="B84" s="321"/>
      <c r="C84" s="361" t="s">
        <v>44</v>
      </c>
      <c r="D84" s="344" t="s">
        <v>31</v>
      </c>
      <c r="E84" s="345">
        <v>9500000</v>
      </c>
      <c r="F84" s="226">
        <v>475000</v>
      </c>
      <c r="G84" s="318"/>
      <c r="H84" s="346">
        <f t="shared" si="90"/>
        <v>9025000</v>
      </c>
      <c r="I84" s="348">
        <v>9025000</v>
      </c>
      <c r="J84" s="226">
        <v>9025000</v>
      </c>
      <c r="K84" s="223">
        <v>9025000</v>
      </c>
      <c r="L84" s="318">
        <f t="shared" si="57"/>
        <v>0</v>
      </c>
      <c r="M84" s="222">
        <f>(H84-I84)/12</f>
        <v>0</v>
      </c>
      <c r="N84" s="223"/>
      <c r="O84" s="224">
        <f t="shared" si="66"/>
        <v>0</v>
      </c>
      <c r="P84" s="226">
        <f t="shared" si="91"/>
        <v>0</v>
      </c>
      <c r="Q84" s="223"/>
      <c r="R84" s="227">
        <f t="shared" si="58"/>
        <v>0</v>
      </c>
      <c r="S84" s="222">
        <f t="shared" si="64"/>
        <v>0</v>
      </c>
      <c r="T84" s="223"/>
      <c r="U84" s="224">
        <f t="shared" si="67"/>
        <v>0</v>
      </c>
      <c r="V84" s="226">
        <f t="shared" si="68"/>
        <v>0</v>
      </c>
      <c r="W84" s="223"/>
      <c r="X84" s="227">
        <f t="shared" si="65"/>
        <v>0</v>
      </c>
      <c r="Y84" s="222">
        <f t="shared" si="69"/>
        <v>0</v>
      </c>
      <c r="Z84" s="223"/>
      <c r="AA84" s="224">
        <f t="shared" si="70"/>
        <v>0</v>
      </c>
      <c r="AB84" s="226">
        <f t="shared" si="71"/>
        <v>0</v>
      </c>
      <c r="AC84" s="223"/>
      <c r="AD84" s="227">
        <f t="shared" si="72"/>
        <v>0</v>
      </c>
      <c r="AE84" s="222">
        <f t="shared" si="73"/>
        <v>0</v>
      </c>
      <c r="AF84" s="223"/>
      <c r="AG84" s="224">
        <f t="shared" si="81"/>
        <v>0</v>
      </c>
      <c r="AH84" s="226">
        <f t="shared" si="74"/>
        <v>0</v>
      </c>
      <c r="AI84" s="223"/>
      <c r="AJ84" s="227">
        <f t="shared" si="82"/>
        <v>0</v>
      </c>
      <c r="AK84" s="222">
        <f t="shared" si="75"/>
        <v>0</v>
      </c>
      <c r="AL84" s="223"/>
      <c r="AM84" s="224">
        <f t="shared" si="83"/>
        <v>0</v>
      </c>
      <c r="AN84" s="226">
        <f t="shared" si="89"/>
        <v>0</v>
      </c>
      <c r="AO84" s="223"/>
      <c r="AP84" s="227">
        <f t="shared" si="84"/>
        <v>0</v>
      </c>
      <c r="AQ84" s="226">
        <f>AN84</f>
        <v>0</v>
      </c>
      <c r="AR84" s="223"/>
      <c r="AS84" s="227">
        <f t="shared" si="85"/>
        <v>0</v>
      </c>
      <c r="AT84" s="222">
        <f>AQ84</f>
        <v>0</v>
      </c>
      <c r="AU84" s="223"/>
      <c r="AV84" s="348">
        <f t="shared" ref="AV84:AV89" si="94">+AT84-AU84</f>
        <v>0</v>
      </c>
      <c r="AW84" s="226"/>
      <c r="AX84" s="223"/>
      <c r="AY84" s="318"/>
      <c r="AZ84" s="282">
        <f t="shared" si="77"/>
        <v>9025000</v>
      </c>
      <c r="BA84" s="365">
        <f t="shared" si="78"/>
        <v>0</v>
      </c>
      <c r="BB84" s="224">
        <f t="shared" si="79"/>
        <v>9025000</v>
      </c>
      <c r="BC84" s="223">
        <f t="shared" si="80"/>
        <v>0</v>
      </c>
      <c r="BD84" s="362" t="s">
        <v>409</v>
      </c>
      <c r="BE84" s="350">
        <v>9025000</v>
      </c>
      <c r="BF84" s="350">
        <v>9025000</v>
      </c>
      <c r="BG84" s="363">
        <v>0</v>
      </c>
      <c r="BH84" s="363">
        <v>0</v>
      </c>
      <c r="BI84" s="351">
        <f t="shared" si="86"/>
        <v>0</v>
      </c>
      <c r="BJ84" s="351">
        <f t="shared" si="87"/>
        <v>0</v>
      </c>
      <c r="BK84" s="362" t="s">
        <v>409</v>
      </c>
      <c r="BL84" s="363">
        <v>0</v>
      </c>
      <c r="BM84" s="351">
        <f t="shared" si="88"/>
        <v>0</v>
      </c>
      <c r="BN84" s="201">
        <f t="shared" si="93"/>
        <v>0</v>
      </c>
    </row>
    <row r="85" spans="1:66" s="351" customFormat="1" ht="15" x14ac:dyDescent="0.2">
      <c r="A85" s="342">
        <v>80</v>
      </c>
      <c r="B85" s="321"/>
      <c r="C85" s="361" t="s">
        <v>99</v>
      </c>
      <c r="D85" s="368" t="s">
        <v>31</v>
      </c>
      <c r="E85" s="361">
        <v>10000000</v>
      </c>
      <c r="F85" s="226"/>
      <c r="G85" s="318"/>
      <c r="H85" s="346">
        <f t="shared" si="90"/>
        <v>10000000</v>
      </c>
      <c r="I85" s="348">
        <v>3000000</v>
      </c>
      <c r="J85" s="226">
        <v>3000000</v>
      </c>
      <c r="K85" s="223">
        <v>3000000</v>
      </c>
      <c r="L85" s="318">
        <f t="shared" si="57"/>
        <v>0</v>
      </c>
      <c r="M85" s="222">
        <f>(H85-I85)/10</f>
        <v>700000</v>
      </c>
      <c r="N85" s="223">
        <v>700000</v>
      </c>
      <c r="O85" s="224">
        <f t="shared" si="66"/>
        <v>0</v>
      </c>
      <c r="P85" s="226">
        <f t="shared" si="91"/>
        <v>700000</v>
      </c>
      <c r="Q85" s="223">
        <v>700000</v>
      </c>
      <c r="R85" s="227">
        <f t="shared" si="58"/>
        <v>0</v>
      </c>
      <c r="S85" s="222">
        <f t="shared" si="64"/>
        <v>700000</v>
      </c>
      <c r="T85" s="223">
        <f>S85</f>
        <v>700000</v>
      </c>
      <c r="U85" s="224">
        <f t="shared" si="67"/>
        <v>0</v>
      </c>
      <c r="V85" s="228">
        <f t="shared" si="68"/>
        <v>700000</v>
      </c>
      <c r="W85" s="229">
        <f>V85</f>
        <v>700000</v>
      </c>
      <c r="X85" s="230">
        <f t="shared" si="65"/>
        <v>0</v>
      </c>
      <c r="Y85" s="231">
        <f t="shared" si="69"/>
        <v>700000</v>
      </c>
      <c r="Z85" s="229">
        <f>Y85</f>
        <v>700000</v>
      </c>
      <c r="AA85" s="224">
        <f t="shared" si="70"/>
        <v>0</v>
      </c>
      <c r="AB85" s="226">
        <f t="shared" si="71"/>
        <v>700000</v>
      </c>
      <c r="AC85" s="223">
        <v>700000</v>
      </c>
      <c r="AD85" s="227">
        <f t="shared" si="72"/>
        <v>0</v>
      </c>
      <c r="AE85" s="222">
        <f t="shared" si="73"/>
        <v>700000</v>
      </c>
      <c r="AF85" s="223">
        <v>700000</v>
      </c>
      <c r="AG85" s="224">
        <f t="shared" si="81"/>
        <v>0</v>
      </c>
      <c r="AH85" s="226">
        <f t="shared" si="74"/>
        <v>700000</v>
      </c>
      <c r="AI85" s="223">
        <v>700000</v>
      </c>
      <c r="AJ85" s="227">
        <f t="shared" si="82"/>
        <v>0</v>
      </c>
      <c r="AK85" s="222">
        <f t="shared" si="75"/>
        <v>700000</v>
      </c>
      <c r="AL85" s="223">
        <v>700000</v>
      </c>
      <c r="AM85" s="224">
        <f t="shared" si="83"/>
        <v>0</v>
      </c>
      <c r="AN85" s="226">
        <f t="shared" si="89"/>
        <v>700000</v>
      </c>
      <c r="AO85" s="223">
        <v>700000</v>
      </c>
      <c r="AP85" s="227">
        <f t="shared" si="84"/>
        <v>0</v>
      </c>
      <c r="AQ85" s="226"/>
      <c r="AR85" s="223"/>
      <c r="AS85" s="227">
        <f t="shared" si="85"/>
        <v>0</v>
      </c>
      <c r="AT85" s="222"/>
      <c r="AU85" s="223"/>
      <c r="AV85" s="348">
        <f t="shared" si="94"/>
        <v>0</v>
      </c>
      <c r="AW85" s="226"/>
      <c r="AX85" s="223"/>
      <c r="AY85" s="318"/>
      <c r="AZ85" s="282">
        <f t="shared" si="77"/>
        <v>10000000</v>
      </c>
      <c r="BA85" s="203">
        <f t="shared" si="78"/>
        <v>0</v>
      </c>
      <c r="BB85" s="224">
        <f t="shared" si="79"/>
        <v>10000000</v>
      </c>
      <c r="BC85" s="223">
        <f t="shared" si="80"/>
        <v>0</v>
      </c>
      <c r="BD85" s="349" t="s">
        <v>99</v>
      </c>
      <c r="BE85" s="350">
        <v>10000000</v>
      </c>
      <c r="BF85" s="350">
        <v>4400000</v>
      </c>
      <c r="BG85" s="350">
        <v>5600000</v>
      </c>
      <c r="BH85" s="350">
        <v>2100000</v>
      </c>
      <c r="BI85" s="351">
        <f t="shared" si="86"/>
        <v>0</v>
      </c>
      <c r="BJ85" s="351">
        <f t="shared" si="87"/>
        <v>-5600000</v>
      </c>
      <c r="BK85" s="349" t="s">
        <v>99</v>
      </c>
      <c r="BL85" s="350">
        <v>3500000</v>
      </c>
      <c r="BM85" s="351">
        <f t="shared" si="88"/>
        <v>-3500000</v>
      </c>
      <c r="BN85" s="201">
        <f t="shared" si="93"/>
        <v>0</v>
      </c>
    </row>
    <row r="86" spans="1:66" s="351" customFormat="1" ht="15" x14ac:dyDescent="0.2">
      <c r="A86" s="342">
        <v>81</v>
      </c>
      <c r="B86" s="321"/>
      <c r="C86" s="345" t="s">
        <v>69</v>
      </c>
      <c r="D86" s="344" t="s">
        <v>31</v>
      </c>
      <c r="E86" s="357">
        <v>9750000</v>
      </c>
      <c r="F86" s="226"/>
      <c r="G86" s="318"/>
      <c r="H86" s="346">
        <f t="shared" si="90"/>
        <v>9750000</v>
      </c>
      <c r="I86" s="347">
        <v>1000000</v>
      </c>
      <c r="J86" s="226">
        <v>1000000</v>
      </c>
      <c r="K86" s="223">
        <v>1000000</v>
      </c>
      <c r="L86" s="318">
        <f t="shared" si="57"/>
        <v>0</v>
      </c>
      <c r="M86" s="222">
        <v>750000</v>
      </c>
      <c r="N86" s="223">
        <v>750000</v>
      </c>
      <c r="O86" s="224">
        <f t="shared" si="66"/>
        <v>0</v>
      </c>
      <c r="P86" s="226">
        <f t="shared" si="91"/>
        <v>750000</v>
      </c>
      <c r="Q86" s="223">
        <v>750000</v>
      </c>
      <c r="R86" s="227">
        <f t="shared" si="58"/>
        <v>0</v>
      </c>
      <c r="S86" s="222">
        <f t="shared" si="64"/>
        <v>750000</v>
      </c>
      <c r="T86" s="223">
        <v>750000</v>
      </c>
      <c r="U86" s="224">
        <f t="shared" si="67"/>
        <v>0</v>
      </c>
      <c r="V86" s="228">
        <f t="shared" si="68"/>
        <v>750000</v>
      </c>
      <c r="W86" s="229">
        <f>V86</f>
        <v>750000</v>
      </c>
      <c r="X86" s="230">
        <f t="shared" si="65"/>
        <v>0</v>
      </c>
      <c r="Y86" s="231">
        <f t="shared" si="69"/>
        <v>750000</v>
      </c>
      <c r="Z86" s="229">
        <f>Y86</f>
        <v>750000</v>
      </c>
      <c r="AA86" s="224">
        <f t="shared" si="70"/>
        <v>0</v>
      </c>
      <c r="AB86" s="226">
        <f t="shared" si="71"/>
        <v>750000</v>
      </c>
      <c r="AC86" s="223">
        <f>AB86</f>
        <v>750000</v>
      </c>
      <c r="AD86" s="227">
        <f t="shared" si="72"/>
        <v>0</v>
      </c>
      <c r="AE86" s="222">
        <f t="shared" si="73"/>
        <v>750000</v>
      </c>
      <c r="AF86" s="223">
        <v>750000</v>
      </c>
      <c r="AG86" s="224">
        <f t="shared" si="81"/>
        <v>0</v>
      </c>
      <c r="AH86" s="226">
        <f t="shared" si="74"/>
        <v>750000</v>
      </c>
      <c r="AI86" s="223">
        <v>750000</v>
      </c>
      <c r="AJ86" s="227">
        <f t="shared" si="82"/>
        <v>0</v>
      </c>
      <c r="AK86" s="222">
        <f t="shared" si="75"/>
        <v>750000</v>
      </c>
      <c r="AL86" s="223">
        <v>750000</v>
      </c>
      <c r="AM86" s="224">
        <f t="shared" si="83"/>
        <v>0</v>
      </c>
      <c r="AN86" s="226">
        <f t="shared" si="89"/>
        <v>750000</v>
      </c>
      <c r="AO86" s="223">
        <v>750000</v>
      </c>
      <c r="AP86" s="227">
        <f t="shared" si="84"/>
        <v>0</v>
      </c>
      <c r="AQ86" s="226">
        <f>AN86</f>
        <v>750000</v>
      </c>
      <c r="AR86" s="223">
        <v>750000</v>
      </c>
      <c r="AS86" s="227">
        <f t="shared" si="85"/>
        <v>0</v>
      </c>
      <c r="AT86" s="222">
        <v>500000</v>
      </c>
      <c r="AU86" s="223">
        <v>500000</v>
      </c>
      <c r="AV86" s="348">
        <f t="shared" si="94"/>
        <v>0</v>
      </c>
      <c r="AW86" s="226"/>
      <c r="AX86" s="223"/>
      <c r="AY86" s="318"/>
      <c r="AZ86" s="282">
        <f t="shared" si="77"/>
        <v>9750000</v>
      </c>
      <c r="BA86" s="203">
        <f t="shared" si="78"/>
        <v>0</v>
      </c>
      <c r="BB86" s="224">
        <f t="shared" si="79"/>
        <v>9750000</v>
      </c>
      <c r="BC86" s="223">
        <f t="shared" si="80"/>
        <v>0</v>
      </c>
      <c r="BD86" s="362" t="s">
        <v>69</v>
      </c>
      <c r="BE86" s="350">
        <v>9750000</v>
      </c>
      <c r="BF86" s="350">
        <v>5500000</v>
      </c>
      <c r="BG86" s="350">
        <v>4250000</v>
      </c>
      <c r="BH86" s="363">
        <v>0</v>
      </c>
      <c r="BI86" s="351">
        <f t="shared" si="86"/>
        <v>0</v>
      </c>
      <c r="BJ86" s="351">
        <f t="shared" si="87"/>
        <v>-4250000</v>
      </c>
      <c r="BK86" s="349" t="s">
        <v>69</v>
      </c>
      <c r="BL86" s="350">
        <v>4250000</v>
      </c>
      <c r="BM86" s="351">
        <f t="shared" si="88"/>
        <v>-4250000</v>
      </c>
      <c r="BN86" s="201">
        <f t="shared" si="93"/>
        <v>0</v>
      </c>
    </row>
    <row r="87" spans="1:66" s="351" customFormat="1" ht="15" x14ac:dyDescent="0.2">
      <c r="A87" s="342">
        <v>82</v>
      </c>
      <c r="B87" s="321"/>
      <c r="C87" s="361" t="s">
        <v>66</v>
      </c>
      <c r="D87" s="344" t="s">
        <v>31</v>
      </c>
      <c r="E87" s="345">
        <v>9750000</v>
      </c>
      <c r="F87" s="226">
        <v>487500</v>
      </c>
      <c r="G87" s="318"/>
      <c r="H87" s="346">
        <f t="shared" si="90"/>
        <v>9262500</v>
      </c>
      <c r="I87" s="348">
        <v>9262500</v>
      </c>
      <c r="J87" s="226">
        <v>9262500</v>
      </c>
      <c r="K87" s="223">
        <v>9262500</v>
      </c>
      <c r="L87" s="318">
        <f t="shared" si="57"/>
        <v>0</v>
      </c>
      <c r="M87" s="222">
        <f>(H87-I87)/12</f>
        <v>0</v>
      </c>
      <c r="N87" s="223"/>
      <c r="O87" s="224">
        <f t="shared" si="66"/>
        <v>0</v>
      </c>
      <c r="P87" s="226">
        <f t="shared" si="91"/>
        <v>0</v>
      </c>
      <c r="Q87" s="223"/>
      <c r="R87" s="227">
        <f t="shared" si="58"/>
        <v>0</v>
      </c>
      <c r="S87" s="222">
        <f t="shared" si="64"/>
        <v>0</v>
      </c>
      <c r="T87" s="223"/>
      <c r="U87" s="224">
        <f t="shared" si="67"/>
        <v>0</v>
      </c>
      <c r="V87" s="226">
        <f t="shared" si="68"/>
        <v>0</v>
      </c>
      <c r="W87" s="223"/>
      <c r="X87" s="227">
        <f t="shared" si="65"/>
        <v>0</v>
      </c>
      <c r="Y87" s="222">
        <f t="shared" si="69"/>
        <v>0</v>
      </c>
      <c r="Z87" s="223"/>
      <c r="AA87" s="224">
        <f t="shared" si="70"/>
        <v>0</v>
      </c>
      <c r="AB87" s="226">
        <f t="shared" si="71"/>
        <v>0</v>
      </c>
      <c r="AC87" s="223"/>
      <c r="AD87" s="227">
        <f t="shared" si="72"/>
        <v>0</v>
      </c>
      <c r="AE87" s="222">
        <f t="shared" si="73"/>
        <v>0</v>
      </c>
      <c r="AF87" s="223"/>
      <c r="AG87" s="224">
        <f t="shared" si="81"/>
        <v>0</v>
      </c>
      <c r="AH87" s="226">
        <f t="shared" si="74"/>
        <v>0</v>
      </c>
      <c r="AI87" s="223"/>
      <c r="AJ87" s="227">
        <f t="shared" si="82"/>
        <v>0</v>
      </c>
      <c r="AK87" s="222">
        <f t="shared" si="75"/>
        <v>0</v>
      </c>
      <c r="AL87" s="223"/>
      <c r="AM87" s="224">
        <f t="shared" si="83"/>
        <v>0</v>
      </c>
      <c r="AN87" s="226">
        <f t="shared" si="89"/>
        <v>0</v>
      </c>
      <c r="AO87" s="223"/>
      <c r="AP87" s="227">
        <f t="shared" si="84"/>
        <v>0</v>
      </c>
      <c r="AQ87" s="226">
        <f>AN87</f>
        <v>0</v>
      </c>
      <c r="AR87" s="223"/>
      <c r="AS87" s="227">
        <f t="shared" si="85"/>
        <v>0</v>
      </c>
      <c r="AT87" s="222">
        <f>AQ87</f>
        <v>0</v>
      </c>
      <c r="AU87" s="223"/>
      <c r="AV87" s="348">
        <f t="shared" si="94"/>
        <v>0</v>
      </c>
      <c r="AW87" s="226"/>
      <c r="AX87" s="223"/>
      <c r="AY87" s="318"/>
      <c r="AZ87" s="282">
        <f t="shared" si="77"/>
        <v>9262500</v>
      </c>
      <c r="BA87" s="365">
        <f t="shared" si="78"/>
        <v>0</v>
      </c>
      <c r="BB87" s="224">
        <f t="shared" si="79"/>
        <v>9262500</v>
      </c>
      <c r="BC87" s="223">
        <f t="shared" si="80"/>
        <v>0</v>
      </c>
      <c r="BD87" s="362" t="s">
        <v>66</v>
      </c>
      <c r="BE87" s="350">
        <v>9262500</v>
      </c>
      <c r="BF87" s="350">
        <v>9262500</v>
      </c>
      <c r="BG87" s="363">
        <v>0</v>
      </c>
      <c r="BH87" s="363">
        <v>0</v>
      </c>
      <c r="BI87" s="351">
        <f t="shared" si="86"/>
        <v>0</v>
      </c>
      <c r="BJ87" s="351">
        <f t="shared" si="87"/>
        <v>0</v>
      </c>
      <c r="BK87" s="362" t="s">
        <v>66</v>
      </c>
      <c r="BL87" s="363">
        <v>0</v>
      </c>
      <c r="BM87" s="351">
        <f t="shared" si="88"/>
        <v>0</v>
      </c>
      <c r="BN87" s="201">
        <f t="shared" si="93"/>
        <v>0</v>
      </c>
    </row>
    <row r="88" spans="1:66" s="351" customFormat="1" ht="15" x14ac:dyDescent="0.2">
      <c r="A88" s="342">
        <v>83</v>
      </c>
      <c r="B88" s="390"/>
      <c r="C88" s="393" t="s">
        <v>71</v>
      </c>
      <c r="D88" s="392" t="s">
        <v>31</v>
      </c>
      <c r="E88" s="377">
        <v>9750000</v>
      </c>
      <c r="F88" s="327"/>
      <c r="G88" s="379"/>
      <c r="H88" s="394">
        <f t="shared" si="90"/>
        <v>9750000</v>
      </c>
      <c r="I88" s="376">
        <v>5000000</v>
      </c>
      <c r="J88" s="327">
        <v>5000000</v>
      </c>
      <c r="K88" s="380">
        <v>5000000</v>
      </c>
      <c r="L88" s="379">
        <f t="shared" si="57"/>
        <v>0</v>
      </c>
      <c r="M88" s="375">
        <v>400000</v>
      </c>
      <c r="N88" s="380">
        <v>400000</v>
      </c>
      <c r="O88" s="224">
        <f t="shared" si="66"/>
        <v>0</v>
      </c>
      <c r="P88" s="226">
        <f t="shared" si="91"/>
        <v>400000</v>
      </c>
      <c r="Q88" s="223">
        <v>400000</v>
      </c>
      <c r="R88" s="227">
        <f t="shared" si="58"/>
        <v>0</v>
      </c>
      <c r="S88" s="222">
        <f t="shared" si="64"/>
        <v>400000</v>
      </c>
      <c r="T88" s="223">
        <v>400000</v>
      </c>
      <c r="U88" s="224">
        <f t="shared" si="67"/>
        <v>0</v>
      </c>
      <c r="V88" s="226">
        <f t="shared" si="68"/>
        <v>400000</v>
      </c>
      <c r="W88" s="223">
        <v>400000</v>
      </c>
      <c r="X88" s="227">
        <f t="shared" si="65"/>
        <v>0</v>
      </c>
      <c r="Y88" s="222">
        <f t="shared" si="69"/>
        <v>400000</v>
      </c>
      <c r="Z88" s="223">
        <f>Y88</f>
        <v>400000</v>
      </c>
      <c r="AA88" s="224">
        <f t="shared" si="70"/>
        <v>0</v>
      </c>
      <c r="AB88" s="226">
        <f t="shared" si="71"/>
        <v>400000</v>
      </c>
      <c r="AC88" s="223">
        <f>AB88</f>
        <v>400000</v>
      </c>
      <c r="AD88" s="227">
        <f t="shared" si="72"/>
        <v>0</v>
      </c>
      <c r="AE88" s="222">
        <f t="shared" si="73"/>
        <v>400000</v>
      </c>
      <c r="AF88" s="223">
        <v>400000</v>
      </c>
      <c r="AG88" s="224">
        <f t="shared" si="81"/>
        <v>0</v>
      </c>
      <c r="AH88" s="226">
        <f t="shared" si="74"/>
        <v>400000</v>
      </c>
      <c r="AI88" s="223">
        <v>400000</v>
      </c>
      <c r="AJ88" s="227">
        <f t="shared" si="82"/>
        <v>0</v>
      </c>
      <c r="AK88" s="222">
        <f t="shared" si="75"/>
        <v>400000</v>
      </c>
      <c r="AL88" s="223">
        <v>400000</v>
      </c>
      <c r="AM88" s="224">
        <f t="shared" si="83"/>
        <v>0</v>
      </c>
      <c r="AN88" s="226">
        <f t="shared" si="89"/>
        <v>400000</v>
      </c>
      <c r="AO88" s="223">
        <v>400000</v>
      </c>
      <c r="AP88" s="227">
        <f t="shared" si="84"/>
        <v>0</v>
      </c>
      <c r="AQ88" s="226">
        <f>AN88</f>
        <v>400000</v>
      </c>
      <c r="AR88" s="223">
        <v>400000</v>
      </c>
      <c r="AS88" s="227">
        <f t="shared" si="85"/>
        <v>0</v>
      </c>
      <c r="AT88" s="222">
        <v>350000</v>
      </c>
      <c r="AU88" s="223">
        <v>350000</v>
      </c>
      <c r="AV88" s="348">
        <f t="shared" si="94"/>
        <v>0</v>
      </c>
      <c r="AW88" s="226"/>
      <c r="AX88" s="223"/>
      <c r="AY88" s="318"/>
      <c r="AZ88" s="282">
        <f t="shared" si="77"/>
        <v>9750000</v>
      </c>
      <c r="BA88" s="203">
        <f t="shared" si="78"/>
        <v>0</v>
      </c>
      <c r="BB88" s="224">
        <f t="shared" si="79"/>
        <v>9750000</v>
      </c>
      <c r="BC88" s="223">
        <f t="shared" si="80"/>
        <v>0</v>
      </c>
      <c r="BD88" s="349" t="s">
        <v>71</v>
      </c>
      <c r="BE88" s="350">
        <v>9750000</v>
      </c>
      <c r="BF88" s="350">
        <v>7000000</v>
      </c>
      <c r="BG88" s="350">
        <v>2750000</v>
      </c>
      <c r="BH88" s="350">
        <v>400000</v>
      </c>
      <c r="BI88" s="351">
        <f t="shared" si="86"/>
        <v>0</v>
      </c>
      <c r="BJ88" s="351">
        <f t="shared" si="87"/>
        <v>-2750000</v>
      </c>
      <c r="BK88" s="349" t="s">
        <v>71</v>
      </c>
      <c r="BL88" s="350">
        <v>2350000</v>
      </c>
      <c r="BM88" s="351">
        <f t="shared" si="88"/>
        <v>-2350000</v>
      </c>
      <c r="BN88" s="201">
        <f t="shared" si="93"/>
        <v>0</v>
      </c>
    </row>
    <row r="89" spans="1:66" s="351" customFormat="1" ht="15.75" thickBot="1" x14ac:dyDescent="0.25">
      <c r="A89" s="342">
        <v>84</v>
      </c>
      <c r="B89" s="390"/>
      <c r="C89" s="391" t="s">
        <v>52</v>
      </c>
      <c r="D89" s="392" t="s">
        <v>31</v>
      </c>
      <c r="E89" s="393">
        <v>9500000</v>
      </c>
      <c r="F89" s="327"/>
      <c r="G89" s="379"/>
      <c r="H89" s="394">
        <f t="shared" si="90"/>
        <v>9500000</v>
      </c>
      <c r="I89" s="381">
        <v>1000000</v>
      </c>
      <c r="J89" s="327">
        <v>1000000</v>
      </c>
      <c r="K89" s="380">
        <v>1000000</v>
      </c>
      <c r="L89" s="379">
        <f t="shared" si="57"/>
        <v>0</v>
      </c>
      <c r="M89" s="375">
        <v>708000</v>
      </c>
      <c r="N89" s="380">
        <v>708000</v>
      </c>
      <c r="O89" s="224">
        <f t="shared" si="66"/>
        <v>0</v>
      </c>
      <c r="P89" s="327">
        <f t="shared" si="91"/>
        <v>708000</v>
      </c>
      <c r="Q89" s="380">
        <v>708000</v>
      </c>
      <c r="R89" s="227">
        <f t="shared" si="58"/>
        <v>0</v>
      </c>
      <c r="S89" s="375">
        <f t="shared" si="64"/>
        <v>708000</v>
      </c>
      <c r="T89" s="380">
        <v>708000</v>
      </c>
      <c r="U89" s="224">
        <f t="shared" si="67"/>
        <v>0</v>
      </c>
      <c r="V89" s="395">
        <f t="shared" si="68"/>
        <v>708000</v>
      </c>
      <c r="W89" s="396">
        <f>V89</f>
        <v>708000</v>
      </c>
      <c r="X89" s="230">
        <f t="shared" si="65"/>
        <v>0</v>
      </c>
      <c r="Y89" s="397">
        <f t="shared" si="69"/>
        <v>708000</v>
      </c>
      <c r="Z89" s="396">
        <f>Y89</f>
        <v>708000</v>
      </c>
      <c r="AA89" s="224">
        <f t="shared" si="70"/>
        <v>0</v>
      </c>
      <c r="AB89" s="327">
        <f t="shared" si="71"/>
        <v>708000</v>
      </c>
      <c r="AC89" s="380">
        <f>AB89</f>
        <v>708000</v>
      </c>
      <c r="AD89" s="227">
        <f t="shared" si="72"/>
        <v>0</v>
      </c>
      <c r="AE89" s="375">
        <f t="shared" si="73"/>
        <v>708000</v>
      </c>
      <c r="AF89" s="380">
        <f>AE89</f>
        <v>708000</v>
      </c>
      <c r="AG89" s="224">
        <f t="shared" si="81"/>
        <v>0</v>
      </c>
      <c r="AH89" s="327">
        <f t="shared" si="74"/>
        <v>708000</v>
      </c>
      <c r="AI89" s="380">
        <v>708000</v>
      </c>
      <c r="AJ89" s="227">
        <f t="shared" si="82"/>
        <v>0</v>
      </c>
      <c r="AK89" s="375">
        <f t="shared" si="75"/>
        <v>708000</v>
      </c>
      <c r="AL89" s="380">
        <v>708000</v>
      </c>
      <c r="AM89" s="224">
        <f t="shared" si="83"/>
        <v>0</v>
      </c>
      <c r="AN89" s="327">
        <f t="shared" si="89"/>
        <v>708000</v>
      </c>
      <c r="AO89" s="380">
        <v>708000</v>
      </c>
      <c r="AP89" s="379"/>
      <c r="AQ89" s="327">
        <f>AN89</f>
        <v>708000</v>
      </c>
      <c r="AR89" s="380">
        <v>708000</v>
      </c>
      <c r="AS89" s="227">
        <f t="shared" si="85"/>
        <v>0</v>
      </c>
      <c r="AT89" s="375">
        <v>712000</v>
      </c>
      <c r="AU89" s="380">
        <v>712000</v>
      </c>
      <c r="AV89" s="348">
        <f t="shared" si="94"/>
        <v>0</v>
      </c>
      <c r="AW89" s="327"/>
      <c r="AX89" s="380"/>
      <c r="AY89" s="379"/>
      <c r="AZ89" s="282">
        <f t="shared" si="77"/>
        <v>9500000</v>
      </c>
      <c r="BA89" s="203">
        <f t="shared" si="78"/>
        <v>0</v>
      </c>
      <c r="BB89" s="398">
        <f t="shared" si="79"/>
        <v>9500000</v>
      </c>
      <c r="BC89" s="223">
        <f t="shared" si="80"/>
        <v>0</v>
      </c>
      <c r="BD89" s="349" t="s">
        <v>52</v>
      </c>
      <c r="BE89" s="350">
        <v>9500000</v>
      </c>
      <c r="BF89" s="350">
        <v>4538000</v>
      </c>
      <c r="BG89" s="350">
        <v>4962000</v>
      </c>
      <c r="BH89" s="350">
        <v>710000</v>
      </c>
      <c r="BI89" s="351">
        <f t="shared" si="86"/>
        <v>0</v>
      </c>
      <c r="BJ89" s="351">
        <f t="shared" si="87"/>
        <v>-4962000</v>
      </c>
      <c r="BK89" s="362" t="s">
        <v>52</v>
      </c>
      <c r="BL89" s="350">
        <v>3542000</v>
      </c>
      <c r="BM89" s="351">
        <f t="shared" si="88"/>
        <v>-3542000</v>
      </c>
      <c r="BN89" s="201">
        <f t="shared" si="93"/>
        <v>0</v>
      </c>
    </row>
    <row r="90" spans="1:66" ht="18" thickBot="1" x14ac:dyDescent="0.45">
      <c r="A90" s="431" t="s">
        <v>23</v>
      </c>
      <c r="B90" s="432"/>
      <c r="C90" s="432"/>
      <c r="D90" s="432"/>
      <c r="E90" s="432"/>
      <c r="F90" s="432"/>
      <c r="G90" s="432"/>
      <c r="H90" s="432"/>
      <c r="I90" s="432"/>
      <c r="J90" s="241">
        <f>SUM(J6:J89)</f>
        <v>221450000</v>
      </c>
      <c r="K90" s="241">
        <f t="shared" ref="K90:AZ90" si="95">SUM(K6:K89)</f>
        <v>221450000</v>
      </c>
      <c r="L90" s="241">
        <f t="shared" si="95"/>
        <v>0</v>
      </c>
      <c r="M90" s="241">
        <f t="shared" si="95"/>
        <v>43066500</v>
      </c>
      <c r="N90" s="241">
        <f t="shared" si="95"/>
        <v>43066500</v>
      </c>
      <c r="O90" s="241">
        <f t="shared" si="95"/>
        <v>0</v>
      </c>
      <c r="P90" s="241">
        <f t="shared" si="95"/>
        <v>54441500</v>
      </c>
      <c r="Q90" s="241">
        <f t="shared" si="95"/>
        <v>52891500</v>
      </c>
      <c r="R90" s="241">
        <f t="shared" si="95"/>
        <v>1550000</v>
      </c>
      <c r="S90" s="241">
        <f t="shared" si="95"/>
        <v>52191500</v>
      </c>
      <c r="T90" s="241">
        <f t="shared" si="95"/>
        <v>50441500</v>
      </c>
      <c r="U90" s="241">
        <f t="shared" si="95"/>
        <v>1750000</v>
      </c>
      <c r="V90" s="242">
        <f t="shared" si="95"/>
        <v>52191500</v>
      </c>
      <c r="W90" s="242">
        <f t="shared" si="95"/>
        <v>49291500</v>
      </c>
      <c r="X90" s="242">
        <f t="shared" si="95"/>
        <v>2900000</v>
      </c>
      <c r="Y90" s="242">
        <f t="shared" si="95"/>
        <v>52191500</v>
      </c>
      <c r="Z90" s="242">
        <f t="shared" si="95"/>
        <v>49291500</v>
      </c>
      <c r="AA90" s="242">
        <f t="shared" si="95"/>
        <v>2900000</v>
      </c>
      <c r="AB90" s="242">
        <f t="shared" si="95"/>
        <v>52191500</v>
      </c>
      <c r="AC90" s="242">
        <f t="shared" si="95"/>
        <v>48541500</v>
      </c>
      <c r="AD90" s="242">
        <f t="shared" si="95"/>
        <v>3650000</v>
      </c>
      <c r="AE90" s="242">
        <f t="shared" si="95"/>
        <v>52191500</v>
      </c>
      <c r="AF90" s="242">
        <f t="shared" si="95"/>
        <v>48541500</v>
      </c>
      <c r="AG90" s="242">
        <f t="shared" si="95"/>
        <v>3650000</v>
      </c>
      <c r="AH90" s="242">
        <f t="shared" si="95"/>
        <v>52191500</v>
      </c>
      <c r="AI90" s="242">
        <f t="shared" si="95"/>
        <v>48541500</v>
      </c>
      <c r="AJ90" s="242">
        <f t="shared" si="95"/>
        <v>3650000</v>
      </c>
      <c r="AK90" s="242">
        <f t="shared" si="95"/>
        <v>52191500</v>
      </c>
      <c r="AL90" s="242">
        <f t="shared" si="95"/>
        <v>48541500</v>
      </c>
      <c r="AM90" s="196">
        <f t="shared" si="83"/>
        <v>3650000</v>
      </c>
      <c r="AN90" s="242">
        <f t="shared" si="95"/>
        <v>52191500</v>
      </c>
      <c r="AO90" s="242">
        <f t="shared" si="95"/>
        <v>48541500</v>
      </c>
      <c r="AP90" s="242">
        <f t="shared" si="95"/>
        <v>3650000</v>
      </c>
      <c r="AQ90" s="242">
        <f t="shared" si="95"/>
        <v>34916500</v>
      </c>
      <c r="AR90" s="242">
        <f t="shared" si="95"/>
        <v>30666500</v>
      </c>
      <c r="AS90" s="242">
        <f t="shared" si="95"/>
        <v>4250000</v>
      </c>
      <c r="AT90" s="242">
        <f t="shared" si="95"/>
        <v>29793500</v>
      </c>
      <c r="AU90" s="242">
        <f t="shared" si="95"/>
        <v>25543500</v>
      </c>
      <c r="AV90" s="242">
        <f t="shared" si="95"/>
        <v>4250000</v>
      </c>
      <c r="AW90" s="242">
        <f t="shared" si="95"/>
        <v>0</v>
      </c>
      <c r="AX90" s="242">
        <f t="shared" si="95"/>
        <v>0</v>
      </c>
      <c r="AY90" s="242">
        <f t="shared" si="95"/>
        <v>0</v>
      </c>
      <c r="AZ90" s="242">
        <f t="shared" si="95"/>
        <v>765350000</v>
      </c>
      <c r="BA90" s="243">
        <f>SUM(BA6:BA89)</f>
        <v>35850000</v>
      </c>
      <c r="BB90" s="243">
        <f>SUM(BB6:BB89)</f>
        <v>801200000</v>
      </c>
      <c r="BC90" s="198">
        <f>SUM(BC6:BC89)</f>
        <v>35850000</v>
      </c>
      <c r="BE90" s="201">
        <f>SUM(BE6:BE89)</f>
        <v>801200000</v>
      </c>
      <c r="BF90" s="201">
        <f t="shared" ref="BF90:BH90" si="96">SUM(BF6:BF89)</f>
        <v>479516050</v>
      </c>
      <c r="BG90" s="201">
        <f>SUM(BG6:BG89)</f>
        <v>321683950</v>
      </c>
      <c r="BH90" s="201">
        <f t="shared" si="96"/>
        <v>60846950</v>
      </c>
      <c r="BL90" s="201">
        <f>SUM(BL6:BL89)</f>
        <v>266329950</v>
      </c>
      <c r="BM90" s="201">
        <f>SUM(BM6:BM89)</f>
        <v>-230479950</v>
      </c>
      <c r="BN90" s="201">
        <f t="shared" si="93"/>
        <v>35850000</v>
      </c>
    </row>
    <row r="91" spans="1:66" x14ac:dyDescent="0.2">
      <c r="BC91" s="201">
        <f>REKAP!R26</f>
        <v>35850000</v>
      </c>
      <c r="BM91" s="201">
        <f t="shared" si="88"/>
        <v>35850000</v>
      </c>
      <c r="BN91" s="201">
        <f t="shared" si="93"/>
        <v>35850000</v>
      </c>
    </row>
    <row r="92" spans="1:66" x14ac:dyDescent="0.2">
      <c r="A92" s="245" t="s">
        <v>365</v>
      </c>
      <c r="B92" s="245"/>
      <c r="C92" s="245"/>
      <c r="D92" s="245"/>
      <c r="BC92" s="201">
        <f>BC90-BC91</f>
        <v>0</v>
      </c>
      <c r="BM92" s="201">
        <f t="shared" si="88"/>
        <v>0</v>
      </c>
      <c r="BN92" s="201">
        <f t="shared" si="93"/>
        <v>0</v>
      </c>
    </row>
    <row r="93" spans="1:66" x14ac:dyDescent="0.2">
      <c r="A93" s="246"/>
      <c r="B93" s="428" t="s">
        <v>367</v>
      </c>
      <c r="C93" s="428"/>
      <c r="D93" s="247"/>
      <c r="BM93" s="201">
        <f t="shared" si="88"/>
        <v>0</v>
      </c>
      <c r="BN93" s="201">
        <f t="shared" si="93"/>
        <v>0</v>
      </c>
    </row>
    <row r="94" spans="1:66" x14ac:dyDescent="0.2">
      <c r="A94" s="248"/>
      <c r="B94" s="428" t="s">
        <v>368</v>
      </c>
      <c r="C94" s="428"/>
      <c r="D94" s="247"/>
      <c r="BM94" s="201">
        <f t="shared" si="88"/>
        <v>0</v>
      </c>
      <c r="BN94" s="201">
        <f t="shared" si="93"/>
        <v>0</v>
      </c>
    </row>
    <row r="95" spans="1:66" x14ac:dyDescent="0.2">
      <c r="A95" s="249"/>
      <c r="B95" s="428" t="s">
        <v>366</v>
      </c>
      <c r="C95" s="428"/>
      <c r="D95" s="247"/>
      <c r="BM95" s="201">
        <f t="shared" si="88"/>
        <v>0</v>
      </c>
      <c r="BN95" s="201">
        <f t="shared" si="93"/>
        <v>0</v>
      </c>
    </row>
  </sheetData>
  <sortState ref="C6:BC89">
    <sortCondition ref="C6:C89"/>
  </sortState>
  <mergeCells count="29"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zoomScale="140" zoomScaleNormal="140" workbookViewId="0">
      <pane ySplit="5" topLeftCell="A33" activePane="bottomLeft" state="frozen"/>
      <selection pane="bottomLeft" activeCell="AG42" sqref="AG42"/>
    </sheetView>
  </sheetViews>
  <sheetFormatPr defaultRowHeight="14.25" x14ac:dyDescent="0.2"/>
  <cols>
    <col min="1" max="1" width="6.42578125" style="245" customWidth="1"/>
    <col min="2" max="2" width="10.7109375" style="245" bestFit="1" customWidth="1"/>
    <col min="3" max="3" width="21.42578125" style="245" bestFit="1" customWidth="1"/>
    <col min="4" max="4" width="8.42578125" style="245" bestFit="1" customWidth="1"/>
    <col min="5" max="5" width="14.28515625" style="245" bestFit="1" customWidth="1"/>
    <col min="6" max="6" width="14" style="305" bestFit="1" customWidth="1"/>
    <col min="7" max="7" width="13.140625" style="305" bestFit="1" customWidth="1"/>
    <col min="8" max="9" width="14.28515625" style="245" bestFit="1" customWidth="1"/>
    <col min="10" max="10" width="14.42578125" style="305" bestFit="1" customWidth="1"/>
    <col min="11" max="11" width="15.28515625" style="305" bestFit="1" customWidth="1"/>
    <col min="12" max="12" width="15" style="305" bestFit="1" customWidth="1"/>
    <col min="13" max="14" width="14.28515625" style="245" bestFit="1" customWidth="1"/>
    <col min="15" max="15" width="13.140625" style="245" bestFit="1" customWidth="1"/>
    <col min="16" max="17" width="14.28515625" style="245" bestFit="1" customWidth="1"/>
    <col min="18" max="18" width="13.140625" style="245" bestFit="1" customWidth="1"/>
    <col min="19" max="20" width="14.28515625" style="245" bestFit="1" customWidth="1"/>
    <col min="21" max="21" width="15" style="245" bestFit="1" customWidth="1"/>
    <col min="22" max="25" width="14.28515625" style="245" bestFit="1" customWidth="1"/>
    <col min="26" max="26" width="13.140625" style="245" bestFit="1" customWidth="1"/>
    <col min="27" max="27" width="14.28515625" style="245" bestFit="1" customWidth="1"/>
    <col min="28" max="28" width="14.42578125" style="245" bestFit="1" customWidth="1"/>
    <col min="29" max="30" width="14.28515625" style="245" bestFit="1" customWidth="1"/>
    <col min="31" max="31" width="14.42578125" style="245" bestFit="1" customWidth="1"/>
    <col min="32" max="32" width="11.5703125" style="245" bestFit="1" customWidth="1"/>
    <col min="33" max="33" width="14.28515625" style="245" bestFit="1" customWidth="1"/>
    <col min="34" max="34" width="14.42578125" style="245" bestFit="1" customWidth="1"/>
    <col min="35" max="35" width="13.140625" style="245" bestFit="1" customWidth="1"/>
    <col min="36" max="36" width="14.28515625" style="245" bestFit="1" customWidth="1"/>
    <col min="37" max="37" width="14.42578125" style="245" bestFit="1" customWidth="1"/>
    <col min="38" max="38" width="12.140625" style="245" bestFit="1" customWidth="1"/>
    <col min="39" max="39" width="12.7109375" style="245" bestFit="1" customWidth="1"/>
    <col min="40" max="40" width="14.42578125" style="245" bestFit="1" customWidth="1"/>
    <col min="41" max="41" width="12.140625" style="245" bestFit="1" customWidth="1"/>
    <col min="42" max="42" width="14.28515625" style="245" bestFit="1" customWidth="1"/>
    <col min="43" max="43" width="14.42578125" style="245" bestFit="1" customWidth="1"/>
    <col min="44" max="44" width="12.140625" style="245" bestFit="1" customWidth="1"/>
    <col min="45" max="45" width="12.7109375" style="245" bestFit="1" customWidth="1"/>
    <col min="46" max="46" width="14.42578125" style="245" bestFit="1" customWidth="1"/>
    <col min="47" max="47" width="12.140625" style="245" bestFit="1" customWidth="1"/>
    <col min="48" max="48" width="14.28515625" style="245" bestFit="1" customWidth="1"/>
    <col min="49" max="49" width="11.7109375" style="245" bestFit="1" customWidth="1"/>
    <col min="50" max="50" width="9.5703125" style="245" bestFit="1" customWidth="1"/>
    <col min="51" max="51" width="10.5703125" style="245" bestFit="1" customWidth="1"/>
    <col min="52" max="52" width="15.28515625" style="245" bestFit="1" customWidth="1"/>
    <col min="53" max="53" width="15.42578125" style="245" bestFit="1" customWidth="1"/>
    <col min="54" max="54" width="15.28515625" style="245" bestFit="1" customWidth="1"/>
    <col min="55" max="55" width="30.5703125" style="245" bestFit="1" customWidth="1"/>
    <col min="56" max="56" width="11.5703125" style="245" bestFit="1" customWidth="1"/>
    <col min="57" max="57" width="13.140625" style="245" bestFit="1" customWidth="1"/>
    <col min="58" max="16384" width="9.140625" style="245"/>
  </cols>
  <sheetData>
    <row r="1" spans="1:58" s="1" customFormat="1" ht="11.25" x14ac:dyDescent="0.2">
      <c r="B1" s="2" t="s">
        <v>103</v>
      </c>
      <c r="C1" s="2"/>
      <c r="D1" s="3"/>
      <c r="E1" s="2"/>
      <c r="F1" s="9"/>
      <c r="G1" s="9"/>
      <c r="J1" s="9"/>
      <c r="K1" s="9"/>
      <c r="L1" s="9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9"/>
      <c r="G2" s="9"/>
      <c r="J2" s="9"/>
      <c r="K2" s="9"/>
      <c r="L2" s="9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9"/>
      <c r="G3" s="9"/>
      <c r="J3" s="9"/>
      <c r="K3" s="9"/>
      <c r="L3" s="9"/>
      <c r="N3" s="4"/>
      <c r="R3" s="5"/>
      <c r="Z3" s="4"/>
      <c r="AC3" s="4"/>
      <c r="AI3" s="4"/>
      <c r="AL3" s="4"/>
      <c r="AO3" s="4"/>
      <c r="AZ3" s="6"/>
    </row>
    <row r="4" spans="1:58" s="156" customFormat="1" ht="15.75" customHeight="1" thickBot="1" x14ac:dyDescent="0.3">
      <c r="A4" s="468" t="s">
        <v>1</v>
      </c>
      <c r="B4" s="470" t="s">
        <v>2</v>
      </c>
      <c r="C4" s="470" t="s">
        <v>3</v>
      </c>
      <c r="D4" s="470" t="s">
        <v>4</v>
      </c>
      <c r="E4" s="477" t="s">
        <v>5</v>
      </c>
      <c r="F4" s="479" t="s">
        <v>6</v>
      </c>
      <c r="G4" s="479"/>
      <c r="H4" s="470" t="s">
        <v>7</v>
      </c>
      <c r="I4" s="480" t="s">
        <v>8</v>
      </c>
      <c r="J4" s="482" t="s">
        <v>9</v>
      </c>
      <c r="K4" s="483"/>
      <c r="L4" s="484"/>
      <c r="M4" s="472" t="s">
        <v>10</v>
      </c>
      <c r="N4" s="473"/>
      <c r="O4" s="474"/>
      <c r="P4" s="475" t="s">
        <v>11</v>
      </c>
      <c r="Q4" s="466"/>
      <c r="R4" s="476"/>
      <c r="S4" s="465" t="s">
        <v>12</v>
      </c>
      <c r="T4" s="466"/>
      <c r="U4" s="467"/>
      <c r="V4" s="462" t="s">
        <v>13</v>
      </c>
      <c r="W4" s="463"/>
      <c r="X4" s="464"/>
      <c r="Y4" s="493" t="s">
        <v>14</v>
      </c>
      <c r="Z4" s="491"/>
      <c r="AA4" s="494"/>
      <c r="AB4" s="462" t="s">
        <v>15</v>
      </c>
      <c r="AC4" s="463"/>
      <c r="AD4" s="464"/>
      <c r="AE4" s="493" t="s">
        <v>16</v>
      </c>
      <c r="AF4" s="491"/>
      <c r="AG4" s="494"/>
      <c r="AH4" s="462" t="s">
        <v>17</v>
      </c>
      <c r="AI4" s="463"/>
      <c r="AJ4" s="464"/>
      <c r="AK4" s="493" t="s">
        <v>18</v>
      </c>
      <c r="AL4" s="491"/>
      <c r="AM4" s="494"/>
      <c r="AN4" s="462" t="s">
        <v>19</v>
      </c>
      <c r="AO4" s="463"/>
      <c r="AP4" s="464"/>
      <c r="AQ4" s="485" t="s">
        <v>20</v>
      </c>
      <c r="AR4" s="486"/>
      <c r="AS4" s="487"/>
      <c r="AT4" s="488" t="s">
        <v>21</v>
      </c>
      <c r="AU4" s="463"/>
      <c r="AV4" s="489"/>
      <c r="AW4" s="490" t="s">
        <v>22</v>
      </c>
      <c r="AX4" s="491"/>
      <c r="AY4" s="492"/>
      <c r="AZ4" s="152" t="s">
        <v>23</v>
      </c>
      <c r="BA4" s="26" t="s">
        <v>23</v>
      </c>
    </row>
    <row r="5" spans="1:58" s="10" customFormat="1" ht="12" customHeight="1" thickBot="1" x14ac:dyDescent="0.25">
      <c r="A5" s="469"/>
      <c r="B5" s="471"/>
      <c r="C5" s="471"/>
      <c r="D5" s="471"/>
      <c r="E5" s="478"/>
      <c r="F5" s="18" t="s">
        <v>24</v>
      </c>
      <c r="G5" s="19" t="s">
        <v>104</v>
      </c>
      <c r="H5" s="471"/>
      <c r="I5" s="481"/>
      <c r="J5" s="106" t="s">
        <v>25</v>
      </c>
      <c r="K5" s="107" t="s">
        <v>26</v>
      </c>
      <c r="L5" s="108" t="s">
        <v>27</v>
      </c>
      <c r="M5" s="109" t="s">
        <v>25</v>
      </c>
      <c r="N5" s="110" t="s">
        <v>26</v>
      </c>
      <c r="O5" s="111" t="s">
        <v>27</v>
      </c>
      <c r="P5" s="112" t="s">
        <v>25</v>
      </c>
      <c r="Q5" s="110" t="s">
        <v>26</v>
      </c>
      <c r="R5" s="113" t="s">
        <v>27</v>
      </c>
      <c r="S5" s="109" t="s">
        <v>25</v>
      </c>
      <c r="T5" s="110" t="s">
        <v>26</v>
      </c>
      <c r="U5" s="114" t="s">
        <v>27</v>
      </c>
      <c r="V5" s="23" t="s">
        <v>25</v>
      </c>
      <c r="W5" s="21" t="s">
        <v>26</v>
      </c>
      <c r="X5" s="25" t="s">
        <v>27</v>
      </c>
      <c r="Y5" s="12" t="s">
        <v>25</v>
      </c>
      <c r="Z5" s="13" t="s">
        <v>26</v>
      </c>
      <c r="AA5" s="14" t="s">
        <v>27</v>
      </c>
      <c r="AB5" s="23" t="s">
        <v>25</v>
      </c>
      <c r="AC5" s="21" t="s">
        <v>26</v>
      </c>
      <c r="AD5" s="24" t="s">
        <v>27</v>
      </c>
      <c r="AE5" s="12" t="s">
        <v>25</v>
      </c>
      <c r="AF5" s="13" t="s">
        <v>26</v>
      </c>
      <c r="AG5" s="17" t="s">
        <v>27</v>
      </c>
      <c r="AH5" s="23" t="s">
        <v>25</v>
      </c>
      <c r="AI5" s="21" t="s">
        <v>26</v>
      </c>
      <c r="AJ5" s="24" t="s">
        <v>27</v>
      </c>
      <c r="AK5" s="12" t="s">
        <v>25</v>
      </c>
      <c r="AL5" s="13" t="s">
        <v>26</v>
      </c>
      <c r="AM5" s="14" t="s">
        <v>27</v>
      </c>
      <c r="AN5" s="23" t="s">
        <v>25</v>
      </c>
      <c r="AO5" s="21" t="s">
        <v>26</v>
      </c>
      <c r="AP5" s="24" t="s">
        <v>27</v>
      </c>
      <c r="AQ5" s="15" t="s">
        <v>25</v>
      </c>
      <c r="AR5" s="13" t="s">
        <v>26</v>
      </c>
      <c r="AS5" s="16" t="s">
        <v>27</v>
      </c>
      <c r="AT5" s="20" t="s">
        <v>25</v>
      </c>
      <c r="AU5" s="21" t="s">
        <v>26</v>
      </c>
      <c r="AV5" s="22" t="s">
        <v>27</v>
      </c>
      <c r="AW5" s="15" t="s">
        <v>25</v>
      </c>
      <c r="AX5" s="13" t="s">
        <v>26</v>
      </c>
      <c r="AY5" s="16" t="s">
        <v>27</v>
      </c>
      <c r="AZ5" s="20" t="s">
        <v>28</v>
      </c>
      <c r="BA5" s="27" t="s">
        <v>29</v>
      </c>
    </row>
    <row r="6" spans="1:58" s="249" customFormat="1" x14ac:dyDescent="0.2">
      <c r="A6" s="283">
        <v>1</v>
      </c>
      <c r="B6" s="382"/>
      <c r="C6" s="341" t="s">
        <v>230</v>
      </c>
      <c r="D6" s="367" t="s">
        <v>226</v>
      </c>
      <c r="E6" s="341">
        <v>9500000</v>
      </c>
      <c r="F6" s="223"/>
      <c r="G6" s="223"/>
      <c r="H6" s="341">
        <v>9500000</v>
      </c>
      <c r="I6" s="223">
        <v>3000000</v>
      </c>
      <c r="J6" s="283">
        <f>I6</f>
        <v>3000000</v>
      </c>
      <c r="K6" s="383">
        <v>3000000</v>
      </c>
      <c r="L6" s="227">
        <f>J6-K6</f>
        <v>0</v>
      </c>
      <c r="M6" s="282">
        <v>541000</v>
      </c>
      <c r="N6" s="383">
        <v>541000</v>
      </c>
      <c r="O6" s="224">
        <f>M6-N6</f>
        <v>0</v>
      </c>
      <c r="P6" s="283">
        <f>M6</f>
        <v>541000</v>
      </c>
      <c r="Q6" s="383">
        <v>541000</v>
      </c>
      <c r="R6" s="227">
        <f>P6-Q6</f>
        <v>0</v>
      </c>
      <c r="S6" s="282">
        <f>P6</f>
        <v>541000</v>
      </c>
      <c r="T6" s="383">
        <v>541000</v>
      </c>
      <c r="U6" s="224">
        <f>S6-T6</f>
        <v>0</v>
      </c>
      <c r="V6" s="283">
        <f>S6</f>
        <v>541000</v>
      </c>
      <c r="W6" s="383">
        <v>541000</v>
      </c>
      <c r="X6" s="227">
        <f t="shared" ref="X6:X46" si="0">V6-W6</f>
        <v>0</v>
      </c>
      <c r="Y6" s="282">
        <f>V6</f>
        <v>541000</v>
      </c>
      <c r="Z6" s="383">
        <f>Y6</f>
        <v>541000</v>
      </c>
      <c r="AA6" s="224">
        <f t="shared" ref="AA6:AA46" si="1">Y6-Z6</f>
        <v>0</v>
      </c>
      <c r="AB6" s="283">
        <f t="shared" ref="AB6:AB46" si="2">Y6</f>
        <v>541000</v>
      </c>
      <c r="AC6" s="383">
        <f>AB6</f>
        <v>541000</v>
      </c>
      <c r="AD6" s="227">
        <f t="shared" ref="AD6:AD46" si="3">AB6-AC6</f>
        <v>0</v>
      </c>
      <c r="AE6" s="282">
        <f t="shared" ref="AE6:AE46" si="4">AB6</f>
        <v>541000</v>
      </c>
      <c r="AF6" s="383">
        <f>AE6</f>
        <v>541000</v>
      </c>
      <c r="AG6" s="224">
        <f>+AE6-AF6</f>
        <v>0</v>
      </c>
      <c r="AH6" s="283">
        <f t="shared" ref="AH6:AH46" si="5">AE6</f>
        <v>541000</v>
      </c>
      <c r="AI6" s="383">
        <v>541000</v>
      </c>
      <c r="AJ6" s="227">
        <f>+AH6-AI6</f>
        <v>0</v>
      </c>
      <c r="AK6" s="282">
        <f t="shared" ref="AK6:AK46" si="6">AH6</f>
        <v>541000</v>
      </c>
      <c r="AL6" s="383">
        <v>541000</v>
      </c>
      <c r="AM6" s="224">
        <f>+AK6-AL6</f>
        <v>0</v>
      </c>
      <c r="AN6" s="283">
        <f t="shared" ref="AN6:AN46" si="7">AK6</f>
        <v>541000</v>
      </c>
      <c r="AO6" s="383">
        <v>541000</v>
      </c>
      <c r="AP6" s="227">
        <f>+AN6-AO6</f>
        <v>0</v>
      </c>
      <c r="AQ6" s="283">
        <f>AN6</f>
        <v>541000</v>
      </c>
      <c r="AR6" s="383">
        <v>541000</v>
      </c>
      <c r="AS6" s="227">
        <f>+AQ6-AR6</f>
        <v>0</v>
      </c>
      <c r="AT6" s="282">
        <v>549000</v>
      </c>
      <c r="AU6" s="383">
        <v>549000</v>
      </c>
      <c r="AV6" s="224">
        <f>+AT6-AU6</f>
        <v>0</v>
      </c>
      <c r="AW6" s="283"/>
      <c r="AX6" s="383"/>
      <c r="AY6" s="227"/>
      <c r="AZ6" s="282">
        <f t="shared" ref="AZ6:AZ46" si="8">AX6+AU6+AR6+AO6+AL6+AI6+AF6+AC6+Z6+W6+T6+Q6+N6+K6</f>
        <v>9500000</v>
      </c>
      <c r="BA6" s="227">
        <f t="shared" ref="BA6:BA46" si="9">J6+AW6+AT6+AQ6+AN6+AK6+AH6+AE6+AB6+Y6+V6+S6+P6+M6</f>
        <v>9500000</v>
      </c>
      <c r="BB6" s="351">
        <f>BA6-AZ6</f>
        <v>0</v>
      </c>
      <c r="BC6" s="351" t="s">
        <v>230</v>
      </c>
      <c r="BD6" s="351">
        <v>2713000</v>
      </c>
      <c r="BE6" s="351">
        <f>BB6-BD6</f>
        <v>-2713000</v>
      </c>
      <c r="BF6" s="351"/>
    </row>
    <row r="7" spans="1:58" s="249" customFormat="1" x14ac:dyDescent="0.2">
      <c r="A7" s="283">
        <v>2</v>
      </c>
      <c r="B7" s="223"/>
      <c r="C7" s="223" t="s">
        <v>247</v>
      </c>
      <c r="D7" s="367" t="s">
        <v>226</v>
      </c>
      <c r="E7" s="276">
        <v>10000000</v>
      </c>
      <c r="F7" s="223"/>
      <c r="G7" s="223"/>
      <c r="H7" s="341">
        <v>10000000</v>
      </c>
      <c r="I7" s="223">
        <v>1000000</v>
      </c>
      <c r="J7" s="283">
        <v>1000000</v>
      </c>
      <c r="K7" s="223">
        <v>1000000</v>
      </c>
      <c r="L7" s="227">
        <f>J7-K7</f>
        <v>0</v>
      </c>
      <c r="M7" s="282">
        <f>(H7-I7)/10</f>
        <v>900000</v>
      </c>
      <c r="N7" s="223">
        <v>900000</v>
      </c>
      <c r="O7" s="224">
        <f>M7-N7</f>
        <v>0</v>
      </c>
      <c r="P7" s="283">
        <f>M7</f>
        <v>900000</v>
      </c>
      <c r="Q7" s="223">
        <v>900000</v>
      </c>
      <c r="R7" s="227">
        <f>P7-Q7</f>
        <v>0</v>
      </c>
      <c r="S7" s="222">
        <f>P7</f>
        <v>900000</v>
      </c>
      <c r="T7" s="223">
        <v>900000</v>
      </c>
      <c r="U7" s="224">
        <f>S7-T7</f>
        <v>0</v>
      </c>
      <c r="V7" s="226">
        <f>S7</f>
        <v>900000</v>
      </c>
      <c r="W7" s="223">
        <v>900000</v>
      </c>
      <c r="X7" s="227">
        <f t="shared" si="0"/>
        <v>0</v>
      </c>
      <c r="Y7" s="222">
        <f>V7</f>
        <v>900000</v>
      </c>
      <c r="Z7" s="223">
        <v>900000</v>
      </c>
      <c r="AA7" s="224">
        <f t="shared" si="1"/>
        <v>0</v>
      </c>
      <c r="AB7" s="226">
        <f t="shared" si="2"/>
        <v>900000</v>
      </c>
      <c r="AC7" s="223">
        <v>900000</v>
      </c>
      <c r="AD7" s="227">
        <f t="shared" si="3"/>
        <v>0</v>
      </c>
      <c r="AE7" s="222">
        <f t="shared" si="4"/>
        <v>900000</v>
      </c>
      <c r="AF7" s="223">
        <v>900000</v>
      </c>
      <c r="AG7" s="224">
        <f t="shared" ref="AG7:AG46" si="10">+AE7-AF7</f>
        <v>0</v>
      </c>
      <c r="AH7" s="226">
        <f t="shared" si="5"/>
        <v>900000</v>
      </c>
      <c r="AI7" s="223">
        <v>900000</v>
      </c>
      <c r="AJ7" s="227">
        <f t="shared" ref="AJ7:AJ46" si="11">+AH7-AI7</f>
        <v>0</v>
      </c>
      <c r="AK7" s="222">
        <f t="shared" si="6"/>
        <v>900000</v>
      </c>
      <c r="AL7" s="223">
        <v>900000</v>
      </c>
      <c r="AM7" s="224">
        <f t="shared" ref="AM7:AM46" si="12">+AK7-AL7</f>
        <v>0</v>
      </c>
      <c r="AN7" s="283">
        <f t="shared" si="7"/>
        <v>900000</v>
      </c>
      <c r="AO7" s="223">
        <v>900000</v>
      </c>
      <c r="AP7" s="227">
        <f t="shared" ref="AP7:AP46" si="13">+AN7-AO7</f>
        <v>0</v>
      </c>
      <c r="AQ7" s="283"/>
      <c r="AR7" s="223"/>
      <c r="AS7" s="227">
        <f t="shared" ref="AS7:AS46" si="14">+AQ7-AR7</f>
        <v>0</v>
      </c>
      <c r="AT7" s="222"/>
      <c r="AU7" s="223"/>
      <c r="AV7" s="224">
        <f t="shared" ref="AV7:AV46" si="15">+AT7-AU7</f>
        <v>0</v>
      </c>
      <c r="AW7" s="226"/>
      <c r="AX7" s="223"/>
      <c r="AY7" s="318"/>
      <c r="AZ7" s="282">
        <f t="shared" si="8"/>
        <v>10000000</v>
      </c>
      <c r="BA7" s="227">
        <f t="shared" si="9"/>
        <v>10000000</v>
      </c>
      <c r="BB7" s="351">
        <f t="shared" ref="BB7:BB46" si="16">BA7-AZ7</f>
        <v>0</v>
      </c>
      <c r="BC7" s="351" t="s">
        <v>247</v>
      </c>
      <c r="BD7" s="351">
        <v>8500000</v>
      </c>
      <c r="BE7" s="351">
        <f t="shared" ref="BE7:BE46" si="17">BB7-BD7</f>
        <v>-8500000</v>
      </c>
      <c r="BF7" s="351"/>
    </row>
    <row r="8" spans="1:58" s="249" customFormat="1" x14ac:dyDescent="0.2">
      <c r="A8" s="283">
        <v>3</v>
      </c>
      <c r="B8" s="262"/>
      <c r="C8" s="223" t="s">
        <v>314</v>
      </c>
      <c r="D8" s="367" t="s">
        <v>226</v>
      </c>
      <c r="E8" s="276">
        <v>10000000</v>
      </c>
      <c r="F8" s="223"/>
      <c r="G8" s="223"/>
      <c r="H8" s="341">
        <f>E8-F8-G8</f>
        <v>10000000</v>
      </c>
      <c r="I8" s="223">
        <v>1000000</v>
      </c>
      <c r="J8" s="283">
        <v>1000000</v>
      </c>
      <c r="K8" s="223">
        <v>1000000</v>
      </c>
      <c r="L8" s="227">
        <f>J8-K8</f>
        <v>0</v>
      </c>
      <c r="M8" s="282"/>
      <c r="N8" s="223"/>
      <c r="O8" s="224">
        <f>M8-N8</f>
        <v>0</v>
      </c>
      <c r="P8" s="283">
        <v>900000</v>
      </c>
      <c r="Q8" s="223">
        <v>900000</v>
      </c>
      <c r="R8" s="227">
        <f>P8-Q8</f>
        <v>0</v>
      </c>
      <c r="S8" s="222">
        <f>P8</f>
        <v>900000</v>
      </c>
      <c r="T8" s="223">
        <v>900000</v>
      </c>
      <c r="U8" s="224">
        <f>S8-T8</f>
        <v>0</v>
      </c>
      <c r="V8" s="226">
        <f>S8</f>
        <v>900000</v>
      </c>
      <c r="W8" s="223">
        <v>900000</v>
      </c>
      <c r="X8" s="227">
        <f t="shared" si="0"/>
        <v>0</v>
      </c>
      <c r="Y8" s="222">
        <f>V8</f>
        <v>900000</v>
      </c>
      <c r="Z8" s="223">
        <v>900000</v>
      </c>
      <c r="AA8" s="224">
        <f t="shared" si="1"/>
        <v>0</v>
      </c>
      <c r="AB8" s="226">
        <f t="shared" si="2"/>
        <v>900000</v>
      </c>
      <c r="AC8" s="223">
        <f>AB8</f>
        <v>900000</v>
      </c>
      <c r="AD8" s="227">
        <f t="shared" si="3"/>
        <v>0</v>
      </c>
      <c r="AE8" s="222">
        <f t="shared" si="4"/>
        <v>900000</v>
      </c>
      <c r="AF8" s="223">
        <f>AE8</f>
        <v>900000</v>
      </c>
      <c r="AG8" s="224">
        <f t="shared" si="10"/>
        <v>0</v>
      </c>
      <c r="AH8" s="226">
        <f t="shared" si="5"/>
        <v>900000</v>
      </c>
      <c r="AI8" s="223">
        <v>900000</v>
      </c>
      <c r="AJ8" s="227">
        <f t="shared" si="11"/>
        <v>0</v>
      </c>
      <c r="AK8" s="222">
        <f t="shared" si="6"/>
        <v>900000</v>
      </c>
      <c r="AL8" s="223">
        <v>900000</v>
      </c>
      <c r="AM8" s="224">
        <f t="shared" si="12"/>
        <v>0</v>
      </c>
      <c r="AN8" s="283">
        <f t="shared" si="7"/>
        <v>900000</v>
      </c>
      <c r="AO8" s="223">
        <v>900000</v>
      </c>
      <c r="AP8" s="227">
        <f t="shared" si="13"/>
        <v>0</v>
      </c>
      <c r="AQ8" s="283">
        <f>AN8</f>
        <v>900000</v>
      </c>
      <c r="AR8" s="223">
        <v>900000</v>
      </c>
      <c r="AS8" s="227">
        <f t="shared" si="14"/>
        <v>0</v>
      </c>
      <c r="AT8" s="222"/>
      <c r="AU8" s="223"/>
      <c r="AV8" s="224">
        <f t="shared" si="15"/>
        <v>0</v>
      </c>
      <c r="AW8" s="226"/>
      <c r="AX8" s="223"/>
      <c r="AY8" s="318"/>
      <c r="AZ8" s="282">
        <f t="shared" si="8"/>
        <v>10000000</v>
      </c>
      <c r="BA8" s="227">
        <f t="shared" si="9"/>
        <v>10000000</v>
      </c>
      <c r="BB8" s="351">
        <f t="shared" si="16"/>
        <v>0</v>
      </c>
      <c r="BC8" s="351" t="s">
        <v>314</v>
      </c>
      <c r="BD8" s="351">
        <v>3600000</v>
      </c>
      <c r="BE8" s="351">
        <f t="shared" si="17"/>
        <v>-3600000</v>
      </c>
      <c r="BF8" s="351"/>
    </row>
    <row r="9" spans="1:58" x14ac:dyDescent="0.2">
      <c r="A9" s="187">
        <v>4</v>
      </c>
      <c r="B9" s="284"/>
      <c r="C9" s="198" t="s">
        <v>364</v>
      </c>
      <c r="D9" s="160" t="s">
        <v>226</v>
      </c>
      <c r="E9" s="162">
        <v>10000000</v>
      </c>
      <c r="F9" s="198"/>
      <c r="G9" s="198"/>
      <c r="H9" s="161">
        <v>10000000</v>
      </c>
      <c r="I9" s="198">
        <v>1350000</v>
      </c>
      <c r="J9" s="189">
        <f>I9</f>
        <v>1350000</v>
      </c>
      <c r="K9" s="211">
        <f>J9</f>
        <v>1350000</v>
      </c>
      <c r="L9" s="192"/>
      <c r="M9" s="190"/>
      <c r="N9" s="211"/>
      <c r="O9" s="191"/>
      <c r="P9" s="189"/>
      <c r="Q9" s="211"/>
      <c r="R9" s="192"/>
      <c r="S9" s="213"/>
      <c r="T9" s="211"/>
      <c r="U9" s="191"/>
      <c r="V9" s="214"/>
      <c r="W9" s="215"/>
      <c r="X9" s="194">
        <f t="shared" si="0"/>
        <v>0</v>
      </c>
      <c r="Y9" s="216">
        <f>(H9-I9)/8</f>
        <v>1081250</v>
      </c>
      <c r="Z9" s="198"/>
      <c r="AA9" s="196">
        <f t="shared" si="1"/>
        <v>1081250</v>
      </c>
      <c r="AB9" s="214">
        <f t="shared" si="2"/>
        <v>1081250</v>
      </c>
      <c r="AC9" s="215"/>
      <c r="AD9" s="194">
        <f t="shared" si="3"/>
        <v>1081250</v>
      </c>
      <c r="AE9" s="216">
        <f t="shared" si="4"/>
        <v>1081250</v>
      </c>
      <c r="AF9" s="198"/>
      <c r="AG9" s="196">
        <f t="shared" si="10"/>
        <v>1081250</v>
      </c>
      <c r="AH9" s="214">
        <f t="shared" si="5"/>
        <v>1081250</v>
      </c>
      <c r="AI9" s="215"/>
      <c r="AJ9" s="194">
        <f t="shared" si="11"/>
        <v>1081250</v>
      </c>
      <c r="AK9" s="216">
        <f t="shared" si="6"/>
        <v>1081250</v>
      </c>
      <c r="AL9" s="198"/>
      <c r="AM9" s="196">
        <f t="shared" si="12"/>
        <v>1081250</v>
      </c>
      <c r="AN9" s="193">
        <f t="shared" si="7"/>
        <v>1081250</v>
      </c>
      <c r="AO9" s="215"/>
      <c r="AP9" s="194">
        <f t="shared" si="13"/>
        <v>1081250</v>
      </c>
      <c r="AQ9" s="187">
        <f>AN9</f>
        <v>1081250</v>
      </c>
      <c r="AR9" s="198"/>
      <c r="AS9" s="188">
        <f t="shared" si="14"/>
        <v>1081250</v>
      </c>
      <c r="AT9" s="217">
        <f>AQ9</f>
        <v>1081250</v>
      </c>
      <c r="AU9" s="215"/>
      <c r="AV9" s="197">
        <f t="shared" si="15"/>
        <v>1081250</v>
      </c>
      <c r="AW9" s="207"/>
      <c r="AX9" s="198"/>
      <c r="AY9" s="208"/>
      <c r="AZ9" s="190">
        <f t="shared" si="8"/>
        <v>1350000</v>
      </c>
      <c r="BA9" s="194">
        <f t="shared" si="9"/>
        <v>10000000</v>
      </c>
      <c r="BB9" s="201">
        <f t="shared" si="16"/>
        <v>8650000</v>
      </c>
      <c r="BC9" s="201" t="s">
        <v>364</v>
      </c>
      <c r="BD9" s="201">
        <v>8650000</v>
      </c>
      <c r="BE9" s="201">
        <f t="shared" si="17"/>
        <v>0</v>
      </c>
      <c r="BF9" s="201"/>
    </row>
    <row r="10" spans="1:58" s="249" customFormat="1" x14ac:dyDescent="0.2">
      <c r="A10" s="283"/>
      <c r="B10" s="262"/>
      <c r="C10" s="223" t="s">
        <v>318</v>
      </c>
      <c r="D10" s="367" t="s">
        <v>226</v>
      </c>
      <c r="E10" s="276">
        <v>10000000</v>
      </c>
      <c r="F10" s="223"/>
      <c r="G10" s="223"/>
      <c r="H10" s="341">
        <f>E10-F10-G10</f>
        <v>10000000</v>
      </c>
      <c r="I10" s="223">
        <v>1000000</v>
      </c>
      <c r="J10" s="283">
        <v>1000000</v>
      </c>
      <c r="K10" s="223">
        <v>1000000</v>
      </c>
      <c r="L10" s="227">
        <f>J10-K10</f>
        <v>0</v>
      </c>
      <c r="M10" s="282"/>
      <c r="N10" s="223"/>
      <c r="O10" s="224">
        <f t="shared" ref="O10:O26" si="18">M10-N10</f>
        <v>0</v>
      </c>
      <c r="P10" s="283">
        <v>900000</v>
      </c>
      <c r="Q10" s="223">
        <f>P10</f>
        <v>900000</v>
      </c>
      <c r="R10" s="227">
        <f t="shared" ref="R10:R26" si="19">P10-Q10</f>
        <v>0</v>
      </c>
      <c r="S10" s="222">
        <f>P10</f>
        <v>900000</v>
      </c>
      <c r="T10" s="223">
        <f>S10</f>
        <v>900000</v>
      </c>
      <c r="U10" s="224">
        <f t="shared" ref="U10:U26" si="20">S10-T10</f>
        <v>0</v>
      </c>
      <c r="V10" s="226">
        <f t="shared" ref="V10:V20" si="21">S10</f>
        <v>900000</v>
      </c>
      <c r="W10" s="223">
        <f>V10</f>
        <v>900000</v>
      </c>
      <c r="X10" s="227">
        <f t="shared" si="0"/>
        <v>0</v>
      </c>
      <c r="Y10" s="222">
        <f t="shared" ref="Y10:Y26" si="22">V10</f>
        <v>900000</v>
      </c>
      <c r="Z10" s="223">
        <f>Y10</f>
        <v>900000</v>
      </c>
      <c r="AA10" s="224">
        <f t="shared" si="1"/>
        <v>0</v>
      </c>
      <c r="AB10" s="226">
        <f t="shared" si="2"/>
        <v>900000</v>
      </c>
      <c r="AC10" s="223">
        <f>AB10</f>
        <v>900000</v>
      </c>
      <c r="AD10" s="227">
        <f t="shared" si="3"/>
        <v>0</v>
      </c>
      <c r="AE10" s="222">
        <f t="shared" si="4"/>
        <v>900000</v>
      </c>
      <c r="AF10" s="223">
        <v>900000</v>
      </c>
      <c r="AG10" s="224">
        <f t="shared" si="10"/>
        <v>0</v>
      </c>
      <c r="AH10" s="226">
        <f t="shared" si="5"/>
        <v>900000</v>
      </c>
      <c r="AI10" s="223">
        <v>900000</v>
      </c>
      <c r="AJ10" s="227">
        <f t="shared" si="11"/>
        <v>0</v>
      </c>
      <c r="AK10" s="222">
        <f t="shared" si="6"/>
        <v>900000</v>
      </c>
      <c r="AL10" s="223">
        <v>900000</v>
      </c>
      <c r="AM10" s="224">
        <f t="shared" si="12"/>
        <v>0</v>
      </c>
      <c r="AN10" s="283">
        <f t="shared" si="7"/>
        <v>900000</v>
      </c>
      <c r="AO10" s="223">
        <v>900000</v>
      </c>
      <c r="AP10" s="227">
        <f t="shared" si="13"/>
        <v>0</v>
      </c>
      <c r="AQ10" s="283">
        <f>AN10</f>
        <v>900000</v>
      </c>
      <c r="AR10" s="223">
        <v>900000</v>
      </c>
      <c r="AS10" s="227">
        <f t="shared" si="14"/>
        <v>0</v>
      </c>
      <c r="AT10" s="222"/>
      <c r="AU10" s="223"/>
      <c r="AV10" s="224">
        <f t="shared" si="15"/>
        <v>0</v>
      </c>
      <c r="AW10" s="226"/>
      <c r="AX10" s="223"/>
      <c r="AY10" s="318"/>
      <c r="AZ10" s="282">
        <f t="shared" si="8"/>
        <v>10000000</v>
      </c>
      <c r="BA10" s="227">
        <f t="shared" si="9"/>
        <v>10000000</v>
      </c>
      <c r="BB10" s="351">
        <f t="shared" si="16"/>
        <v>0</v>
      </c>
      <c r="BC10" s="351" t="s">
        <v>506</v>
      </c>
      <c r="BD10" s="351">
        <v>4500000</v>
      </c>
      <c r="BE10" s="351">
        <f t="shared" si="17"/>
        <v>-4500000</v>
      </c>
      <c r="BF10" s="351"/>
    </row>
    <row r="11" spans="1:58" x14ac:dyDescent="0.2">
      <c r="A11" s="187">
        <v>5</v>
      </c>
      <c r="B11" s="284"/>
      <c r="C11" s="285" t="s">
        <v>337</v>
      </c>
      <c r="D11" s="160" t="s">
        <v>226</v>
      </c>
      <c r="E11" s="162">
        <v>10000000</v>
      </c>
      <c r="F11" s="284"/>
      <c r="G11" s="284"/>
      <c r="H11" s="161">
        <v>10000000</v>
      </c>
      <c r="I11" s="284">
        <v>1000000</v>
      </c>
      <c r="J11" s="286">
        <v>1000000</v>
      </c>
      <c r="K11" s="262">
        <v>500000</v>
      </c>
      <c r="L11" s="287">
        <f>J11-K11</f>
        <v>500000</v>
      </c>
      <c r="M11" s="288"/>
      <c r="N11" s="262"/>
      <c r="O11" s="224">
        <f t="shared" si="18"/>
        <v>0</v>
      </c>
      <c r="P11" s="286"/>
      <c r="Q11" s="262"/>
      <c r="R11" s="227">
        <f t="shared" si="19"/>
        <v>0</v>
      </c>
      <c r="S11" s="289">
        <v>900000</v>
      </c>
      <c r="T11" s="262"/>
      <c r="U11" s="224">
        <f t="shared" si="20"/>
        <v>900000</v>
      </c>
      <c r="V11" s="290">
        <f t="shared" si="21"/>
        <v>900000</v>
      </c>
      <c r="W11" s="291"/>
      <c r="X11" s="194">
        <f t="shared" si="0"/>
        <v>900000</v>
      </c>
      <c r="Y11" s="292">
        <f t="shared" si="22"/>
        <v>900000</v>
      </c>
      <c r="Z11" s="284"/>
      <c r="AA11" s="196">
        <f t="shared" si="1"/>
        <v>900000</v>
      </c>
      <c r="AB11" s="290">
        <f t="shared" si="2"/>
        <v>900000</v>
      </c>
      <c r="AC11" s="291"/>
      <c r="AD11" s="194">
        <f t="shared" si="3"/>
        <v>900000</v>
      </c>
      <c r="AE11" s="292">
        <f t="shared" si="4"/>
        <v>900000</v>
      </c>
      <c r="AF11" s="284"/>
      <c r="AG11" s="196">
        <f t="shared" si="10"/>
        <v>900000</v>
      </c>
      <c r="AH11" s="290">
        <f t="shared" si="5"/>
        <v>900000</v>
      </c>
      <c r="AI11" s="291"/>
      <c r="AJ11" s="194">
        <f t="shared" si="11"/>
        <v>900000</v>
      </c>
      <c r="AK11" s="292">
        <f t="shared" si="6"/>
        <v>900000</v>
      </c>
      <c r="AL11" s="284"/>
      <c r="AM11" s="196">
        <f t="shared" si="12"/>
        <v>900000</v>
      </c>
      <c r="AN11" s="293">
        <f t="shared" si="7"/>
        <v>900000</v>
      </c>
      <c r="AO11" s="291"/>
      <c r="AP11" s="194">
        <f t="shared" si="13"/>
        <v>900000</v>
      </c>
      <c r="AQ11" s="294">
        <v>900000</v>
      </c>
      <c r="AR11" s="284"/>
      <c r="AS11" s="188">
        <f t="shared" si="14"/>
        <v>900000</v>
      </c>
      <c r="AT11" s="295">
        <v>900000</v>
      </c>
      <c r="AU11" s="291"/>
      <c r="AV11" s="197">
        <f t="shared" si="15"/>
        <v>900000</v>
      </c>
      <c r="AW11" s="296"/>
      <c r="AX11" s="284"/>
      <c r="AY11" s="297"/>
      <c r="AZ11" s="190">
        <f t="shared" si="8"/>
        <v>500000</v>
      </c>
      <c r="BA11" s="194">
        <f t="shared" si="9"/>
        <v>10000000</v>
      </c>
      <c r="BB11" s="201">
        <f t="shared" si="16"/>
        <v>9500000</v>
      </c>
      <c r="BC11" s="201" t="s">
        <v>507</v>
      </c>
      <c r="BD11" s="201">
        <v>9500000</v>
      </c>
      <c r="BE11" s="201">
        <f t="shared" si="17"/>
        <v>0</v>
      </c>
      <c r="BF11" s="201"/>
    </row>
    <row r="12" spans="1:58" s="249" customFormat="1" ht="15.75" customHeight="1" x14ac:dyDescent="0.2">
      <c r="A12" s="283">
        <v>6</v>
      </c>
      <c r="B12" s="223"/>
      <c r="C12" s="262" t="s">
        <v>361</v>
      </c>
      <c r="D12" s="367" t="s">
        <v>226</v>
      </c>
      <c r="E12" s="276">
        <v>10000000</v>
      </c>
      <c r="F12" s="262"/>
      <c r="G12" s="262"/>
      <c r="H12" s="341">
        <v>10000000</v>
      </c>
      <c r="I12" s="262">
        <v>1000000</v>
      </c>
      <c r="J12" s="286">
        <v>1000000</v>
      </c>
      <c r="K12" s="262">
        <v>1000000</v>
      </c>
      <c r="L12" s="287">
        <v>0</v>
      </c>
      <c r="M12" s="288"/>
      <c r="N12" s="262"/>
      <c r="O12" s="224">
        <f t="shared" si="18"/>
        <v>0</v>
      </c>
      <c r="P12" s="286">
        <v>900000</v>
      </c>
      <c r="Q12" s="262">
        <v>900000</v>
      </c>
      <c r="R12" s="227">
        <f t="shared" si="19"/>
        <v>0</v>
      </c>
      <c r="S12" s="289">
        <f>P12</f>
        <v>900000</v>
      </c>
      <c r="T12" s="262">
        <v>900000</v>
      </c>
      <c r="U12" s="224">
        <f t="shared" si="20"/>
        <v>0</v>
      </c>
      <c r="V12" s="406">
        <f t="shared" si="21"/>
        <v>900000</v>
      </c>
      <c r="W12" s="262">
        <f>V12</f>
        <v>900000</v>
      </c>
      <c r="X12" s="227">
        <f t="shared" si="0"/>
        <v>0</v>
      </c>
      <c r="Y12" s="289">
        <f t="shared" si="22"/>
        <v>900000</v>
      </c>
      <c r="Z12" s="262">
        <f>Y12</f>
        <v>900000</v>
      </c>
      <c r="AA12" s="224">
        <f t="shared" si="1"/>
        <v>0</v>
      </c>
      <c r="AB12" s="406">
        <f t="shared" si="2"/>
        <v>900000</v>
      </c>
      <c r="AC12" s="262">
        <f>AB12</f>
        <v>900000</v>
      </c>
      <c r="AD12" s="227">
        <f t="shared" si="3"/>
        <v>0</v>
      </c>
      <c r="AE12" s="289">
        <f t="shared" si="4"/>
        <v>900000</v>
      </c>
      <c r="AF12" s="262">
        <v>900000</v>
      </c>
      <c r="AG12" s="224">
        <f t="shared" si="10"/>
        <v>0</v>
      </c>
      <c r="AH12" s="406">
        <f t="shared" si="5"/>
        <v>900000</v>
      </c>
      <c r="AI12" s="262">
        <v>900000</v>
      </c>
      <c r="AJ12" s="227">
        <f t="shared" si="11"/>
        <v>0</v>
      </c>
      <c r="AK12" s="289">
        <f t="shared" si="6"/>
        <v>900000</v>
      </c>
      <c r="AL12" s="262">
        <v>900000</v>
      </c>
      <c r="AM12" s="224">
        <f t="shared" si="12"/>
        <v>0</v>
      </c>
      <c r="AN12" s="286">
        <f t="shared" si="7"/>
        <v>900000</v>
      </c>
      <c r="AO12" s="262">
        <v>900000</v>
      </c>
      <c r="AP12" s="227">
        <f t="shared" si="13"/>
        <v>0</v>
      </c>
      <c r="AQ12" s="286">
        <v>900000</v>
      </c>
      <c r="AR12" s="262">
        <v>900000</v>
      </c>
      <c r="AS12" s="227">
        <f t="shared" si="14"/>
        <v>0</v>
      </c>
      <c r="AT12" s="289"/>
      <c r="AU12" s="262"/>
      <c r="AV12" s="224">
        <f t="shared" si="15"/>
        <v>0</v>
      </c>
      <c r="AW12" s="406"/>
      <c r="AX12" s="262"/>
      <c r="AY12" s="407"/>
      <c r="AZ12" s="282">
        <f t="shared" si="8"/>
        <v>10000000</v>
      </c>
      <c r="BA12" s="227">
        <f t="shared" si="9"/>
        <v>10000000</v>
      </c>
      <c r="BB12" s="351">
        <f t="shared" si="16"/>
        <v>0</v>
      </c>
      <c r="BC12" s="351" t="s">
        <v>361</v>
      </c>
      <c r="BD12" s="351">
        <v>4500000</v>
      </c>
      <c r="BE12" s="351">
        <f t="shared" si="17"/>
        <v>-4500000</v>
      </c>
      <c r="BF12" s="351"/>
    </row>
    <row r="13" spans="1:58" s="249" customFormat="1" x14ac:dyDescent="0.2">
      <c r="A13" s="283">
        <v>7</v>
      </c>
      <c r="B13" s="223"/>
      <c r="C13" s="341" t="s">
        <v>229</v>
      </c>
      <c r="D13" s="367" t="s">
        <v>226</v>
      </c>
      <c r="E13" s="341">
        <v>9000000</v>
      </c>
      <c r="F13" s="223"/>
      <c r="G13" s="223"/>
      <c r="H13" s="341">
        <v>9000000</v>
      </c>
      <c r="I13" s="223">
        <v>1000000</v>
      </c>
      <c r="J13" s="283">
        <f>I13</f>
        <v>1000000</v>
      </c>
      <c r="K13" s="223">
        <v>1000000</v>
      </c>
      <c r="L13" s="227">
        <f>J13-K13</f>
        <v>0</v>
      </c>
      <c r="M13" s="282">
        <v>660000</v>
      </c>
      <c r="N13" s="223">
        <f>M13</f>
        <v>660000</v>
      </c>
      <c r="O13" s="224">
        <f t="shared" si="18"/>
        <v>0</v>
      </c>
      <c r="P13" s="283">
        <f>M13</f>
        <v>660000</v>
      </c>
      <c r="Q13" s="223">
        <f>P13</f>
        <v>660000</v>
      </c>
      <c r="R13" s="227">
        <f t="shared" si="19"/>
        <v>0</v>
      </c>
      <c r="S13" s="222">
        <f>P13</f>
        <v>660000</v>
      </c>
      <c r="T13" s="223">
        <f>S13</f>
        <v>660000</v>
      </c>
      <c r="U13" s="224">
        <f t="shared" si="20"/>
        <v>0</v>
      </c>
      <c r="V13" s="226">
        <f t="shared" si="21"/>
        <v>660000</v>
      </c>
      <c r="W13" s="223">
        <f>V13</f>
        <v>660000</v>
      </c>
      <c r="X13" s="227">
        <f t="shared" si="0"/>
        <v>0</v>
      </c>
      <c r="Y13" s="222">
        <f t="shared" si="22"/>
        <v>660000</v>
      </c>
      <c r="Z13" s="223">
        <f>Y13</f>
        <v>660000</v>
      </c>
      <c r="AA13" s="224">
        <f t="shared" si="1"/>
        <v>0</v>
      </c>
      <c r="AB13" s="226">
        <f t="shared" si="2"/>
        <v>660000</v>
      </c>
      <c r="AC13" s="223">
        <f>AB13</f>
        <v>660000</v>
      </c>
      <c r="AD13" s="227">
        <f t="shared" si="3"/>
        <v>0</v>
      </c>
      <c r="AE13" s="222">
        <f t="shared" si="4"/>
        <v>660000</v>
      </c>
      <c r="AF13" s="223">
        <f>AE13</f>
        <v>660000</v>
      </c>
      <c r="AG13" s="224">
        <f t="shared" si="10"/>
        <v>0</v>
      </c>
      <c r="AH13" s="226">
        <f t="shared" si="5"/>
        <v>660000</v>
      </c>
      <c r="AI13" s="223">
        <v>660000</v>
      </c>
      <c r="AJ13" s="227">
        <f t="shared" si="11"/>
        <v>0</v>
      </c>
      <c r="AK13" s="222">
        <f t="shared" si="6"/>
        <v>660000</v>
      </c>
      <c r="AL13" s="223">
        <v>660000</v>
      </c>
      <c r="AM13" s="224">
        <f t="shared" si="12"/>
        <v>0</v>
      </c>
      <c r="AN13" s="283">
        <f t="shared" si="7"/>
        <v>660000</v>
      </c>
      <c r="AO13" s="223">
        <v>660000</v>
      </c>
      <c r="AP13" s="227">
        <f t="shared" si="13"/>
        <v>0</v>
      </c>
      <c r="AQ13" s="283">
        <f>AN13</f>
        <v>660000</v>
      </c>
      <c r="AR13" s="223">
        <v>660000</v>
      </c>
      <c r="AS13" s="227">
        <f t="shared" si="14"/>
        <v>0</v>
      </c>
      <c r="AT13" s="222">
        <v>740000</v>
      </c>
      <c r="AU13" s="223">
        <v>740000</v>
      </c>
      <c r="AV13" s="224">
        <f t="shared" si="15"/>
        <v>0</v>
      </c>
      <c r="AW13" s="226"/>
      <c r="AX13" s="223"/>
      <c r="AY13" s="318"/>
      <c r="AZ13" s="282">
        <f t="shared" si="8"/>
        <v>9000000</v>
      </c>
      <c r="BA13" s="227">
        <f t="shared" si="9"/>
        <v>9000000</v>
      </c>
      <c r="BB13" s="351">
        <f t="shared" si="16"/>
        <v>0</v>
      </c>
      <c r="BC13" s="351" t="s">
        <v>229</v>
      </c>
      <c r="BD13" s="351">
        <v>3000000</v>
      </c>
      <c r="BE13" s="351">
        <f t="shared" si="17"/>
        <v>-3000000</v>
      </c>
      <c r="BF13" s="351"/>
    </row>
    <row r="14" spans="1:58" s="249" customFormat="1" x14ac:dyDescent="0.2">
      <c r="A14" s="283">
        <v>8</v>
      </c>
      <c r="B14" s="223"/>
      <c r="C14" s="341" t="s">
        <v>235</v>
      </c>
      <c r="D14" s="367" t="s">
        <v>226</v>
      </c>
      <c r="E14" s="276">
        <v>9750000</v>
      </c>
      <c r="F14" s="223"/>
      <c r="G14" s="223"/>
      <c r="H14" s="341">
        <v>9750000</v>
      </c>
      <c r="I14" s="341">
        <v>1000000</v>
      </c>
      <c r="J14" s="283">
        <f>I14</f>
        <v>1000000</v>
      </c>
      <c r="K14" s="223">
        <v>1000000</v>
      </c>
      <c r="L14" s="227">
        <f>J14-K14</f>
        <v>0</v>
      </c>
      <c r="M14" s="282">
        <v>750000</v>
      </c>
      <c r="N14" s="223">
        <f>M14</f>
        <v>750000</v>
      </c>
      <c r="O14" s="224">
        <f t="shared" si="18"/>
        <v>0</v>
      </c>
      <c r="P14" s="283">
        <f>M14</f>
        <v>750000</v>
      </c>
      <c r="Q14" s="223">
        <f>P14</f>
        <v>750000</v>
      </c>
      <c r="R14" s="227">
        <f t="shared" si="19"/>
        <v>0</v>
      </c>
      <c r="S14" s="222">
        <f>P14</f>
        <v>750000</v>
      </c>
      <c r="T14" s="223">
        <f>S14</f>
        <v>750000</v>
      </c>
      <c r="U14" s="224">
        <f t="shared" si="20"/>
        <v>0</v>
      </c>
      <c r="V14" s="226">
        <f t="shared" si="21"/>
        <v>750000</v>
      </c>
      <c r="W14" s="223">
        <v>750000</v>
      </c>
      <c r="X14" s="227">
        <f t="shared" si="0"/>
        <v>0</v>
      </c>
      <c r="Y14" s="222">
        <f t="shared" si="22"/>
        <v>750000</v>
      </c>
      <c r="Z14" s="223">
        <v>750000</v>
      </c>
      <c r="AA14" s="224">
        <f t="shared" si="1"/>
        <v>0</v>
      </c>
      <c r="AB14" s="226">
        <f t="shared" si="2"/>
        <v>750000</v>
      </c>
      <c r="AC14" s="223">
        <v>750000</v>
      </c>
      <c r="AD14" s="227">
        <f t="shared" si="3"/>
        <v>0</v>
      </c>
      <c r="AE14" s="222">
        <f t="shared" si="4"/>
        <v>750000</v>
      </c>
      <c r="AF14" s="223">
        <v>750000</v>
      </c>
      <c r="AG14" s="224">
        <f t="shared" si="10"/>
        <v>0</v>
      </c>
      <c r="AH14" s="226">
        <f t="shared" si="5"/>
        <v>750000</v>
      </c>
      <c r="AI14" s="223">
        <v>750000</v>
      </c>
      <c r="AJ14" s="227">
        <f t="shared" si="11"/>
        <v>0</v>
      </c>
      <c r="AK14" s="222">
        <f t="shared" si="6"/>
        <v>750000</v>
      </c>
      <c r="AL14" s="223">
        <v>750000</v>
      </c>
      <c r="AM14" s="224">
        <f t="shared" si="12"/>
        <v>0</v>
      </c>
      <c r="AN14" s="283">
        <f t="shared" si="7"/>
        <v>750000</v>
      </c>
      <c r="AO14" s="223">
        <v>750000</v>
      </c>
      <c r="AP14" s="227">
        <f t="shared" si="13"/>
        <v>0</v>
      </c>
      <c r="AQ14" s="283">
        <f>AN14</f>
        <v>750000</v>
      </c>
      <c r="AR14" s="223">
        <v>750000</v>
      </c>
      <c r="AS14" s="227">
        <f t="shared" si="14"/>
        <v>0</v>
      </c>
      <c r="AT14" s="222">
        <v>500000</v>
      </c>
      <c r="AU14" s="223">
        <v>500000</v>
      </c>
      <c r="AV14" s="224">
        <f t="shared" si="15"/>
        <v>0</v>
      </c>
      <c r="AW14" s="226"/>
      <c r="AX14" s="223"/>
      <c r="AY14" s="318"/>
      <c r="AZ14" s="282">
        <f t="shared" si="8"/>
        <v>9750000</v>
      </c>
      <c r="BA14" s="227">
        <f t="shared" si="9"/>
        <v>9750000</v>
      </c>
      <c r="BB14" s="351">
        <f t="shared" si="16"/>
        <v>0</v>
      </c>
      <c r="BC14" s="351" t="s">
        <v>508</v>
      </c>
      <c r="BD14" s="351">
        <v>6500000</v>
      </c>
      <c r="BE14" s="351">
        <f t="shared" si="17"/>
        <v>-6500000</v>
      </c>
      <c r="BF14" s="351"/>
    </row>
    <row r="15" spans="1:58" x14ac:dyDescent="0.2">
      <c r="A15" s="187">
        <v>9</v>
      </c>
      <c r="B15" s="198"/>
      <c r="C15" s="163" t="s">
        <v>234</v>
      </c>
      <c r="D15" s="164" t="s">
        <v>226</v>
      </c>
      <c r="E15" s="165">
        <v>9750000</v>
      </c>
      <c r="F15" s="198"/>
      <c r="G15" s="198"/>
      <c r="H15" s="159">
        <v>9750000</v>
      </c>
      <c r="I15" s="159">
        <v>1300000</v>
      </c>
      <c r="J15" s="189">
        <f>I15</f>
        <v>1300000</v>
      </c>
      <c r="K15" s="211">
        <v>1300000</v>
      </c>
      <c r="L15" s="192">
        <f>J15-K15</f>
        <v>0</v>
      </c>
      <c r="M15" s="282">
        <v>700000</v>
      </c>
      <c r="N15" s="223"/>
      <c r="O15" s="224">
        <f t="shared" si="18"/>
        <v>700000</v>
      </c>
      <c r="P15" s="283">
        <f>M15</f>
        <v>700000</v>
      </c>
      <c r="Q15" s="223"/>
      <c r="R15" s="227">
        <f t="shared" si="19"/>
        <v>700000</v>
      </c>
      <c r="S15" s="222">
        <f>P15</f>
        <v>700000</v>
      </c>
      <c r="T15" s="223"/>
      <c r="U15" s="224">
        <f t="shared" si="20"/>
        <v>700000</v>
      </c>
      <c r="V15" s="214">
        <f t="shared" si="21"/>
        <v>700000</v>
      </c>
      <c r="W15" s="215"/>
      <c r="X15" s="194">
        <f t="shared" si="0"/>
        <v>700000</v>
      </c>
      <c r="Y15" s="216">
        <f t="shared" si="22"/>
        <v>700000</v>
      </c>
      <c r="Z15" s="198"/>
      <c r="AA15" s="196">
        <f t="shared" si="1"/>
        <v>700000</v>
      </c>
      <c r="AB15" s="214">
        <f t="shared" si="2"/>
        <v>700000</v>
      </c>
      <c r="AC15" s="215"/>
      <c r="AD15" s="194">
        <f t="shared" si="3"/>
        <v>700000</v>
      </c>
      <c r="AE15" s="216">
        <f t="shared" si="4"/>
        <v>700000</v>
      </c>
      <c r="AF15" s="198"/>
      <c r="AG15" s="196">
        <f t="shared" si="10"/>
        <v>700000</v>
      </c>
      <c r="AH15" s="214">
        <f t="shared" si="5"/>
        <v>700000</v>
      </c>
      <c r="AI15" s="215"/>
      <c r="AJ15" s="194">
        <f t="shared" si="11"/>
        <v>700000</v>
      </c>
      <c r="AK15" s="216">
        <f t="shared" si="6"/>
        <v>700000</v>
      </c>
      <c r="AL15" s="198"/>
      <c r="AM15" s="196">
        <f t="shared" si="12"/>
        <v>700000</v>
      </c>
      <c r="AN15" s="193">
        <f t="shared" si="7"/>
        <v>700000</v>
      </c>
      <c r="AO15" s="215"/>
      <c r="AP15" s="194">
        <f t="shared" si="13"/>
        <v>700000</v>
      </c>
      <c r="AQ15" s="187">
        <f>AN15</f>
        <v>700000</v>
      </c>
      <c r="AR15" s="198"/>
      <c r="AS15" s="188">
        <f t="shared" si="14"/>
        <v>700000</v>
      </c>
      <c r="AT15" s="217">
        <v>750000</v>
      </c>
      <c r="AU15" s="215"/>
      <c r="AV15" s="197">
        <f t="shared" si="15"/>
        <v>750000</v>
      </c>
      <c r="AW15" s="207"/>
      <c r="AX15" s="198"/>
      <c r="AY15" s="208"/>
      <c r="AZ15" s="190">
        <f t="shared" si="8"/>
        <v>1300000</v>
      </c>
      <c r="BA15" s="194">
        <f t="shared" si="9"/>
        <v>9750000</v>
      </c>
      <c r="BB15" s="201">
        <f t="shared" si="16"/>
        <v>8450000</v>
      </c>
      <c r="BC15" s="201" t="s">
        <v>509</v>
      </c>
      <c r="BD15" s="201">
        <v>8450000</v>
      </c>
      <c r="BE15" s="201">
        <f t="shared" si="17"/>
        <v>0</v>
      </c>
      <c r="BF15" s="201"/>
    </row>
    <row r="16" spans="1:58" x14ac:dyDescent="0.2">
      <c r="A16" s="187">
        <v>10</v>
      </c>
      <c r="B16" s="198"/>
      <c r="C16" s="163" t="s">
        <v>239</v>
      </c>
      <c r="D16" s="160" t="s">
        <v>226</v>
      </c>
      <c r="E16" s="162">
        <v>10000000</v>
      </c>
      <c r="F16" s="198"/>
      <c r="G16" s="198"/>
      <c r="H16" s="161">
        <v>10000000</v>
      </c>
      <c r="I16" s="198">
        <v>1000000</v>
      </c>
      <c r="J16" s="189">
        <f>I16</f>
        <v>1000000</v>
      </c>
      <c r="K16" s="211">
        <v>1000000</v>
      </c>
      <c r="L16" s="192">
        <f>J16-K16</f>
        <v>0</v>
      </c>
      <c r="M16" s="282">
        <f>(H16-I16)/12</f>
        <v>750000</v>
      </c>
      <c r="N16" s="223"/>
      <c r="O16" s="224">
        <f t="shared" si="18"/>
        <v>750000</v>
      </c>
      <c r="P16" s="283">
        <f>M16</f>
        <v>750000</v>
      </c>
      <c r="Q16" s="223"/>
      <c r="R16" s="227">
        <f t="shared" si="19"/>
        <v>750000</v>
      </c>
      <c r="S16" s="222">
        <f>P16</f>
        <v>750000</v>
      </c>
      <c r="T16" s="223"/>
      <c r="U16" s="224">
        <f t="shared" si="20"/>
        <v>750000</v>
      </c>
      <c r="V16" s="214">
        <f t="shared" si="21"/>
        <v>750000</v>
      </c>
      <c r="W16" s="215"/>
      <c r="X16" s="194">
        <f t="shared" si="0"/>
        <v>750000</v>
      </c>
      <c r="Y16" s="216">
        <f t="shared" si="22"/>
        <v>750000</v>
      </c>
      <c r="Z16" s="198"/>
      <c r="AA16" s="196">
        <f t="shared" si="1"/>
        <v>750000</v>
      </c>
      <c r="AB16" s="214">
        <f t="shared" si="2"/>
        <v>750000</v>
      </c>
      <c r="AC16" s="215"/>
      <c r="AD16" s="194">
        <f t="shared" si="3"/>
        <v>750000</v>
      </c>
      <c r="AE16" s="216">
        <f t="shared" si="4"/>
        <v>750000</v>
      </c>
      <c r="AF16" s="198"/>
      <c r="AG16" s="196">
        <f t="shared" si="10"/>
        <v>750000</v>
      </c>
      <c r="AH16" s="214">
        <f t="shared" si="5"/>
        <v>750000</v>
      </c>
      <c r="AI16" s="215"/>
      <c r="AJ16" s="194">
        <f t="shared" si="11"/>
        <v>750000</v>
      </c>
      <c r="AK16" s="216">
        <f t="shared" si="6"/>
        <v>750000</v>
      </c>
      <c r="AL16" s="198"/>
      <c r="AM16" s="196">
        <f t="shared" si="12"/>
        <v>750000</v>
      </c>
      <c r="AN16" s="193">
        <f t="shared" si="7"/>
        <v>750000</v>
      </c>
      <c r="AO16" s="215"/>
      <c r="AP16" s="194">
        <f t="shared" si="13"/>
        <v>750000</v>
      </c>
      <c r="AQ16" s="187">
        <f>AN16</f>
        <v>750000</v>
      </c>
      <c r="AR16" s="198"/>
      <c r="AS16" s="188">
        <f t="shared" si="14"/>
        <v>750000</v>
      </c>
      <c r="AT16" s="217">
        <f>AQ16</f>
        <v>750000</v>
      </c>
      <c r="AU16" s="215"/>
      <c r="AV16" s="197">
        <f t="shared" si="15"/>
        <v>750000</v>
      </c>
      <c r="AW16" s="207"/>
      <c r="AX16" s="198"/>
      <c r="AY16" s="208"/>
      <c r="AZ16" s="190">
        <f t="shared" si="8"/>
        <v>1000000</v>
      </c>
      <c r="BA16" s="194">
        <f t="shared" si="9"/>
        <v>10000000</v>
      </c>
      <c r="BB16" s="201">
        <f t="shared" si="16"/>
        <v>9000000</v>
      </c>
      <c r="BC16" s="201" t="s">
        <v>239</v>
      </c>
      <c r="BD16" s="201">
        <v>9000000</v>
      </c>
      <c r="BE16" s="201">
        <f t="shared" si="17"/>
        <v>0</v>
      </c>
      <c r="BF16" s="201"/>
    </row>
    <row r="17" spans="1:58" x14ac:dyDescent="0.2">
      <c r="A17" s="187">
        <v>11</v>
      </c>
      <c r="B17" s="198"/>
      <c r="C17" s="284" t="s">
        <v>339</v>
      </c>
      <c r="D17" s="160" t="s">
        <v>226</v>
      </c>
      <c r="E17" s="162">
        <v>10000000</v>
      </c>
      <c r="F17" s="284"/>
      <c r="G17" s="284"/>
      <c r="H17" s="161">
        <v>10000000</v>
      </c>
      <c r="I17" s="284">
        <v>1000000</v>
      </c>
      <c r="J17" s="298">
        <v>1000000</v>
      </c>
      <c r="K17" s="254">
        <v>1000000</v>
      </c>
      <c r="L17" s="299"/>
      <c r="M17" s="300"/>
      <c r="N17" s="254"/>
      <c r="O17" s="191">
        <f t="shared" si="18"/>
        <v>0</v>
      </c>
      <c r="P17" s="298"/>
      <c r="Q17" s="254"/>
      <c r="R17" s="192">
        <f t="shared" si="19"/>
        <v>0</v>
      </c>
      <c r="S17" s="289">
        <v>900000</v>
      </c>
      <c r="T17" s="262">
        <f>S17</f>
        <v>900000</v>
      </c>
      <c r="U17" s="224">
        <f t="shared" si="20"/>
        <v>0</v>
      </c>
      <c r="V17" s="290">
        <f t="shared" si="21"/>
        <v>900000</v>
      </c>
      <c r="W17" s="291">
        <f>V17</f>
        <v>900000</v>
      </c>
      <c r="X17" s="194">
        <f t="shared" si="0"/>
        <v>0</v>
      </c>
      <c r="Y17" s="292">
        <f t="shared" si="22"/>
        <v>900000</v>
      </c>
      <c r="Z17" s="284">
        <v>900000</v>
      </c>
      <c r="AA17" s="196">
        <f t="shared" si="1"/>
        <v>0</v>
      </c>
      <c r="AB17" s="290">
        <f t="shared" si="2"/>
        <v>900000</v>
      </c>
      <c r="AC17" s="291">
        <v>900000</v>
      </c>
      <c r="AD17" s="194">
        <f t="shared" si="3"/>
        <v>0</v>
      </c>
      <c r="AE17" s="292">
        <f t="shared" si="4"/>
        <v>900000</v>
      </c>
      <c r="AF17" s="284">
        <v>900000</v>
      </c>
      <c r="AG17" s="196">
        <f t="shared" si="10"/>
        <v>0</v>
      </c>
      <c r="AH17" s="290">
        <f t="shared" si="5"/>
        <v>900000</v>
      </c>
      <c r="AI17" s="291">
        <v>900000</v>
      </c>
      <c r="AJ17" s="194">
        <f t="shared" si="11"/>
        <v>0</v>
      </c>
      <c r="AK17" s="292">
        <f t="shared" si="6"/>
        <v>900000</v>
      </c>
      <c r="AL17" s="284">
        <v>900000</v>
      </c>
      <c r="AM17" s="196">
        <f t="shared" si="12"/>
        <v>0</v>
      </c>
      <c r="AN17" s="293">
        <f t="shared" si="7"/>
        <v>900000</v>
      </c>
      <c r="AO17" s="291">
        <v>900000</v>
      </c>
      <c r="AP17" s="194">
        <f t="shared" si="13"/>
        <v>0</v>
      </c>
      <c r="AQ17" s="294">
        <v>900000</v>
      </c>
      <c r="AR17" s="284">
        <v>300000</v>
      </c>
      <c r="AS17" s="188">
        <f t="shared" si="14"/>
        <v>600000</v>
      </c>
      <c r="AT17" s="295">
        <v>900000</v>
      </c>
      <c r="AU17" s="291"/>
      <c r="AV17" s="197">
        <f t="shared" si="15"/>
        <v>900000</v>
      </c>
      <c r="AW17" s="296"/>
      <c r="AX17" s="284"/>
      <c r="AY17" s="297"/>
      <c r="AZ17" s="190">
        <f t="shared" si="8"/>
        <v>8500000</v>
      </c>
      <c r="BA17" s="194">
        <f t="shared" si="9"/>
        <v>10000000</v>
      </c>
      <c r="BB17" s="201">
        <f t="shared" si="16"/>
        <v>1500000</v>
      </c>
      <c r="BC17" s="201" t="s">
        <v>339</v>
      </c>
      <c r="BD17" s="201">
        <v>7000000</v>
      </c>
      <c r="BE17" s="201">
        <f t="shared" si="17"/>
        <v>-5500000</v>
      </c>
      <c r="BF17" s="201"/>
    </row>
    <row r="18" spans="1:58" s="249" customFormat="1" x14ac:dyDescent="0.2">
      <c r="A18" s="283">
        <v>12</v>
      </c>
      <c r="B18" s="223"/>
      <c r="C18" s="223" t="s">
        <v>241</v>
      </c>
      <c r="D18" s="367" t="s">
        <v>226</v>
      </c>
      <c r="E18" s="276">
        <v>10000000</v>
      </c>
      <c r="F18" s="223"/>
      <c r="G18" s="223"/>
      <c r="H18" s="341">
        <v>10000000</v>
      </c>
      <c r="I18" s="223">
        <v>1000000</v>
      </c>
      <c r="J18" s="283">
        <f>I18</f>
        <v>1000000</v>
      </c>
      <c r="K18" s="223">
        <v>1000000</v>
      </c>
      <c r="L18" s="227">
        <f>J18-K18</f>
        <v>0</v>
      </c>
      <c r="M18" s="282">
        <v>900000</v>
      </c>
      <c r="N18" s="223">
        <v>900000</v>
      </c>
      <c r="O18" s="224">
        <f t="shared" si="18"/>
        <v>0</v>
      </c>
      <c r="P18" s="283">
        <f>M18</f>
        <v>900000</v>
      </c>
      <c r="Q18" s="223">
        <f>P18</f>
        <v>900000</v>
      </c>
      <c r="R18" s="227">
        <f t="shared" si="19"/>
        <v>0</v>
      </c>
      <c r="S18" s="222">
        <f>P18</f>
        <v>900000</v>
      </c>
      <c r="T18" s="223">
        <f>S18</f>
        <v>900000</v>
      </c>
      <c r="U18" s="224">
        <f t="shared" si="20"/>
        <v>0</v>
      </c>
      <c r="V18" s="226">
        <f t="shared" si="21"/>
        <v>900000</v>
      </c>
      <c r="W18" s="223">
        <f>V18</f>
        <v>900000</v>
      </c>
      <c r="X18" s="227">
        <f t="shared" si="0"/>
        <v>0</v>
      </c>
      <c r="Y18" s="222">
        <f t="shared" si="22"/>
        <v>900000</v>
      </c>
      <c r="Z18" s="223">
        <v>900000</v>
      </c>
      <c r="AA18" s="224">
        <f t="shared" si="1"/>
        <v>0</v>
      </c>
      <c r="AB18" s="226">
        <f t="shared" si="2"/>
        <v>900000</v>
      </c>
      <c r="AC18" s="223">
        <v>900000</v>
      </c>
      <c r="AD18" s="227">
        <f t="shared" si="3"/>
        <v>0</v>
      </c>
      <c r="AE18" s="222">
        <f t="shared" si="4"/>
        <v>900000</v>
      </c>
      <c r="AF18" s="223">
        <v>900000</v>
      </c>
      <c r="AG18" s="224">
        <f t="shared" si="10"/>
        <v>0</v>
      </c>
      <c r="AH18" s="226">
        <f t="shared" si="5"/>
        <v>900000</v>
      </c>
      <c r="AI18" s="223">
        <v>900000</v>
      </c>
      <c r="AJ18" s="227">
        <f t="shared" si="11"/>
        <v>0</v>
      </c>
      <c r="AK18" s="222">
        <f t="shared" si="6"/>
        <v>900000</v>
      </c>
      <c r="AL18" s="223">
        <v>900000</v>
      </c>
      <c r="AM18" s="224">
        <f t="shared" si="12"/>
        <v>0</v>
      </c>
      <c r="AN18" s="283">
        <f t="shared" si="7"/>
        <v>900000</v>
      </c>
      <c r="AO18" s="223">
        <v>900000</v>
      </c>
      <c r="AP18" s="227">
        <f t="shared" si="13"/>
        <v>0</v>
      </c>
      <c r="AQ18" s="283"/>
      <c r="AR18" s="223"/>
      <c r="AS18" s="227">
        <f t="shared" si="14"/>
        <v>0</v>
      </c>
      <c r="AT18" s="222">
        <f>AQ18</f>
        <v>0</v>
      </c>
      <c r="AU18" s="223"/>
      <c r="AV18" s="224">
        <f t="shared" si="15"/>
        <v>0</v>
      </c>
      <c r="AW18" s="226"/>
      <c r="AX18" s="223"/>
      <c r="AY18" s="318"/>
      <c r="AZ18" s="282">
        <f t="shared" si="8"/>
        <v>10000000</v>
      </c>
      <c r="BA18" s="227">
        <f t="shared" si="9"/>
        <v>10000000</v>
      </c>
      <c r="BB18" s="351">
        <f t="shared" si="16"/>
        <v>0</v>
      </c>
      <c r="BC18" s="351" t="s">
        <v>241</v>
      </c>
      <c r="BD18" s="351">
        <v>5000000</v>
      </c>
      <c r="BE18" s="351">
        <f t="shared" si="17"/>
        <v>-5000000</v>
      </c>
      <c r="BF18" s="351"/>
    </row>
    <row r="19" spans="1:58" s="249" customFormat="1" x14ac:dyDescent="0.2">
      <c r="A19" s="283">
        <v>13</v>
      </c>
      <c r="B19" s="223"/>
      <c r="C19" s="223" t="s">
        <v>244</v>
      </c>
      <c r="D19" s="367" t="s">
        <v>226</v>
      </c>
      <c r="E19" s="276">
        <v>10000000</v>
      </c>
      <c r="F19" s="223"/>
      <c r="G19" s="223"/>
      <c r="H19" s="341">
        <v>10000000</v>
      </c>
      <c r="I19" s="223">
        <v>1000000</v>
      </c>
      <c r="J19" s="283">
        <f>I19</f>
        <v>1000000</v>
      </c>
      <c r="K19" s="223">
        <v>1000000</v>
      </c>
      <c r="L19" s="227">
        <f>J19-K19</f>
        <v>0</v>
      </c>
      <c r="M19" s="282">
        <f>(H19-I19)/12</f>
        <v>750000</v>
      </c>
      <c r="N19" s="223">
        <f>M19</f>
        <v>750000</v>
      </c>
      <c r="O19" s="224">
        <f t="shared" si="18"/>
        <v>0</v>
      </c>
      <c r="P19" s="283">
        <f>M19</f>
        <v>750000</v>
      </c>
      <c r="Q19" s="223">
        <f>P19</f>
        <v>750000</v>
      </c>
      <c r="R19" s="227">
        <f t="shared" si="19"/>
        <v>0</v>
      </c>
      <c r="S19" s="222">
        <f>P19</f>
        <v>750000</v>
      </c>
      <c r="T19" s="223">
        <f>S19</f>
        <v>750000</v>
      </c>
      <c r="U19" s="224">
        <f t="shared" si="20"/>
        <v>0</v>
      </c>
      <c r="V19" s="226">
        <f t="shared" si="21"/>
        <v>750000</v>
      </c>
      <c r="W19" s="223">
        <f>V19</f>
        <v>750000</v>
      </c>
      <c r="X19" s="227">
        <f t="shared" si="0"/>
        <v>0</v>
      </c>
      <c r="Y19" s="222">
        <f t="shared" si="22"/>
        <v>750000</v>
      </c>
      <c r="Z19" s="223">
        <f>Y19</f>
        <v>750000</v>
      </c>
      <c r="AA19" s="224">
        <f t="shared" si="1"/>
        <v>0</v>
      </c>
      <c r="AB19" s="226">
        <f t="shared" si="2"/>
        <v>750000</v>
      </c>
      <c r="AC19" s="223">
        <f>AB19</f>
        <v>750000</v>
      </c>
      <c r="AD19" s="227">
        <f t="shared" si="3"/>
        <v>0</v>
      </c>
      <c r="AE19" s="222">
        <f t="shared" si="4"/>
        <v>750000</v>
      </c>
      <c r="AF19" s="223">
        <v>750000</v>
      </c>
      <c r="AG19" s="224">
        <f t="shared" si="10"/>
        <v>0</v>
      </c>
      <c r="AH19" s="226">
        <f t="shared" si="5"/>
        <v>750000</v>
      </c>
      <c r="AI19" s="223">
        <v>750000</v>
      </c>
      <c r="AJ19" s="227">
        <f t="shared" si="11"/>
        <v>0</v>
      </c>
      <c r="AK19" s="222">
        <f t="shared" si="6"/>
        <v>750000</v>
      </c>
      <c r="AL19" s="223">
        <v>750000</v>
      </c>
      <c r="AM19" s="224">
        <f t="shared" si="12"/>
        <v>0</v>
      </c>
      <c r="AN19" s="283">
        <f t="shared" si="7"/>
        <v>750000</v>
      </c>
      <c r="AO19" s="223">
        <v>750000</v>
      </c>
      <c r="AP19" s="227">
        <f t="shared" si="13"/>
        <v>0</v>
      </c>
      <c r="AQ19" s="283">
        <f>AN19</f>
        <v>750000</v>
      </c>
      <c r="AR19" s="223">
        <v>750000</v>
      </c>
      <c r="AS19" s="227">
        <f t="shared" si="14"/>
        <v>0</v>
      </c>
      <c r="AT19" s="222">
        <f>AQ19</f>
        <v>750000</v>
      </c>
      <c r="AU19" s="223">
        <v>750000</v>
      </c>
      <c r="AV19" s="224">
        <f t="shared" si="15"/>
        <v>0</v>
      </c>
      <c r="AW19" s="226"/>
      <c r="AX19" s="223"/>
      <c r="AY19" s="318"/>
      <c r="AZ19" s="282">
        <f t="shared" si="8"/>
        <v>10000000</v>
      </c>
      <c r="BA19" s="227">
        <f t="shared" si="9"/>
        <v>10000000</v>
      </c>
      <c r="BB19" s="351">
        <f t="shared" si="16"/>
        <v>0</v>
      </c>
      <c r="BC19" s="351" t="s">
        <v>244</v>
      </c>
      <c r="BD19" s="351">
        <v>4500000</v>
      </c>
      <c r="BE19" s="351">
        <f t="shared" si="17"/>
        <v>-4500000</v>
      </c>
      <c r="BF19" s="351"/>
    </row>
    <row r="20" spans="1:58" s="249" customFormat="1" x14ac:dyDescent="0.2">
      <c r="A20" s="283">
        <v>14</v>
      </c>
      <c r="B20" s="223"/>
      <c r="C20" s="341" t="s">
        <v>237</v>
      </c>
      <c r="D20" s="367" t="s">
        <v>226</v>
      </c>
      <c r="E20" s="276">
        <v>10000000</v>
      </c>
      <c r="F20" s="223"/>
      <c r="G20" s="223"/>
      <c r="H20" s="341">
        <v>10000000</v>
      </c>
      <c r="I20" s="341">
        <v>2000000</v>
      </c>
      <c r="J20" s="283">
        <f>I20</f>
        <v>2000000</v>
      </c>
      <c r="K20" s="223">
        <v>2000000</v>
      </c>
      <c r="L20" s="227">
        <f>J20-K20</f>
        <v>0</v>
      </c>
      <c r="M20" s="282">
        <v>670000</v>
      </c>
      <c r="N20" s="223">
        <v>670000</v>
      </c>
      <c r="O20" s="224">
        <f t="shared" si="18"/>
        <v>0</v>
      </c>
      <c r="P20" s="283">
        <f>M20</f>
        <v>670000</v>
      </c>
      <c r="Q20" s="223">
        <v>670000</v>
      </c>
      <c r="R20" s="227">
        <f t="shared" si="19"/>
        <v>0</v>
      </c>
      <c r="S20" s="222">
        <f>P20</f>
        <v>670000</v>
      </c>
      <c r="T20" s="223">
        <v>670000</v>
      </c>
      <c r="U20" s="224">
        <f t="shared" si="20"/>
        <v>0</v>
      </c>
      <c r="V20" s="226">
        <f t="shared" si="21"/>
        <v>670000</v>
      </c>
      <c r="W20" s="223">
        <f>V20</f>
        <v>670000</v>
      </c>
      <c r="X20" s="227">
        <f t="shared" si="0"/>
        <v>0</v>
      </c>
      <c r="Y20" s="222">
        <f t="shared" si="22"/>
        <v>670000</v>
      </c>
      <c r="Z20" s="223">
        <f>Y20</f>
        <v>670000</v>
      </c>
      <c r="AA20" s="224">
        <f t="shared" si="1"/>
        <v>0</v>
      </c>
      <c r="AB20" s="226">
        <f t="shared" si="2"/>
        <v>670000</v>
      </c>
      <c r="AC20" s="223">
        <f>AB20</f>
        <v>670000</v>
      </c>
      <c r="AD20" s="227">
        <f t="shared" si="3"/>
        <v>0</v>
      </c>
      <c r="AE20" s="222">
        <f t="shared" si="4"/>
        <v>670000</v>
      </c>
      <c r="AF20" s="223">
        <f>AE20</f>
        <v>670000</v>
      </c>
      <c r="AG20" s="224">
        <f t="shared" si="10"/>
        <v>0</v>
      </c>
      <c r="AH20" s="226">
        <f t="shared" si="5"/>
        <v>670000</v>
      </c>
      <c r="AI20" s="223">
        <v>670000</v>
      </c>
      <c r="AJ20" s="227">
        <f>+AH20-AI20</f>
        <v>0</v>
      </c>
      <c r="AK20" s="222">
        <f t="shared" si="6"/>
        <v>670000</v>
      </c>
      <c r="AL20" s="223">
        <v>670000</v>
      </c>
      <c r="AM20" s="224">
        <f t="shared" si="12"/>
        <v>0</v>
      </c>
      <c r="AN20" s="283">
        <f t="shared" si="7"/>
        <v>670000</v>
      </c>
      <c r="AO20" s="223">
        <v>670000</v>
      </c>
      <c r="AP20" s="227">
        <f t="shared" si="13"/>
        <v>0</v>
      </c>
      <c r="AQ20" s="283">
        <f>AN20</f>
        <v>670000</v>
      </c>
      <c r="AR20" s="223">
        <v>670000</v>
      </c>
      <c r="AS20" s="227">
        <f t="shared" si="14"/>
        <v>0</v>
      </c>
      <c r="AT20" s="222">
        <v>630000</v>
      </c>
      <c r="AU20" s="223">
        <v>630000</v>
      </c>
      <c r="AV20" s="224">
        <f t="shared" si="15"/>
        <v>0</v>
      </c>
      <c r="AW20" s="226"/>
      <c r="AX20" s="223"/>
      <c r="AY20" s="318"/>
      <c r="AZ20" s="282">
        <f t="shared" si="8"/>
        <v>10000000</v>
      </c>
      <c r="BA20" s="227">
        <f t="shared" si="9"/>
        <v>10000000</v>
      </c>
      <c r="BB20" s="351">
        <f t="shared" si="16"/>
        <v>0</v>
      </c>
      <c r="BC20" s="351" t="s">
        <v>510</v>
      </c>
      <c r="BD20" s="351">
        <v>3310000</v>
      </c>
      <c r="BE20" s="351">
        <f t="shared" si="17"/>
        <v>-3310000</v>
      </c>
      <c r="BF20" s="351"/>
    </row>
    <row r="21" spans="1:58" x14ac:dyDescent="0.2">
      <c r="A21" s="187">
        <v>15</v>
      </c>
      <c r="B21" s="198"/>
      <c r="C21" s="198" t="s">
        <v>343</v>
      </c>
      <c r="D21" s="160" t="s">
        <v>226</v>
      </c>
      <c r="E21" s="162">
        <v>10000000</v>
      </c>
      <c r="F21" s="198"/>
      <c r="G21" s="198"/>
      <c r="H21" s="161">
        <f>E21-F21-G21</f>
        <v>10000000</v>
      </c>
      <c r="I21" s="198">
        <v>1000000</v>
      </c>
      <c r="J21" s="189">
        <v>1000000</v>
      </c>
      <c r="K21" s="211">
        <v>1000000</v>
      </c>
      <c r="L21" s="192"/>
      <c r="M21" s="190"/>
      <c r="N21" s="211"/>
      <c r="O21" s="191">
        <f t="shared" si="18"/>
        <v>0</v>
      </c>
      <c r="P21" s="189"/>
      <c r="Q21" s="211"/>
      <c r="R21" s="192">
        <f t="shared" si="19"/>
        <v>0</v>
      </c>
      <c r="S21" s="222">
        <v>900000</v>
      </c>
      <c r="T21" s="223"/>
      <c r="U21" s="224">
        <f t="shared" si="20"/>
        <v>900000</v>
      </c>
      <c r="V21" s="214">
        <v>900000</v>
      </c>
      <c r="W21" s="215"/>
      <c r="X21" s="194">
        <f t="shared" si="0"/>
        <v>900000</v>
      </c>
      <c r="Y21" s="216">
        <f t="shared" si="22"/>
        <v>900000</v>
      </c>
      <c r="Z21" s="198"/>
      <c r="AA21" s="196">
        <f t="shared" si="1"/>
        <v>900000</v>
      </c>
      <c r="AB21" s="214">
        <f t="shared" si="2"/>
        <v>900000</v>
      </c>
      <c r="AC21" s="215"/>
      <c r="AD21" s="194">
        <f t="shared" si="3"/>
        <v>900000</v>
      </c>
      <c r="AE21" s="216">
        <f t="shared" si="4"/>
        <v>900000</v>
      </c>
      <c r="AF21" s="198"/>
      <c r="AG21" s="196">
        <f t="shared" si="10"/>
        <v>900000</v>
      </c>
      <c r="AH21" s="214">
        <f t="shared" si="5"/>
        <v>900000</v>
      </c>
      <c r="AI21" s="215"/>
      <c r="AJ21" s="194">
        <f t="shared" si="11"/>
        <v>900000</v>
      </c>
      <c r="AK21" s="216">
        <f t="shared" si="6"/>
        <v>900000</v>
      </c>
      <c r="AL21" s="198"/>
      <c r="AM21" s="196">
        <f t="shared" si="12"/>
        <v>900000</v>
      </c>
      <c r="AN21" s="193">
        <f t="shared" si="7"/>
        <v>900000</v>
      </c>
      <c r="AO21" s="215"/>
      <c r="AP21" s="194">
        <f t="shared" si="13"/>
        <v>900000</v>
      </c>
      <c r="AQ21" s="187">
        <f>AN21</f>
        <v>900000</v>
      </c>
      <c r="AR21" s="198"/>
      <c r="AS21" s="188">
        <f t="shared" si="14"/>
        <v>900000</v>
      </c>
      <c r="AT21" s="217">
        <v>900000</v>
      </c>
      <c r="AU21" s="215"/>
      <c r="AV21" s="197">
        <f t="shared" si="15"/>
        <v>900000</v>
      </c>
      <c r="AW21" s="207"/>
      <c r="AX21" s="198"/>
      <c r="AY21" s="208"/>
      <c r="AZ21" s="190">
        <f t="shared" si="8"/>
        <v>1000000</v>
      </c>
      <c r="BA21" s="194">
        <f t="shared" si="9"/>
        <v>10000000</v>
      </c>
      <c r="BB21" s="201">
        <f t="shared" si="16"/>
        <v>9000000</v>
      </c>
      <c r="BC21" s="201" t="s">
        <v>343</v>
      </c>
      <c r="BD21" s="201">
        <v>9000000</v>
      </c>
      <c r="BE21" s="201">
        <f t="shared" si="17"/>
        <v>0</v>
      </c>
      <c r="BF21" s="201"/>
    </row>
    <row r="22" spans="1:58" s="249" customFormat="1" x14ac:dyDescent="0.2">
      <c r="A22" s="283">
        <v>16</v>
      </c>
      <c r="B22" s="223"/>
      <c r="C22" s="223" t="s">
        <v>348</v>
      </c>
      <c r="D22" s="367" t="s">
        <v>226</v>
      </c>
      <c r="E22" s="276">
        <v>10000000</v>
      </c>
      <c r="F22" s="223"/>
      <c r="G22" s="223"/>
      <c r="H22" s="341">
        <v>10000000</v>
      </c>
      <c r="I22" s="223">
        <v>1000000</v>
      </c>
      <c r="J22" s="283">
        <v>1000000</v>
      </c>
      <c r="K22" s="223">
        <v>1000000</v>
      </c>
      <c r="L22" s="227"/>
      <c r="M22" s="282"/>
      <c r="N22" s="223"/>
      <c r="O22" s="224">
        <f t="shared" si="18"/>
        <v>0</v>
      </c>
      <c r="P22" s="283"/>
      <c r="Q22" s="223"/>
      <c r="R22" s="227">
        <f t="shared" si="19"/>
        <v>0</v>
      </c>
      <c r="S22" s="222">
        <v>900000</v>
      </c>
      <c r="T22" s="223">
        <v>900000</v>
      </c>
      <c r="U22" s="224">
        <f t="shared" si="20"/>
        <v>0</v>
      </c>
      <c r="V22" s="226">
        <v>900000</v>
      </c>
      <c r="W22" s="223">
        <v>900000</v>
      </c>
      <c r="X22" s="227">
        <f t="shared" si="0"/>
        <v>0</v>
      </c>
      <c r="Y22" s="222">
        <f t="shared" si="22"/>
        <v>900000</v>
      </c>
      <c r="Z22" s="223">
        <v>900000</v>
      </c>
      <c r="AA22" s="224">
        <f t="shared" si="1"/>
        <v>0</v>
      </c>
      <c r="AB22" s="226">
        <f t="shared" si="2"/>
        <v>900000</v>
      </c>
      <c r="AC22" s="223">
        <v>900000</v>
      </c>
      <c r="AD22" s="227">
        <f t="shared" si="3"/>
        <v>0</v>
      </c>
      <c r="AE22" s="222">
        <f t="shared" si="4"/>
        <v>900000</v>
      </c>
      <c r="AF22" s="223">
        <v>900000</v>
      </c>
      <c r="AG22" s="224">
        <f t="shared" si="10"/>
        <v>0</v>
      </c>
      <c r="AH22" s="226">
        <f t="shared" si="5"/>
        <v>900000</v>
      </c>
      <c r="AI22" s="223">
        <v>900000</v>
      </c>
      <c r="AJ22" s="227">
        <f t="shared" si="11"/>
        <v>0</v>
      </c>
      <c r="AK22" s="222">
        <f t="shared" si="6"/>
        <v>900000</v>
      </c>
      <c r="AL22" s="223">
        <v>900000</v>
      </c>
      <c r="AM22" s="224">
        <f t="shared" si="12"/>
        <v>0</v>
      </c>
      <c r="AN22" s="283">
        <f t="shared" si="7"/>
        <v>900000</v>
      </c>
      <c r="AO22" s="223">
        <v>900000</v>
      </c>
      <c r="AP22" s="227">
        <f t="shared" si="13"/>
        <v>0</v>
      </c>
      <c r="AQ22" s="283">
        <f>AN22</f>
        <v>900000</v>
      </c>
      <c r="AR22" s="223">
        <v>900000</v>
      </c>
      <c r="AS22" s="227">
        <f t="shared" si="14"/>
        <v>0</v>
      </c>
      <c r="AT22" s="222">
        <v>900000</v>
      </c>
      <c r="AU22" s="223">
        <v>900000</v>
      </c>
      <c r="AV22" s="224">
        <f t="shared" si="15"/>
        <v>0</v>
      </c>
      <c r="AW22" s="226"/>
      <c r="AX22" s="223"/>
      <c r="AY22" s="318"/>
      <c r="AZ22" s="282">
        <f t="shared" si="8"/>
        <v>10000000</v>
      </c>
      <c r="BA22" s="227">
        <f t="shared" si="9"/>
        <v>10000000</v>
      </c>
      <c r="BB22" s="351">
        <f t="shared" si="16"/>
        <v>0</v>
      </c>
      <c r="BC22" s="351" t="s">
        <v>348</v>
      </c>
      <c r="BD22" s="351">
        <v>9000000</v>
      </c>
      <c r="BE22" s="351">
        <f t="shared" si="17"/>
        <v>-9000000</v>
      </c>
      <c r="BF22" s="351"/>
    </row>
    <row r="23" spans="1:58" s="249" customFormat="1" x14ac:dyDescent="0.2">
      <c r="A23" s="283">
        <v>17</v>
      </c>
      <c r="B23" s="223"/>
      <c r="C23" s="223" t="s">
        <v>243</v>
      </c>
      <c r="D23" s="367" t="s">
        <v>226</v>
      </c>
      <c r="E23" s="276">
        <v>10000000</v>
      </c>
      <c r="F23" s="223"/>
      <c r="G23" s="223">
        <v>500000</v>
      </c>
      <c r="H23" s="341">
        <f t="shared" ref="H23:H46" si="23">E23-F23-G23</f>
        <v>9500000</v>
      </c>
      <c r="I23" s="408">
        <v>2000000</v>
      </c>
      <c r="J23" s="283">
        <f>I23</f>
        <v>2000000</v>
      </c>
      <c r="K23" s="223">
        <v>2000000</v>
      </c>
      <c r="L23" s="227">
        <f t="shared" ref="L23:L38" si="24">J23-K23</f>
        <v>0</v>
      </c>
      <c r="M23" s="282">
        <f>(H23-I23)/10</f>
        <v>750000</v>
      </c>
      <c r="N23" s="223">
        <v>750000</v>
      </c>
      <c r="O23" s="224">
        <f t="shared" si="18"/>
        <v>0</v>
      </c>
      <c r="P23" s="283">
        <f>M23</f>
        <v>750000</v>
      </c>
      <c r="Q23" s="223">
        <v>750000</v>
      </c>
      <c r="R23" s="227">
        <f t="shared" si="19"/>
        <v>0</v>
      </c>
      <c r="S23" s="222">
        <f>P23</f>
        <v>750000</v>
      </c>
      <c r="T23" s="223">
        <f>S23</f>
        <v>750000</v>
      </c>
      <c r="U23" s="224">
        <f t="shared" si="20"/>
        <v>0</v>
      </c>
      <c r="V23" s="226">
        <f>S23</f>
        <v>750000</v>
      </c>
      <c r="W23" s="223">
        <f>V23</f>
        <v>750000</v>
      </c>
      <c r="X23" s="227">
        <f t="shared" si="0"/>
        <v>0</v>
      </c>
      <c r="Y23" s="222">
        <f t="shared" si="22"/>
        <v>750000</v>
      </c>
      <c r="Z23" s="223">
        <f>Y23</f>
        <v>750000</v>
      </c>
      <c r="AA23" s="224">
        <f t="shared" si="1"/>
        <v>0</v>
      </c>
      <c r="AB23" s="226">
        <f t="shared" si="2"/>
        <v>750000</v>
      </c>
      <c r="AC23" s="223">
        <f>AB23</f>
        <v>750000</v>
      </c>
      <c r="AD23" s="227">
        <f t="shared" si="3"/>
        <v>0</v>
      </c>
      <c r="AE23" s="222">
        <f t="shared" si="4"/>
        <v>750000</v>
      </c>
      <c r="AF23" s="223">
        <v>750000</v>
      </c>
      <c r="AG23" s="224">
        <f t="shared" si="10"/>
        <v>0</v>
      </c>
      <c r="AH23" s="226">
        <f t="shared" si="5"/>
        <v>750000</v>
      </c>
      <c r="AI23" s="223">
        <v>750000</v>
      </c>
      <c r="AJ23" s="227">
        <f t="shared" si="11"/>
        <v>0</v>
      </c>
      <c r="AK23" s="222">
        <f t="shared" si="6"/>
        <v>750000</v>
      </c>
      <c r="AL23" s="223">
        <v>750000</v>
      </c>
      <c r="AM23" s="224">
        <f t="shared" si="12"/>
        <v>0</v>
      </c>
      <c r="AN23" s="283">
        <f t="shared" si="7"/>
        <v>750000</v>
      </c>
      <c r="AO23" s="223">
        <v>750000</v>
      </c>
      <c r="AP23" s="227">
        <f t="shared" si="13"/>
        <v>0</v>
      </c>
      <c r="AQ23" s="283"/>
      <c r="AR23" s="223"/>
      <c r="AS23" s="227">
        <f t="shared" si="14"/>
        <v>0</v>
      </c>
      <c r="AT23" s="222"/>
      <c r="AU23" s="223"/>
      <c r="AV23" s="224">
        <f t="shared" si="15"/>
        <v>0</v>
      </c>
      <c r="AW23" s="226"/>
      <c r="AX23" s="223"/>
      <c r="AY23" s="318"/>
      <c r="AZ23" s="282">
        <f t="shared" si="8"/>
        <v>9500000</v>
      </c>
      <c r="BA23" s="227">
        <f t="shared" si="9"/>
        <v>9500000</v>
      </c>
      <c r="BB23" s="351">
        <f t="shared" si="16"/>
        <v>0</v>
      </c>
      <c r="BC23" s="351" t="s">
        <v>243</v>
      </c>
      <c r="BD23" s="351">
        <v>3000000</v>
      </c>
      <c r="BE23" s="351">
        <f t="shared" si="17"/>
        <v>-3000000</v>
      </c>
      <c r="BF23" s="351"/>
    </row>
    <row r="24" spans="1:58" s="249" customFormat="1" x14ac:dyDescent="0.2">
      <c r="A24" s="283">
        <v>18</v>
      </c>
      <c r="B24" s="223"/>
      <c r="C24" s="341" t="s">
        <v>233</v>
      </c>
      <c r="D24" s="367" t="s">
        <v>226</v>
      </c>
      <c r="E24" s="276">
        <v>9750000</v>
      </c>
      <c r="F24" s="223"/>
      <c r="G24" s="223">
        <v>487500</v>
      </c>
      <c r="H24" s="341">
        <f t="shared" si="23"/>
        <v>9262500</v>
      </c>
      <c r="I24" s="341">
        <v>9262500</v>
      </c>
      <c r="J24" s="283">
        <f>I24</f>
        <v>9262500</v>
      </c>
      <c r="K24" s="223">
        <v>9262500</v>
      </c>
      <c r="L24" s="227">
        <f t="shared" si="24"/>
        <v>0</v>
      </c>
      <c r="M24" s="282">
        <f>(H24-I24)/12</f>
        <v>0</v>
      </c>
      <c r="N24" s="223"/>
      <c r="O24" s="224">
        <f t="shared" si="18"/>
        <v>0</v>
      </c>
      <c r="P24" s="283">
        <f>M24</f>
        <v>0</v>
      </c>
      <c r="Q24" s="223"/>
      <c r="R24" s="227">
        <f t="shared" si="19"/>
        <v>0</v>
      </c>
      <c r="S24" s="222">
        <f>P24</f>
        <v>0</v>
      </c>
      <c r="T24" s="223"/>
      <c r="U24" s="224">
        <f t="shared" si="20"/>
        <v>0</v>
      </c>
      <c r="V24" s="226">
        <f>S24</f>
        <v>0</v>
      </c>
      <c r="W24" s="223"/>
      <c r="X24" s="227">
        <f t="shared" si="0"/>
        <v>0</v>
      </c>
      <c r="Y24" s="222">
        <f t="shared" si="22"/>
        <v>0</v>
      </c>
      <c r="Z24" s="223"/>
      <c r="AA24" s="224">
        <f t="shared" si="1"/>
        <v>0</v>
      </c>
      <c r="AB24" s="226">
        <f t="shared" si="2"/>
        <v>0</v>
      </c>
      <c r="AC24" s="223"/>
      <c r="AD24" s="227">
        <f t="shared" si="3"/>
        <v>0</v>
      </c>
      <c r="AE24" s="222">
        <f t="shared" si="4"/>
        <v>0</v>
      </c>
      <c r="AF24" s="223"/>
      <c r="AG24" s="224">
        <f t="shared" si="10"/>
        <v>0</v>
      </c>
      <c r="AH24" s="226">
        <f t="shared" si="5"/>
        <v>0</v>
      </c>
      <c r="AI24" s="223"/>
      <c r="AJ24" s="227">
        <f t="shared" si="11"/>
        <v>0</v>
      </c>
      <c r="AK24" s="222">
        <f t="shared" si="6"/>
        <v>0</v>
      </c>
      <c r="AL24" s="223"/>
      <c r="AM24" s="224">
        <f t="shared" si="12"/>
        <v>0</v>
      </c>
      <c r="AN24" s="283">
        <f t="shared" si="7"/>
        <v>0</v>
      </c>
      <c r="AO24" s="223"/>
      <c r="AP24" s="227">
        <f t="shared" si="13"/>
        <v>0</v>
      </c>
      <c r="AQ24" s="283">
        <f>AN24</f>
        <v>0</v>
      </c>
      <c r="AR24" s="223"/>
      <c r="AS24" s="227">
        <f t="shared" si="14"/>
        <v>0</v>
      </c>
      <c r="AT24" s="222">
        <f>AQ24</f>
        <v>0</v>
      </c>
      <c r="AU24" s="223"/>
      <c r="AV24" s="224">
        <f t="shared" si="15"/>
        <v>0</v>
      </c>
      <c r="AW24" s="226"/>
      <c r="AX24" s="223"/>
      <c r="AY24" s="318"/>
      <c r="AZ24" s="282">
        <f t="shared" si="8"/>
        <v>9262500</v>
      </c>
      <c r="BA24" s="227">
        <f t="shared" si="9"/>
        <v>9262500</v>
      </c>
      <c r="BB24" s="351">
        <f t="shared" si="16"/>
        <v>0</v>
      </c>
      <c r="BC24" s="351" t="s">
        <v>511</v>
      </c>
      <c r="BD24" s="351">
        <v>0</v>
      </c>
      <c r="BE24" s="351">
        <f t="shared" si="17"/>
        <v>0</v>
      </c>
      <c r="BF24" s="351"/>
    </row>
    <row r="25" spans="1:58" s="249" customFormat="1" x14ac:dyDescent="0.2">
      <c r="A25" s="283">
        <v>19</v>
      </c>
      <c r="B25" s="223"/>
      <c r="C25" s="417" t="s">
        <v>225</v>
      </c>
      <c r="D25" s="367" t="s">
        <v>226</v>
      </c>
      <c r="E25" s="341">
        <v>9500000</v>
      </c>
      <c r="F25" s="223"/>
      <c r="G25" s="223">
        <v>475000</v>
      </c>
      <c r="H25" s="341">
        <f t="shared" si="23"/>
        <v>9025000</v>
      </c>
      <c r="I25" s="276">
        <v>9025000</v>
      </c>
      <c r="J25" s="283">
        <f>I25</f>
        <v>9025000</v>
      </c>
      <c r="K25" s="223">
        <v>9025000</v>
      </c>
      <c r="L25" s="227">
        <f t="shared" si="24"/>
        <v>0</v>
      </c>
      <c r="M25" s="282">
        <f>(H25-I25)/12</f>
        <v>0</v>
      </c>
      <c r="N25" s="223"/>
      <c r="O25" s="224">
        <f t="shared" si="18"/>
        <v>0</v>
      </c>
      <c r="P25" s="283">
        <f>M25</f>
        <v>0</v>
      </c>
      <c r="Q25" s="223"/>
      <c r="R25" s="227">
        <f t="shared" si="19"/>
        <v>0</v>
      </c>
      <c r="S25" s="222">
        <f>P25</f>
        <v>0</v>
      </c>
      <c r="T25" s="223"/>
      <c r="U25" s="224">
        <f t="shared" si="20"/>
        <v>0</v>
      </c>
      <c r="V25" s="226">
        <f>S25</f>
        <v>0</v>
      </c>
      <c r="W25" s="223"/>
      <c r="X25" s="227">
        <f t="shared" si="0"/>
        <v>0</v>
      </c>
      <c r="Y25" s="222">
        <f t="shared" si="22"/>
        <v>0</v>
      </c>
      <c r="Z25" s="223"/>
      <c r="AA25" s="224">
        <f t="shared" si="1"/>
        <v>0</v>
      </c>
      <c r="AB25" s="226">
        <f t="shared" si="2"/>
        <v>0</v>
      </c>
      <c r="AC25" s="223"/>
      <c r="AD25" s="227">
        <f t="shared" si="3"/>
        <v>0</v>
      </c>
      <c r="AE25" s="222">
        <f t="shared" si="4"/>
        <v>0</v>
      </c>
      <c r="AF25" s="223"/>
      <c r="AG25" s="224">
        <f t="shared" si="10"/>
        <v>0</v>
      </c>
      <c r="AH25" s="226">
        <f t="shared" si="5"/>
        <v>0</v>
      </c>
      <c r="AI25" s="223"/>
      <c r="AJ25" s="227">
        <f t="shared" si="11"/>
        <v>0</v>
      </c>
      <c r="AK25" s="222">
        <f t="shared" si="6"/>
        <v>0</v>
      </c>
      <c r="AL25" s="223"/>
      <c r="AM25" s="224">
        <f t="shared" si="12"/>
        <v>0</v>
      </c>
      <c r="AN25" s="283">
        <f t="shared" si="7"/>
        <v>0</v>
      </c>
      <c r="AO25" s="223"/>
      <c r="AP25" s="227">
        <f t="shared" si="13"/>
        <v>0</v>
      </c>
      <c r="AQ25" s="283">
        <f>AN25</f>
        <v>0</v>
      </c>
      <c r="AR25" s="223"/>
      <c r="AS25" s="227">
        <f t="shared" si="14"/>
        <v>0</v>
      </c>
      <c r="AT25" s="222">
        <f>AQ25</f>
        <v>0</v>
      </c>
      <c r="AU25" s="223"/>
      <c r="AV25" s="224">
        <f t="shared" si="15"/>
        <v>0</v>
      </c>
      <c r="AW25" s="226"/>
      <c r="AX25" s="223"/>
      <c r="AY25" s="318"/>
      <c r="AZ25" s="282">
        <f t="shared" si="8"/>
        <v>9025000</v>
      </c>
      <c r="BA25" s="227">
        <f t="shared" si="9"/>
        <v>9025000</v>
      </c>
      <c r="BB25" s="351">
        <f t="shared" si="16"/>
        <v>0</v>
      </c>
      <c r="BC25" s="351" t="s">
        <v>512</v>
      </c>
      <c r="BD25" s="351">
        <v>0</v>
      </c>
      <c r="BE25" s="351">
        <f t="shared" si="17"/>
        <v>0</v>
      </c>
      <c r="BF25" s="351"/>
    </row>
    <row r="26" spans="1:58" x14ac:dyDescent="0.2">
      <c r="A26" s="187">
        <v>20</v>
      </c>
      <c r="B26" s="198"/>
      <c r="C26" s="281" t="s">
        <v>228</v>
      </c>
      <c r="D26" s="160" t="s">
        <v>226</v>
      </c>
      <c r="E26" s="161">
        <v>9500000</v>
      </c>
      <c r="F26" s="198"/>
      <c r="G26" s="198"/>
      <c r="H26" s="161">
        <f t="shared" si="23"/>
        <v>9500000</v>
      </c>
      <c r="I26" s="162">
        <v>3000000</v>
      </c>
      <c r="J26" s="189">
        <f>I26</f>
        <v>3000000</v>
      </c>
      <c r="K26" s="211">
        <v>3000000</v>
      </c>
      <c r="L26" s="192">
        <f t="shared" si="24"/>
        <v>0</v>
      </c>
      <c r="M26" s="190">
        <v>550000</v>
      </c>
      <c r="N26" s="211">
        <f>M26</f>
        <v>550000</v>
      </c>
      <c r="O26" s="191">
        <f t="shared" si="18"/>
        <v>0</v>
      </c>
      <c r="P26" s="189">
        <f>M26</f>
        <v>550000</v>
      </c>
      <c r="Q26" s="211">
        <f>P26</f>
        <v>550000</v>
      </c>
      <c r="R26" s="192">
        <f t="shared" si="19"/>
        <v>0</v>
      </c>
      <c r="S26" s="222">
        <f>P26</f>
        <v>550000</v>
      </c>
      <c r="T26" s="223">
        <v>550000</v>
      </c>
      <c r="U26" s="224">
        <f t="shared" si="20"/>
        <v>0</v>
      </c>
      <c r="V26" s="214">
        <f>S26</f>
        <v>550000</v>
      </c>
      <c r="W26" s="215">
        <v>550000</v>
      </c>
      <c r="X26" s="194">
        <f t="shared" si="0"/>
        <v>0</v>
      </c>
      <c r="Y26" s="216">
        <f t="shared" si="22"/>
        <v>550000</v>
      </c>
      <c r="Z26" s="198">
        <v>550000</v>
      </c>
      <c r="AA26" s="196">
        <f t="shared" si="1"/>
        <v>0</v>
      </c>
      <c r="AB26" s="214">
        <f t="shared" si="2"/>
        <v>550000</v>
      </c>
      <c r="AC26" s="215">
        <v>550000</v>
      </c>
      <c r="AD26" s="194">
        <f t="shared" si="3"/>
        <v>0</v>
      </c>
      <c r="AE26" s="216">
        <f t="shared" si="4"/>
        <v>550000</v>
      </c>
      <c r="AF26" s="198">
        <v>550000</v>
      </c>
      <c r="AG26" s="196">
        <f t="shared" si="10"/>
        <v>0</v>
      </c>
      <c r="AH26" s="214">
        <f t="shared" si="5"/>
        <v>550000</v>
      </c>
      <c r="AI26" s="215">
        <v>550000</v>
      </c>
      <c r="AJ26" s="194">
        <f t="shared" si="11"/>
        <v>0</v>
      </c>
      <c r="AK26" s="216">
        <f t="shared" si="6"/>
        <v>550000</v>
      </c>
      <c r="AL26" s="198">
        <v>100000</v>
      </c>
      <c r="AM26" s="196">
        <f t="shared" si="12"/>
        <v>450000</v>
      </c>
      <c r="AN26" s="193">
        <f t="shared" si="7"/>
        <v>550000</v>
      </c>
      <c r="AO26" s="215"/>
      <c r="AP26" s="194">
        <f t="shared" si="13"/>
        <v>550000</v>
      </c>
      <c r="AQ26" s="187">
        <f>AN26</f>
        <v>550000</v>
      </c>
      <c r="AR26" s="198"/>
      <c r="AS26" s="188">
        <f t="shared" si="14"/>
        <v>550000</v>
      </c>
      <c r="AT26" s="217">
        <v>450000</v>
      </c>
      <c r="AU26" s="215"/>
      <c r="AV26" s="197">
        <f t="shared" si="15"/>
        <v>450000</v>
      </c>
      <c r="AW26" s="207"/>
      <c r="AX26" s="198"/>
      <c r="AY26" s="208"/>
      <c r="AZ26" s="190">
        <f t="shared" si="8"/>
        <v>7500000</v>
      </c>
      <c r="BA26" s="194">
        <f t="shared" si="9"/>
        <v>9500000</v>
      </c>
      <c r="BB26" s="201">
        <f t="shared" si="16"/>
        <v>2000000</v>
      </c>
      <c r="BC26" s="201" t="s">
        <v>513</v>
      </c>
      <c r="BD26" s="201">
        <v>5000000</v>
      </c>
      <c r="BE26" s="201">
        <f t="shared" si="17"/>
        <v>-3000000</v>
      </c>
      <c r="BF26" s="201"/>
    </row>
    <row r="27" spans="1:58" s="249" customFormat="1" x14ac:dyDescent="0.2">
      <c r="A27" s="283">
        <v>21</v>
      </c>
      <c r="B27" s="223"/>
      <c r="C27" s="341" t="s">
        <v>359</v>
      </c>
      <c r="D27" s="367" t="s">
        <v>226</v>
      </c>
      <c r="E27" s="276">
        <v>10000000</v>
      </c>
      <c r="F27" s="223"/>
      <c r="G27" s="223">
        <v>500000</v>
      </c>
      <c r="H27" s="341">
        <f t="shared" si="23"/>
        <v>9500000</v>
      </c>
      <c r="I27" s="341">
        <v>1000000</v>
      </c>
      <c r="J27" s="283">
        <v>1000000</v>
      </c>
      <c r="K27" s="223">
        <v>1000000</v>
      </c>
      <c r="L27" s="227">
        <f t="shared" si="24"/>
        <v>0</v>
      </c>
      <c r="M27" s="282"/>
      <c r="N27" s="223"/>
      <c r="O27" s="224"/>
      <c r="P27" s="283"/>
      <c r="Q27" s="223"/>
      <c r="R27" s="227"/>
      <c r="S27" s="222"/>
      <c r="T27" s="223"/>
      <c r="U27" s="224"/>
      <c r="V27" s="226"/>
      <c r="W27" s="223"/>
      <c r="X27" s="227">
        <f t="shared" si="0"/>
        <v>0</v>
      </c>
      <c r="Y27" s="222">
        <v>1062500</v>
      </c>
      <c r="Z27" s="223">
        <f>Y27</f>
        <v>1062500</v>
      </c>
      <c r="AA27" s="224">
        <f t="shared" si="1"/>
        <v>0</v>
      </c>
      <c r="AB27" s="226">
        <f t="shared" si="2"/>
        <v>1062500</v>
      </c>
      <c r="AC27" s="223">
        <v>1062500</v>
      </c>
      <c r="AD27" s="227">
        <f t="shared" si="3"/>
        <v>0</v>
      </c>
      <c r="AE27" s="222">
        <f t="shared" si="4"/>
        <v>1062500</v>
      </c>
      <c r="AF27" s="223">
        <v>1062500</v>
      </c>
      <c r="AG27" s="224">
        <f t="shared" si="10"/>
        <v>0</v>
      </c>
      <c r="AH27" s="226">
        <f t="shared" si="5"/>
        <v>1062500</v>
      </c>
      <c r="AI27" s="223">
        <v>1062500</v>
      </c>
      <c r="AJ27" s="227">
        <f t="shared" si="11"/>
        <v>0</v>
      </c>
      <c r="AK27" s="222">
        <f t="shared" si="6"/>
        <v>1062500</v>
      </c>
      <c r="AL27" s="223">
        <v>1062500</v>
      </c>
      <c r="AM27" s="224">
        <f t="shared" si="12"/>
        <v>0</v>
      </c>
      <c r="AN27" s="283">
        <f t="shared" si="7"/>
        <v>1062500</v>
      </c>
      <c r="AO27" s="223">
        <v>1062500</v>
      </c>
      <c r="AP27" s="227">
        <f t="shared" si="13"/>
        <v>0</v>
      </c>
      <c r="AQ27" s="283">
        <f>AN27</f>
        <v>1062500</v>
      </c>
      <c r="AR27" s="223">
        <v>1062500</v>
      </c>
      <c r="AS27" s="227">
        <f t="shared" si="14"/>
        <v>0</v>
      </c>
      <c r="AT27" s="222">
        <f>AQ27</f>
        <v>1062500</v>
      </c>
      <c r="AU27" s="223">
        <v>1062500</v>
      </c>
      <c r="AV27" s="224">
        <f t="shared" si="15"/>
        <v>0</v>
      </c>
      <c r="AW27" s="226"/>
      <c r="AX27" s="223"/>
      <c r="AY27" s="318"/>
      <c r="AZ27" s="282">
        <f t="shared" si="8"/>
        <v>9500000</v>
      </c>
      <c r="BA27" s="227">
        <f t="shared" si="9"/>
        <v>9500000</v>
      </c>
      <c r="BB27" s="351">
        <f t="shared" si="16"/>
        <v>0</v>
      </c>
      <c r="BC27" s="351" t="s">
        <v>359</v>
      </c>
      <c r="BD27" s="351">
        <v>6500000</v>
      </c>
      <c r="BE27" s="351">
        <f t="shared" si="17"/>
        <v>-6500000</v>
      </c>
      <c r="BF27" s="351"/>
    </row>
    <row r="28" spans="1:58" s="249" customFormat="1" x14ac:dyDescent="0.2">
      <c r="A28" s="283">
        <v>22</v>
      </c>
      <c r="B28" s="223"/>
      <c r="C28" s="341" t="s">
        <v>236</v>
      </c>
      <c r="D28" s="367" t="s">
        <v>226</v>
      </c>
      <c r="E28" s="276">
        <v>9750000</v>
      </c>
      <c r="F28" s="223"/>
      <c r="G28" s="223">
        <v>500000</v>
      </c>
      <c r="H28" s="341">
        <f t="shared" si="23"/>
        <v>9250000</v>
      </c>
      <c r="I28" s="341">
        <v>1000000</v>
      </c>
      <c r="J28" s="283">
        <f>I28</f>
        <v>1000000</v>
      </c>
      <c r="K28" s="223">
        <v>1000000</v>
      </c>
      <c r="L28" s="227">
        <f t="shared" si="24"/>
        <v>0</v>
      </c>
      <c r="M28" s="282">
        <f>(H28-I28)/10</f>
        <v>825000</v>
      </c>
      <c r="N28" s="223">
        <v>825000</v>
      </c>
      <c r="O28" s="224">
        <f t="shared" ref="O28:O33" si="25">M28-N28</f>
        <v>0</v>
      </c>
      <c r="P28" s="283">
        <f>M28</f>
        <v>825000</v>
      </c>
      <c r="Q28" s="223">
        <v>825000</v>
      </c>
      <c r="R28" s="227">
        <f t="shared" ref="R28:R33" si="26">P28-Q28</f>
        <v>0</v>
      </c>
      <c r="S28" s="222">
        <f>P28</f>
        <v>825000</v>
      </c>
      <c r="T28" s="223">
        <v>825000</v>
      </c>
      <c r="U28" s="224">
        <f t="shared" ref="U28:U33" si="27">S28-T28</f>
        <v>0</v>
      </c>
      <c r="V28" s="226">
        <f t="shared" ref="V28:V33" si="28">S28</f>
        <v>825000</v>
      </c>
      <c r="W28" s="223">
        <v>825000</v>
      </c>
      <c r="X28" s="227">
        <f t="shared" si="0"/>
        <v>0</v>
      </c>
      <c r="Y28" s="222">
        <f t="shared" ref="Y28:Y46" si="29">V28</f>
        <v>825000</v>
      </c>
      <c r="Z28" s="223">
        <v>825000</v>
      </c>
      <c r="AA28" s="224">
        <f t="shared" si="1"/>
        <v>0</v>
      </c>
      <c r="AB28" s="226">
        <f t="shared" si="2"/>
        <v>825000</v>
      </c>
      <c r="AC28" s="223">
        <f>AB28</f>
        <v>825000</v>
      </c>
      <c r="AD28" s="227">
        <f t="shared" si="3"/>
        <v>0</v>
      </c>
      <c r="AE28" s="222">
        <f t="shared" si="4"/>
        <v>825000</v>
      </c>
      <c r="AF28" s="223">
        <v>825000</v>
      </c>
      <c r="AG28" s="224">
        <f t="shared" si="10"/>
        <v>0</v>
      </c>
      <c r="AH28" s="226">
        <f t="shared" si="5"/>
        <v>825000</v>
      </c>
      <c r="AI28" s="223">
        <v>825000</v>
      </c>
      <c r="AJ28" s="227">
        <f t="shared" si="11"/>
        <v>0</v>
      </c>
      <c r="AK28" s="222">
        <f t="shared" si="6"/>
        <v>825000</v>
      </c>
      <c r="AL28" s="223">
        <v>825000</v>
      </c>
      <c r="AM28" s="224">
        <f t="shared" si="12"/>
        <v>0</v>
      </c>
      <c r="AN28" s="283">
        <f t="shared" si="7"/>
        <v>825000</v>
      </c>
      <c r="AO28" s="223">
        <v>825000</v>
      </c>
      <c r="AP28" s="227">
        <f t="shared" si="13"/>
        <v>0</v>
      </c>
      <c r="AQ28" s="283"/>
      <c r="AR28" s="223"/>
      <c r="AS28" s="227">
        <f t="shared" si="14"/>
        <v>0</v>
      </c>
      <c r="AT28" s="222"/>
      <c r="AU28" s="223"/>
      <c r="AV28" s="224">
        <f t="shared" si="15"/>
        <v>0</v>
      </c>
      <c r="AW28" s="226"/>
      <c r="AX28" s="223"/>
      <c r="AY28" s="318"/>
      <c r="AZ28" s="282">
        <f t="shared" si="8"/>
        <v>9250000</v>
      </c>
      <c r="BA28" s="227">
        <f t="shared" si="9"/>
        <v>9250000</v>
      </c>
      <c r="BB28" s="351">
        <f t="shared" si="16"/>
        <v>0</v>
      </c>
      <c r="BC28" s="351" t="s">
        <v>236</v>
      </c>
      <c r="BD28" s="351">
        <v>2725000</v>
      </c>
      <c r="BE28" s="351">
        <f t="shared" si="17"/>
        <v>-2725000</v>
      </c>
      <c r="BF28" s="351"/>
    </row>
    <row r="29" spans="1:58" s="249" customFormat="1" x14ac:dyDescent="0.2">
      <c r="A29" s="283">
        <v>23</v>
      </c>
      <c r="B29" s="223"/>
      <c r="C29" s="341" t="s">
        <v>231</v>
      </c>
      <c r="D29" s="367" t="s">
        <v>226</v>
      </c>
      <c r="E29" s="341">
        <v>9500000</v>
      </c>
      <c r="F29" s="223"/>
      <c r="G29" s="223"/>
      <c r="H29" s="341">
        <f t="shared" si="23"/>
        <v>9500000</v>
      </c>
      <c r="I29" s="223">
        <v>3000000</v>
      </c>
      <c r="J29" s="283">
        <f>I29</f>
        <v>3000000</v>
      </c>
      <c r="K29" s="223">
        <v>3000000</v>
      </c>
      <c r="L29" s="227">
        <f t="shared" si="24"/>
        <v>0</v>
      </c>
      <c r="M29" s="282">
        <f>(H29-I29)/10</f>
        <v>650000</v>
      </c>
      <c r="N29" s="223">
        <v>650000</v>
      </c>
      <c r="O29" s="224">
        <f t="shared" si="25"/>
        <v>0</v>
      </c>
      <c r="P29" s="283">
        <f>M29</f>
        <v>650000</v>
      </c>
      <c r="Q29" s="223">
        <v>650000</v>
      </c>
      <c r="R29" s="227">
        <f t="shared" si="26"/>
        <v>0</v>
      </c>
      <c r="S29" s="222">
        <f>P29</f>
        <v>650000</v>
      </c>
      <c r="T29" s="223">
        <f>S29</f>
        <v>650000</v>
      </c>
      <c r="U29" s="224">
        <f t="shared" si="27"/>
        <v>0</v>
      </c>
      <c r="V29" s="226">
        <f t="shared" si="28"/>
        <v>650000</v>
      </c>
      <c r="W29" s="223">
        <f>V29</f>
        <v>650000</v>
      </c>
      <c r="X29" s="227">
        <f t="shared" si="0"/>
        <v>0</v>
      </c>
      <c r="Y29" s="222">
        <f t="shared" si="29"/>
        <v>650000</v>
      </c>
      <c r="Z29" s="223">
        <f>Y29</f>
        <v>650000</v>
      </c>
      <c r="AA29" s="224">
        <f t="shared" si="1"/>
        <v>0</v>
      </c>
      <c r="AB29" s="226">
        <f t="shared" si="2"/>
        <v>650000</v>
      </c>
      <c r="AC29" s="223">
        <f>AB29</f>
        <v>650000</v>
      </c>
      <c r="AD29" s="227">
        <f t="shared" si="3"/>
        <v>0</v>
      </c>
      <c r="AE29" s="222">
        <f>AB29</f>
        <v>650000</v>
      </c>
      <c r="AF29" s="223">
        <v>650000</v>
      </c>
      <c r="AG29" s="224">
        <f t="shared" si="10"/>
        <v>0</v>
      </c>
      <c r="AH29" s="226">
        <f t="shared" si="5"/>
        <v>650000</v>
      </c>
      <c r="AI29" s="223">
        <v>650000</v>
      </c>
      <c r="AJ29" s="227">
        <f t="shared" si="11"/>
        <v>0</v>
      </c>
      <c r="AK29" s="222">
        <f t="shared" si="6"/>
        <v>650000</v>
      </c>
      <c r="AL29" s="223">
        <v>650000</v>
      </c>
      <c r="AM29" s="224">
        <f t="shared" si="12"/>
        <v>0</v>
      </c>
      <c r="AN29" s="283">
        <f t="shared" si="7"/>
        <v>650000</v>
      </c>
      <c r="AO29" s="223">
        <v>650000</v>
      </c>
      <c r="AP29" s="227">
        <f t="shared" si="13"/>
        <v>0</v>
      </c>
      <c r="AQ29" s="283"/>
      <c r="AR29" s="223"/>
      <c r="AS29" s="227">
        <f t="shared" si="14"/>
        <v>0</v>
      </c>
      <c r="AT29" s="222"/>
      <c r="AU29" s="223"/>
      <c r="AV29" s="224">
        <f t="shared" si="15"/>
        <v>0</v>
      </c>
      <c r="AW29" s="226"/>
      <c r="AX29" s="223"/>
      <c r="AY29" s="318"/>
      <c r="AZ29" s="282">
        <f t="shared" si="8"/>
        <v>9500000</v>
      </c>
      <c r="BA29" s="227">
        <f t="shared" si="9"/>
        <v>9500000</v>
      </c>
      <c r="BB29" s="351">
        <f t="shared" si="16"/>
        <v>0</v>
      </c>
      <c r="BC29" s="351" t="s">
        <v>231</v>
      </c>
      <c r="BD29" s="351">
        <v>2600000</v>
      </c>
      <c r="BE29" s="351">
        <f t="shared" si="17"/>
        <v>-2600000</v>
      </c>
      <c r="BF29" s="351"/>
    </row>
    <row r="30" spans="1:58" s="249" customFormat="1" x14ac:dyDescent="0.2">
      <c r="A30" s="283">
        <v>24</v>
      </c>
      <c r="B30" s="223"/>
      <c r="C30" s="223" t="s">
        <v>245</v>
      </c>
      <c r="D30" s="367" t="s">
        <v>226</v>
      </c>
      <c r="E30" s="276">
        <v>10000000</v>
      </c>
      <c r="F30" s="223"/>
      <c r="G30" s="223"/>
      <c r="H30" s="341">
        <f t="shared" si="23"/>
        <v>10000000</v>
      </c>
      <c r="I30" s="223">
        <v>1000000</v>
      </c>
      <c r="J30" s="283">
        <f>I30</f>
        <v>1000000</v>
      </c>
      <c r="K30" s="223">
        <v>1000000</v>
      </c>
      <c r="L30" s="227">
        <f t="shared" si="24"/>
        <v>0</v>
      </c>
      <c r="M30" s="282">
        <f>(H30-I30)/12</f>
        <v>750000</v>
      </c>
      <c r="N30" s="223">
        <f>M30</f>
        <v>750000</v>
      </c>
      <c r="O30" s="224">
        <f t="shared" si="25"/>
        <v>0</v>
      </c>
      <c r="P30" s="283">
        <f>M30</f>
        <v>750000</v>
      </c>
      <c r="Q30" s="223">
        <f>P30</f>
        <v>750000</v>
      </c>
      <c r="R30" s="227">
        <f t="shared" si="26"/>
        <v>0</v>
      </c>
      <c r="S30" s="222">
        <f>P30</f>
        <v>750000</v>
      </c>
      <c r="T30" s="223">
        <f>S30</f>
        <v>750000</v>
      </c>
      <c r="U30" s="224">
        <f t="shared" si="27"/>
        <v>0</v>
      </c>
      <c r="V30" s="226">
        <f t="shared" si="28"/>
        <v>750000</v>
      </c>
      <c r="W30" s="223">
        <f>V30</f>
        <v>750000</v>
      </c>
      <c r="X30" s="227">
        <f t="shared" si="0"/>
        <v>0</v>
      </c>
      <c r="Y30" s="222">
        <f t="shared" si="29"/>
        <v>750000</v>
      </c>
      <c r="Z30" s="223">
        <f>Y30</f>
        <v>750000</v>
      </c>
      <c r="AA30" s="224">
        <f t="shared" si="1"/>
        <v>0</v>
      </c>
      <c r="AB30" s="226">
        <f t="shared" si="2"/>
        <v>750000</v>
      </c>
      <c r="AC30" s="223">
        <f>AB30</f>
        <v>750000</v>
      </c>
      <c r="AD30" s="227">
        <f t="shared" si="3"/>
        <v>0</v>
      </c>
      <c r="AE30" s="222">
        <f t="shared" si="4"/>
        <v>750000</v>
      </c>
      <c r="AF30" s="223">
        <v>750000</v>
      </c>
      <c r="AG30" s="224">
        <f t="shared" si="10"/>
        <v>0</v>
      </c>
      <c r="AH30" s="226">
        <f t="shared" si="5"/>
        <v>750000</v>
      </c>
      <c r="AI30" s="223">
        <v>750000</v>
      </c>
      <c r="AJ30" s="227">
        <f t="shared" si="11"/>
        <v>0</v>
      </c>
      <c r="AK30" s="222">
        <f t="shared" si="6"/>
        <v>750000</v>
      </c>
      <c r="AL30" s="223">
        <v>750000</v>
      </c>
      <c r="AM30" s="224">
        <f t="shared" si="12"/>
        <v>0</v>
      </c>
      <c r="AN30" s="283">
        <f t="shared" si="7"/>
        <v>750000</v>
      </c>
      <c r="AO30" s="223">
        <v>750000</v>
      </c>
      <c r="AP30" s="227">
        <f t="shared" si="13"/>
        <v>0</v>
      </c>
      <c r="AQ30" s="283">
        <f t="shared" ref="AQ30:AQ46" si="30">AN30</f>
        <v>750000</v>
      </c>
      <c r="AR30" s="223">
        <v>750000</v>
      </c>
      <c r="AS30" s="227">
        <f t="shared" si="14"/>
        <v>0</v>
      </c>
      <c r="AT30" s="222">
        <f>AQ30</f>
        <v>750000</v>
      </c>
      <c r="AU30" s="223">
        <v>750000</v>
      </c>
      <c r="AV30" s="224">
        <f t="shared" si="15"/>
        <v>0</v>
      </c>
      <c r="AW30" s="226"/>
      <c r="AX30" s="223"/>
      <c r="AY30" s="318"/>
      <c r="AZ30" s="282">
        <f t="shared" si="8"/>
        <v>10000000</v>
      </c>
      <c r="BA30" s="227">
        <f t="shared" si="9"/>
        <v>10000000</v>
      </c>
      <c r="BB30" s="351">
        <f t="shared" si="16"/>
        <v>0</v>
      </c>
      <c r="BC30" s="351" t="s">
        <v>514</v>
      </c>
      <c r="BD30" s="351">
        <v>4500000</v>
      </c>
      <c r="BE30" s="351">
        <f t="shared" si="17"/>
        <v>-4500000</v>
      </c>
      <c r="BF30" s="351"/>
    </row>
    <row r="31" spans="1:58" s="249" customFormat="1" x14ac:dyDescent="0.2">
      <c r="A31" s="283">
        <v>25</v>
      </c>
      <c r="B31" s="223"/>
      <c r="C31" s="223" t="s">
        <v>331</v>
      </c>
      <c r="D31" s="367" t="s">
        <v>226</v>
      </c>
      <c r="E31" s="276">
        <v>10000000</v>
      </c>
      <c r="F31" s="223"/>
      <c r="G31" s="223"/>
      <c r="H31" s="341">
        <f t="shared" si="23"/>
        <v>10000000</v>
      </c>
      <c r="I31" s="223">
        <v>1000000</v>
      </c>
      <c r="J31" s="283">
        <f>I31</f>
        <v>1000000</v>
      </c>
      <c r="K31" s="223">
        <v>1000000</v>
      </c>
      <c r="L31" s="227">
        <f t="shared" si="24"/>
        <v>0</v>
      </c>
      <c r="M31" s="282"/>
      <c r="N31" s="223"/>
      <c r="O31" s="224">
        <f t="shared" si="25"/>
        <v>0</v>
      </c>
      <c r="P31" s="283"/>
      <c r="Q31" s="223"/>
      <c r="R31" s="227">
        <f t="shared" si="26"/>
        <v>0</v>
      </c>
      <c r="S31" s="222">
        <v>900000</v>
      </c>
      <c r="T31" s="223">
        <v>900000</v>
      </c>
      <c r="U31" s="224">
        <f t="shared" si="27"/>
        <v>0</v>
      </c>
      <c r="V31" s="226">
        <f t="shared" si="28"/>
        <v>900000</v>
      </c>
      <c r="W31" s="223">
        <v>900000</v>
      </c>
      <c r="X31" s="227">
        <f t="shared" si="0"/>
        <v>0</v>
      </c>
      <c r="Y31" s="222">
        <f t="shared" si="29"/>
        <v>900000</v>
      </c>
      <c r="Z31" s="223">
        <v>900000</v>
      </c>
      <c r="AA31" s="224">
        <f t="shared" si="1"/>
        <v>0</v>
      </c>
      <c r="AB31" s="226">
        <f t="shared" si="2"/>
        <v>900000</v>
      </c>
      <c r="AC31" s="223">
        <v>900000</v>
      </c>
      <c r="AD31" s="227">
        <f t="shared" si="3"/>
        <v>0</v>
      </c>
      <c r="AE31" s="222">
        <f t="shared" si="4"/>
        <v>900000</v>
      </c>
      <c r="AF31" s="223">
        <v>900000</v>
      </c>
      <c r="AG31" s="224">
        <f t="shared" si="10"/>
        <v>0</v>
      </c>
      <c r="AH31" s="226">
        <f t="shared" si="5"/>
        <v>900000</v>
      </c>
      <c r="AI31" s="223">
        <v>900000</v>
      </c>
      <c r="AJ31" s="227">
        <f t="shared" si="11"/>
        <v>0</v>
      </c>
      <c r="AK31" s="222">
        <f t="shared" si="6"/>
        <v>900000</v>
      </c>
      <c r="AL31" s="223">
        <v>900000</v>
      </c>
      <c r="AM31" s="224">
        <f t="shared" si="12"/>
        <v>0</v>
      </c>
      <c r="AN31" s="283">
        <f t="shared" si="7"/>
        <v>900000</v>
      </c>
      <c r="AO31" s="223">
        <v>900000</v>
      </c>
      <c r="AP31" s="227">
        <f t="shared" si="13"/>
        <v>0</v>
      </c>
      <c r="AQ31" s="283">
        <f t="shared" si="30"/>
        <v>900000</v>
      </c>
      <c r="AR31" s="223">
        <v>900000</v>
      </c>
      <c r="AS31" s="227">
        <f t="shared" si="14"/>
        <v>0</v>
      </c>
      <c r="AT31" s="222">
        <f>AQ31</f>
        <v>900000</v>
      </c>
      <c r="AU31" s="223">
        <v>900000</v>
      </c>
      <c r="AV31" s="224">
        <f t="shared" si="15"/>
        <v>0</v>
      </c>
      <c r="AW31" s="226"/>
      <c r="AX31" s="223"/>
      <c r="AY31" s="318"/>
      <c r="AZ31" s="282">
        <f t="shared" si="8"/>
        <v>10000000</v>
      </c>
      <c r="BA31" s="227">
        <f t="shared" si="9"/>
        <v>10000000</v>
      </c>
      <c r="BB31" s="351">
        <f t="shared" si="16"/>
        <v>0</v>
      </c>
      <c r="BC31" s="351" t="s">
        <v>331</v>
      </c>
      <c r="BD31" s="351">
        <v>7000000</v>
      </c>
      <c r="BE31" s="351">
        <f t="shared" si="17"/>
        <v>-7000000</v>
      </c>
      <c r="BF31" s="351"/>
    </row>
    <row r="32" spans="1:58" s="249" customFormat="1" x14ac:dyDescent="0.2">
      <c r="A32" s="283">
        <v>26</v>
      </c>
      <c r="B32" s="223"/>
      <c r="C32" s="341" t="s">
        <v>360</v>
      </c>
      <c r="D32" s="367" t="s">
        <v>226</v>
      </c>
      <c r="E32" s="276">
        <v>9750000</v>
      </c>
      <c r="F32" s="223"/>
      <c r="G32" s="223"/>
      <c r="H32" s="341">
        <f t="shared" si="23"/>
        <v>9750000</v>
      </c>
      <c r="I32" s="341">
        <v>3000000</v>
      </c>
      <c r="J32" s="283">
        <f>I32</f>
        <v>3000000</v>
      </c>
      <c r="K32" s="223">
        <v>3000000</v>
      </c>
      <c r="L32" s="227">
        <f t="shared" si="24"/>
        <v>0</v>
      </c>
      <c r="M32" s="282">
        <f>(H32-I32)/12</f>
        <v>562500</v>
      </c>
      <c r="N32" s="223">
        <v>562500</v>
      </c>
      <c r="O32" s="224">
        <f t="shared" si="25"/>
        <v>0</v>
      </c>
      <c r="P32" s="283">
        <f>M32</f>
        <v>562500</v>
      </c>
      <c r="Q32" s="223">
        <v>562500</v>
      </c>
      <c r="R32" s="227">
        <f t="shared" si="26"/>
        <v>0</v>
      </c>
      <c r="S32" s="222">
        <f>P32</f>
        <v>562500</v>
      </c>
      <c r="T32" s="223">
        <v>562500</v>
      </c>
      <c r="U32" s="224">
        <f t="shared" si="27"/>
        <v>0</v>
      </c>
      <c r="V32" s="226">
        <f t="shared" si="28"/>
        <v>562500</v>
      </c>
      <c r="W32" s="223">
        <f>V32</f>
        <v>562500</v>
      </c>
      <c r="X32" s="227">
        <f t="shared" si="0"/>
        <v>0</v>
      </c>
      <c r="Y32" s="222">
        <f t="shared" si="29"/>
        <v>562500</v>
      </c>
      <c r="Z32" s="223">
        <f>Y32</f>
        <v>562500</v>
      </c>
      <c r="AA32" s="224">
        <f t="shared" si="1"/>
        <v>0</v>
      </c>
      <c r="AB32" s="226">
        <f t="shared" si="2"/>
        <v>562500</v>
      </c>
      <c r="AC32" s="223">
        <f>AB32</f>
        <v>562500</v>
      </c>
      <c r="AD32" s="227">
        <f t="shared" si="3"/>
        <v>0</v>
      </c>
      <c r="AE32" s="222">
        <f t="shared" si="4"/>
        <v>562500</v>
      </c>
      <c r="AF32" s="223">
        <v>562500</v>
      </c>
      <c r="AG32" s="224">
        <f t="shared" si="10"/>
        <v>0</v>
      </c>
      <c r="AH32" s="226">
        <f t="shared" si="5"/>
        <v>562500</v>
      </c>
      <c r="AI32" s="223">
        <v>562500</v>
      </c>
      <c r="AJ32" s="227">
        <f t="shared" si="11"/>
        <v>0</v>
      </c>
      <c r="AK32" s="222">
        <f t="shared" si="6"/>
        <v>562500</v>
      </c>
      <c r="AL32" s="223">
        <v>562500</v>
      </c>
      <c r="AM32" s="224">
        <f t="shared" si="12"/>
        <v>0</v>
      </c>
      <c r="AN32" s="283">
        <f t="shared" si="7"/>
        <v>562500</v>
      </c>
      <c r="AO32" s="223">
        <v>562500</v>
      </c>
      <c r="AP32" s="227">
        <f t="shared" si="13"/>
        <v>0</v>
      </c>
      <c r="AQ32" s="283">
        <f t="shared" si="30"/>
        <v>562500</v>
      </c>
      <c r="AR32" s="223">
        <v>562500</v>
      </c>
      <c r="AS32" s="227">
        <f t="shared" si="14"/>
        <v>0</v>
      </c>
      <c r="AT32" s="222">
        <f>AQ32</f>
        <v>562500</v>
      </c>
      <c r="AU32" s="223">
        <v>562500</v>
      </c>
      <c r="AV32" s="224">
        <f t="shared" si="15"/>
        <v>0</v>
      </c>
      <c r="AW32" s="226"/>
      <c r="AX32" s="223"/>
      <c r="AY32" s="318"/>
      <c r="AZ32" s="282">
        <f t="shared" si="8"/>
        <v>9750000</v>
      </c>
      <c r="BA32" s="227">
        <f t="shared" si="9"/>
        <v>9750000</v>
      </c>
      <c r="BB32" s="351">
        <f t="shared" si="16"/>
        <v>0</v>
      </c>
      <c r="BC32" s="351" t="s">
        <v>360</v>
      </c>
      <c r="BD32" s="351">
        <v>3375000</v>
      </c>
      <c r="BE32" s="351">
        <f t="shared" si="17"/>
        <v>-3375000</v>
      </c>
      <c r="BF32" s="351"/>
    </row>
    <row r="33" spans="1:94" s="249" customFormat="1" x14ac:dyDescent="0.2">
      <c r="A33" s="283">
        <v>27</v>
      </c>
      <c r="B33" s="223"/>
      <c r="C33" s="341" t="s">
        <v>330</v>
      </c>
      <c r="D33" s="367" t="s">
        <v>226</v>
      </c>
      <c r="E33" s="276">
        <v>10000000</v>
      </c>
      <c r="F33" s="223"/>
      <c r="G33" s="223"/>
      <c r="H33" s="341">
        <f t="shared" si="23"/>
        <v>10000000</v>
      </c>
      <c r="I33" s="223">
        <v>1000000</v>
      </c>
      <c r="J33" s="283">
        <v>1500000</v>
      </c>
      <c r="K33" s="223">
        <f>J33</f>
        <v>1500000</v>
      </c>
      <c r="L33" s="227">
        <f t="shared" si="24"/>
        <v>0</v>
      </c>
      <c r="M33" s="282"/>
      <c r="N33" s="223"/>
      <c r="O33" s="224">
        <f t="shared" si="25"/>
        <v>0</v>
      </c>
      <c r="P33" s="283"/>
      <c r="Q33" s="223"/>
      <c r="R33" s="227">
        <f t="shared" si="26"/>
        <v>0</v>
      </c>
      <c r="S33" s="222">
        <v>850000</v>
      </c>
      <c r="T33" s="223">
        <v>850000</v>
      </c>
      <c r="U33" s="224">
        <f t="shared" si="27"/>
        <v>0</v>
      </c>
      <c r="V33" s="226">
        <f t="shared" si="28"/>
        <v>850000</v>
      </c>
      <c r="W33" s="223">
        <v>850000</v>
      </c>
      <c r="X33" s="227">
        <f t="shared" si="0"/>
        <v>0</v>
      </c>
      <c r="Y33" s="222">
        <f t="shared" si="29"/>
        <v>850000</v>
      </c>
      <c r="Z33" s="223">
        <v>850000</v>
      </c>
      <c r="AA33" s="224">
        <f t="shared" si="1"/>
        <v>0</v>
      </c>
      <c r="AB33" s="226">
        <f t="shared" si="2"/>
        <v>850000</v>
      </c>
      <c r="AC33" s="223">
        <v>850000</v>
      </c>
      <c r="AD33" s="227">
        <f t="shared" si="3"/>
        <v>0</v>
      </c>
      <c r="AE33" s="222">
        <f t="shared" si="4"/>
        <v>850000</v>
      </c>
      <c r="AF33" s="223">
        <v>850000</v>
      </c>
      <c r="AG33" s="224">
        <f t="shared" si="10"/>
        <v>0</v>
      </c>
      <c r="AH33" s="226">
        <f t="shared" si="5"/>
        <v>850000</v>
      </c>
      <c r="AI33" s="223">
        <v>850000</v>
      </c>
      <c r="AJ33" s="227">
        <f t="shared" si="11"/>
        <v>0</v>
      </c>
      <c r="AK33" s="222">
        <f t="shared" si="6"/>
        <v>850000</v>
      </c>
      <c r="AL33" s="223">
        <v>850000</v>
      </c>
      <c r="AM33" s="224">
        <f t="shared" si="12"/>
        <v>0</v>
      </c>
      <c r="AN33" s="283">
        <f t="shared" si="7"/>
        <v>850000</v>
      </c>
      <c r="AO33" s="223">
        <v>850000</v>
      </c>
      <c r="AP33" s="227">
        <f t="shared" si="13"/>
        <v>0</v>
      </c>
      <c r="AQ33" s="283">
        <f t="shared" si="30"/>
        <v>850000</v>
      </c>
      <c r="AR33" s="223">
        <v>850000</v>
      </c>
      <c r="AS33" s="227">
        <f t="shared" si="14"/>
        <v>0</v>
      </c>
      <c r="AT33" s="222">
        <v>850000</v>
      </c>
      <c r="AU33" s="223">
        <v>850000</v>
      </c>
      <c r="AV33" s="224">
        <f t="shared" si="15"/>
        <v>0</v>
      </c>
      <c r="AW33" s="226"/>
      <c r="AX33" s="223"/>
      <c r="AY33" s="318"/>
      <c r="AZ33" s="282">
        <f t="shared" si="8"/>
        <v>10000000</v>
      </c>
      <c r="BA33" s="227">
        <f t="shared" si="9"/>
        <v>10000000</v>
      </c>
      <c r="BB33" s="351">
        <f t="shared" si="16"/>
        <v>0</v>
      </c>
      <c r="BC33" s="351" t="s">
        <v>330</v>
      </c>
      <c r="BD33" s="351">
        <v>8500000</v>
      </c>
      <c r="BE33" s="351">
        <f t="shared" si="17"/>
        <v>-8500000</v>
      </c>
      <c r="BF33" s="351"/>
    </row>
    <row r="34" spans="1:94" s="249" customFormat="1" x14ac:dyDescent="0.2">
      <c r="A34" s="283">
        <v>28</v>
      </c>
      <c r="B34" s="223"/>
      <c r="C34" s="341" t="s">
        <v>495</v>
      </c>
      <c r="D34" s="367" t="s">
        <v>226</v>
      </c>
      <c r="E34" s="276">
        <v>10000000</v>
      </c>
      <c r="F34" s="223"/>
      <c r="G34" s="223"/>
      <c r="H34" s="341">
        <f t="shared" si="23"/>
        <v>10000000</v>
      </c>
      <c r="I34" s="223">
        <v>2000000</v>
      </c>
      <c r="J34" s="283">
        <v>2000000</v>
      </c>
      <c r="K34" s="223">
        <v>2000000</v>
      </c>
      <c r="L34" s="227">
        <f t="shared" si="24"/>
        <v>0</v>
      </c>
      <c r="M34" s="282"/>
      <c r="N34" s="223"/>
      <c r="O34" s="224"/>
      <c r="P34" s="283"/>
      <c r="Q34" s="223"/>
      <c r="R34" s="227"/>
      <c r="S34" s="222"/>
      <c r="T34" s="223"/>
      <c r="U34" s="224"/>
      <c r="V34" s="226">
        <v>1000000</v>
      </c>
      <c r="W34" s="223">
        <f>V34</f>
        <v>1000000</v>
      </c>
      <c r="X34" s="227">
        <f t="shared" si="0"/>
        <v>0</v>
      </c>
      <c r="Y34" s="222">
        <f t="shared" si="29"/>
        <v>1000000</v>
      </c>
      <c r="Z34" s="223">
        <f>Y34</f>
        <v>1000000</v>
      </c>
      <c r="AA34" s="224">
        <f t="shared" si="1"/>
        <v>0</v>
      </c>
      <c r="AB34" s="226">
        <f t="shared" si="2"/>
        <v>1000000</v>
      </c>
      <c r="AC34" s="223">
        <f>AB34</f>
        <v>1000000</v>
      </c>
      <c r="AD34" s="227">
        <f t="shared" si="3"/>
        <v>0</v>
      </c>
      <c r="AE34" s="222">
        <f t="shared" si="4"/>
        <v>1000000</v>
      </c>
      <c r="AF34" s="223">
        <v>1000000</v>
      </c>
      <c r="AG34" s="224">
        <f t="shared" si="10"/>
        <v>0</v>
      </c>
      <c r="AH34" s="226">
        <f t="shared" si="5"/>
        <v>1000000</v>
      </c>
      <c r="AI34" s="223">
        <v>1000000</v>
      </c>
      <c r="AJ34" s="227">
        <f t="shared" si="11"/>
        <v>0</v>
      </c>
      <c r="AK34" s="222">
        <f t="shared" si="6"/>
        <v>1000000</v>
      </c>
      <c r="AL34" s="223">
        <v>1000000</v>
      </c>
      <c r="AM34" s="224">
        <f t="shared" si="12"/>
        <v>0</v>
      </c>
      <c r="AN34" s="283">
        <f t="shared" si="7"/>
        <v>1000000</v>
      </c>
      <c r="AO34" s="223">
        <v>1000000</v>
      </c>
      <c r="AP34" s="227">
        <f t="shared" si="13"/>
        <v>0</v>
      </c>
      <c r="AQ34" s="283">
        <f t="shared" si="30"/>
        <v>1000000</v>
      </c>
      <c r="AR34" s="223">
        <v>1000000</v>
      </c>
      <c r="AS34" s="227">
        <f t="shared" si="14"/>
        <v>0</v>
      </c>
      <c r="AT34" s="222"/>
      <c r="AU34" s="223"/>
      <c r="AV34" s="224">
        <f t="shared" si="15"/>
        <v>0</v>
      </c>
      <c r="AW34" s="226"/>
      <c r="AX34" s="223"/>
      <c r="AY34" s="318"/>
      <c r="AZ34" s="282">
        <f t="shared" si="8"/>
        <v>10000000</v>
      </c>
      <c r="BA34" s="227">
        <f t="shared" si="9"/>
        <v>10000000</v>
      </c>
      <c r="BB34" s="351">
        <f t="shared" si="16"/>
        <v>0</v>
      </c>
      <c r="BC34" s="351" t="s">
        <v>495</v>
      </c>
      <c r="BD34" s="351">
        <v>5000000</v>
      </c>
      <c r="BE34" s="351">
        <f t="shared" si="17"/>
        <v>-5000000</v>
      </c>
      <c r="BF34" s="351"/>
    </row>
    <row r="35" spans="1:94" s="249" customFormat="1" x14ac:dyDescent="0.2">
      <c r="A35" s="283">
        <v>29</v>
      </c>
      <c r="B35" s="223"/>
      <c r="C35" s="341" t="s">
        <v>496</v>
      </c>
      <c r="D35" s="367" t="s">
        <v>226</v>
      </c>
      <c r="E35" s="276">
        <v>9500000</v>
      </c>
      <c r="F35" s="223"/>
      <c r="G35" s="223"/>
      <c r="H35" s="341">
        <f t="shared" si="23"/>
        <v>9500000</v>
      </c>
      <c r="I35" s="223">
        <v>1000000</v>
      </c>
      <c r="J35" s="283">
        <f>I35</f>
        <v>1000000</v>
      </c>
      <c r="K35" s="223">
        <v>1000000</v>
      </c>
      <c r="L35" s="227">
        <f t="shared" si="24"/>
        <v>0</v>
      </c>
      <c r="M35" s="282">
        <v>708000</v>
      </c>
      <c r="N35" s="223">
        <f>M35</f>
        <v>708000</v>
      </c>
      <c r="O35" s="224">
        <f t="shared" ref="O35:O46" si="31">M35-N35</f>
        <v>0</v>
      </c>
      <c r="P35" s="283">
        <f>M35</f>
        <v>708000</v>
      </c>
      <c r="Q35" s="223">
        <f>P35</f>
        <v>708000</v>
      </c>
      <c r="R35" s="227">
        <f t="shared" ref="R35:R46" si="32">P35-Q35</f>
        <v>0</v>
      </c>
      <c r="S35" s="222">
        <f>P35</f>
        <v>708000</v>
      </c>
      <c r="T35" s="223">
        <f>S35</f>
        <v>708000</v>
      </c>
      <c r="U35" s="224">
        <f t="shared" ref="U35:U46" si="33">S35-T35</f>
        <v>0</v>
      </c>
      <c r="V35" s="226">
        <f t="shared" ref="V35:V46" si="34">S35</f>
        <v>708000</v>
      </c>
      <c r="W35" s="223">
        <f>V35</f>
        <v>708000</v>
      </c>
      <c r="X35" s="227">
        <f t="shared" si="0"/>
        <v>0</v>
      </c>
      <c r="Y35" s="222">
        <f t="shared" si="29"/>
        <v>708000</v>
      </c>
      <c r="Z35" s="223">
        <v>708000</v>
      </c>
      <c r="AA35" s="224">
        <f t="shared" si="1"/>
        <v>0</v>
      </c>
      <c r="AB35" s="226">
        <f t="shared" si="2"/>
        <v>708000</v>
      </c>
      <c r="AC35" s="223">
        <v>708000</v>
      </c>
      <c r="AD35" s="227">
        <f t="shared" si="3"/>
        <v>0</v>
      </c>
      <c r="AE35" s="222">
        <f t="shared" si="4"/>
        <v>708000</v>
      </c>
      <c r="AF35" s="223">
        <v>708000</v>
      </c>
      <c r="AG35" s="224">
        <f t="shared" si="10"/>
        <v>0</v>
      </c>
      <c r="AH35" s="226">
        <f t="shared" si="5"/>
        <v>708000</v>
      </c>
      <c r="AI35" s="223">
        <v>708000</v>
      </c>
      <c r="AJ35" s="227">
        <f t="shared" si="11"/>
        <v>0</v>
      </c>
      <c r="AK35" s="222">
        <f t="shared" si="6"/>
        <v>708000</v>
      </c>
      <c r="AL35" s="223">
        <v>708000</v>
      </c>
      <c r="AM35" s="224">
        <f t="shared" si="12"/>
        <v>0</v>
      </c>
      <c r="AN35" s="283">
        <f t="shared" si="7"/>
        <v>708000</v>
      </c>
      <c r="AO35" s="223">
        <v>708000</v>
      </c>
      <c r="AP35" s="227">
        <f t="shared" si="13"/>
        <v>0</v>
      </c>
      <c r="AQ35" s="283">
        <f t="shared" si="30"/>
        <v>708000</v>
      </c>
      <c r="AR35" s="223">
        <v>708000</v>
      </c>
      <c r="AS35" s="227">
        <f t="shared" si="14"/>
        <v>0</v>
      </c>
      <c r="AT35" s="222">
        <v>712000</v>
      </c>
      <c r="AU35" s="223">
        <v>712000</v>
      </c>
      <c r="AV35" s="224">
        <f t="shared" si="15"/>
        <v>0</v>
      </c>
      <c r="AW35" s="226"/>
      <c r="AX35" s="223"/>
      <c r="AY35" s="318"/>
      <c r="AZ35" s="282">
        <f t="shared" si="8"/>
        <v>9500000</v>
      </c>
      <c r="BA35" s="227">
        <f t="shared" si="9"/>
        <v>9500000</v>
      </c>
      <c r="BB35" s="351">
        <f t="shared" si="16"/>
        <v>0</v>
      </c>
      <c r="BC35" s="351" t="s">
        <v>496</v>
      </c>
      <c r="BD35" s="351">
        <v>5370000</v>
      </c>
      <c r="BE35" s="351">
        <f t="shared" si="17"/>
        <v>-5370000</v>
      </c>
      <c r="BF35" s="351"/>
    </row>
    <row r="36" spans="1:94" x14ac:dyDescent="0.2">
      <c r="A36" s="187">
        <v>30</v>
      </c>
      <c r="B36" s="198"/>
      <c r="C36" s="159" t="s">
        <v>321</v>
      </c>
      <c r="D36" s="160" t="s">
        <v>226</v>
      </c>
      <c r="E36" s="162">
        <v>10000000</v>
      </c>
      <c r="F36" s="198"/>
      <c r="G36" s="198"/>
      <c r="H36" s="161">
        <f t="shared" si="23"/>
        <v>10000000</v>
      </c>
      <c r="I36" s="198">
        <v>1000000</v>
      </c>
      <c r="J36" s="189"/>
      <c r="K36" s="211"/>
      <c r="L36" s="192">
        <f t="shared" si="24"/>
        <v>0</v>
      </c>
      <c r="M36" s="190"/>
      <c r="N36" s="211"/>
      <c r="O36" s="191">
        <f t="shared" si="31"/>
        <v>0</v>
      </c>
      <c r="P36" s="189">
        <v>1000000</v>
      </c>
      <c r="Q36" s="211">
        <v>1000000</v>
      </c>
      <c r="R36" s="192">
        <f t="shared" si="32"/>
        <v>0</v>
      </c>
      <c r="S36" s="222">
        <v>900000</v>
      </c>
      <c r="T36" s="223">
        <v>900000</v>
      </c>
      <c r="U36" s="224">
        <f t="shared" si="33"/>
        <v>0</v>
      </c>
      <c r="V36" s="214">
        <f t="shared" si="34"/>
        <v>900000</v>
      </c>
      <c r="W36" s="215">
        <v>100000</v>
      </c>
      <c r="X36" s="194">
        <f t="shared" si="0"/>
        <v>800000</v>
      </c>
      <c r="Y36" s="216">
        <f t="shared" si="29"/>
        <v>900000</v>
      </c>
      <c r="Z36" s="198"/>
      <c r="AA36" s="196">
        <f t="shared" si="1"/>
        <v>900000</v>
      </c>
      <c r="AB36" s="214">
        <f t="shared" si="2"/>
        <v>900000</v>
      </c>
      <c r="AC36" s="215"/>
      <c r="AD36" s="194">
        <f t="shared" si="3"/>
        <v>900000</v>
      </c>
      <c r="AE36" s="216">
        <f t="shared" si="4"/>
        <v>900000</v>
      </c>
      <c r="AF36" s="198"/>
      <c r="AG36" s="196">
        <f t="shared" si="10"/>
        <v>900000</v>
      </c>
      <c r="AH36" s="214">
        <f t="shared" si="5"/>
        <v>900000</v>
      </c>
      <c r="AI36" s="215"/>
      <c r="AJ36" s="194">
        <f t="shared" si="11"/>
        <v>900000</v>
      </c>
      <c r="AK36" s="216">
        <f t="shared" si="6"/>
        <v>900000</v>
      </c>
      <c r="AL36" s="198"/>
      <c r="AM36" s="196">
        <f t="shared" si="12"/>
        <v>900000</v>
      </c>
      <c r="AN36" s="193">
        <f t="shared" si="7"/>
        <v>900000</v>
      </c>
      <c r="AO36" s="215"/>
      <c r="AP36" s="194">
        <f t="shared" si="13"/>
        <v>900000</v>
      </c>
      <c r="AQ36" s="187">
        <f t="shared" si="30"/>
        <v>900000</v>
      </c>
      <c r="AR36" s="198"/>
      <c r="AS36" s="188">
        <f t="shared" si="14"/>
        <v>900000</v>
      </c>
      <c r="AT36" s="217">
        <f>AQ36</f>
        <v>900000</v>
      </c>
      <c r="AU36" s="215"/>
      <c r="AV36" s="197">
        <f t="shared" si="15"/>
        <v>900000</v>
      </c>
      <c r="AW36" s="207"/>
      <c r="AX36" s="198"/>
      <c r="AY36" s="208"/>
      <c r="AZ36" s="190">
        <f t="shared" si="8"/>
        <v>2000000</v>
      </c>
      <c r="BA36" s="194">
        <f t="shared" si="9"/>
        <v>10000000</v>
      </c>
      <c r="BB36" s="201">
        <f t="shared" si="16"/>
        <v>8000000</v>
      </c>
      <c r="BC36" s="201" t="s">
        <v>321</v>
      </c>
      <c r="BD36" s="201">
        <v>9000000</v>
      </c>
      <c r="BE36" s="201">
        <f t="shared" si="17"/>
        <v>-1000000</v>
      </c>
      <c r="BF36" s="201"/>
    </row>
    <row r="37" spans="1:94" s="249" customFormat="1" x14ac:dyDescent="0.2">
      <c r="A37" s="283">
        <v>31</v>
      </c>
      <c r="B37" s="223"/>
      <c r="C37" s="223" t="s">
        <v>240</v>
      </c>
      <c r="D37" s="367" t="s">
        <v>226</v>
      </c>
      <c r="E37" s="276">
        <v>10000000</v>
      </c>
      <c r="F37" s="223"/>
      <c r="G37" s="223"/>
      <c r="H37" s="341">
        <f t="shared" si="23"/>
        <v>10000000</v>
      </c>
      <c r="I37" s="223">
        <v>1000000</v>
      </c>
      <c r="J37" s="283">
        <f>I37</f>
        <v>1000000</v>
      </c>
      <c r="K37" s="223">
        <v>1000000</v>
      </c>
      <c r="L37" s="227">
        <f t="shared" si="24"/>
        <v>0</v>
      </c>
      <c r="M37" s="282">
        <f>(H37-I37)/12</f>
        <v>750000</v>
      </c>
      <c r="N37" s="223">
        <v>750000</v>
      </c>
      <c r="O37" s="224">
        <f t="shared" si="31"/>
        <v>0</v>
      </c>
      <c r="P37" s="283">
        <f>M37</f>
        <v>750000</v>
      </c>
      <c r="Q37" s="223">
        <v>750000</v>
      </c>
      <c r="R37" s="227">
        <f t="shared" si="32"/>
        <v>0</v>
      </c>
      <c r="S37" s="222">
        <f>P37</f>
        <v>750000</v>
      </c>
      <c r="T37" s="223">
        <v>750000</v>
      </c>
      <c r="U37" s="224">
        <f t="shared" si="33"/>
        <v>0</v>
      </c>
      <c r="V37" s="226">
        <f t="shared" si="34"/>
        <v>750000</v>
      </c>
      <c r="W37" s="223">
        <v>750000</v>
      </c>
      <c r="X37" s="227">
        <f t="shared" si="0"/>
        <v>0</v>
      </c>
      <c r="Y37" s="222">
        <f t="shared" si="29"/>
        <v>750000</v>
      </c>
      <c r="Z37" s="223">
        <f>Y37</f>
        <v>750000</v>
      </c>
      <c r="AA37" s="224">
        <f t="shared" si="1"/>
        <v>0</v>
      </c>
      <c r="AB37" s="226">
        <f t="shared" si="2"/>
        <v>750000</v>
      </c>
      <c r="AC37" s="223">
        <f>AB37</f>
        <v>750000</v>
      </c>
      <c r="AD37" s="227">
        <f t="shared" si="3"/>
        <v>0</v>
      </c>
      <c r="AE37" s="222">
        <f t="shared" si="4"/>
        <v>750000</v>
      </c>
      <c r="AF37" s="223">
        <v>750000</v>
      </c>
      <c r="AG37" s="224">
        <f t="shared" si="10"/>
        <v>0</v>
      </c>
      <c r="AH37" s="226">
        <f t="shared" si="5"/>
        <v>750000</v>
      </c>
      <c r="AI37" s="223">
        <v>750000</v>
      </c>
      <c r="AJ37" s="227">
        <f t="shared" si="11"/>
        <v>0</v>
      </c>
      <c r="AK37" s="222">
        <f t="shared" si="6"/>
        <v>750000</v>
      </c>
      <c r="AL37" s="223">
        <v>750000</v>
      </c>
      <c r="AM37" s="224">
        <f t="shared" si="12"/>
        <v>0</v>
      </c>
      <c r="AN37" s="283">
        <f t="shared" si="7"/>
        <v>750000</v>
      </c>
      <c r="AO37" s="223">
        <v>750000</v>
      </c>
      <c r="AP37" s="227">
        <f t="shared" si="13"/>
        <v>0</v>
      </c>
      <c r="AQ37" s="283">
        <f t="shared" si="30"/>
        <v>750000</v>
      </c>
      <c r="AR37" s="223">
        <v>750000</v>
      </c>
      <c r="AS37" s="227">
        <f t="shared" si="14"/>
        <v>0</v>
      </c>
      <c r="AT37" s="222">
        <f>AQ37</f>
        <v>750000</v>
      </c>
      <c r="AU37" s="223">
        <v>750000</v>
      </c>
      <c r="AV37" s="224">
        <f t="shared" si="15"/>
        <v>0</v>
      </c>
      <c r="AW37" s="226"/>
      <c r="AX37" s="223"/>
      <c r="AY37" s="318"/>
      <c r="AZ37" s="282">
        <f t="shared" si="8"/>
        <v>10000000</v>
      </c>
      <c r="BA37" s="227">
        <f t="shared" si="9"/>
        <v>10000000</v>
      </c>
      <c r="BB37" s="351">
        <f t="shared" si="16"/>
        <v>0</v>
      </c>
      <c r="BC37" s="351" t="s">
        <v>515</v>
      </c>
      <c r="BD37" s="351">
        <v>4500000</v>
      </c>
      <c r="BE37" s="351">
        <f t="shared" si="17"/>
        <v>-4500000</v>
      </c>
      <c r="BF37" s="351"/>
    </row>
    <row r="38" spans="1:94" x14ac:dyDescent="0.2">
      <c r="A38" s="187">
        <v>32</v>
      </c>
      <c r="B38" s="198"/>
      <c r="C38" s="198" t="s">
        <v>345</v>
      </c>
      <c r="D38" s="160" t="s">
        <v>226</v>
      </c>
      <c r="E38" s="162">
        <v>10000000</v>
      </c>
      <c r="F38" s="198"/>
      <c r="G38" s="198"/>
      <c r="H38" s="161">
        <f t="shared" si="23"/>
        <v>10000000</v>
      </c>
      <c r="I38" s="198">
        <v>10000000</v>
      </c>
      <c r="J38" s="189">
        <v>1000000</v>
      </c>
      <c r="K38" s="211">
        <v>1000000</v>
      </c>
      <c r="L38" s="192">
        <f t="shared" si="24"/>
        <v>0</v>
      </c>
      <c r="M38" s="190"/>
      <c r="N38" s="211"/>
      <c r="O38" s="191">
        <f t="shared" si="31"/>
        <v>0</v>
      </c>
      <c r="P38" s="189"/>
      <c r="Q38" s="211"/>
      <c r="R38" s="192">
        <f t="shared" si="32"/>
        <v>0</v>
      </c>
      <c r="S38" s="222">
        <v>900000</v>
      </c>
      <c r="T38" s="223"/>
      <c r="U38" s="224">
        <f t="shared" si="33"/>
        <v>900000</v>
      </c>
      <c r="V38" s="214">
        <f t="shared" si="34"/>
        <v>900000</v>
      </c>
      <c r="W38" s="215"/>
      <c r="X38" s="194">
        <f t="shared" si="0"/>
        <v>900000</v>
      </c>
      <c r="Y38" s="216">
        <f t="shared" si="29"/>
        <v>900000</v>
      </c>
      <c r="Z38" s="198"/>
      <c r="AA38" s="196">
        <f t="shared" si="1"/>
        <v>900000</v>
      </c>
      <c r="AB38" s="214">
        <f t="shared" si="2"/>
        <v>900000</v>
      </c>
      <c r="AC38" s="215"/>
      <c r="AD38" s="194">
        <f t="shared" si="3"/>
        <v>900000</v>
      </c>
      <c r="AE38" s="216">
        <f t="shared" si="4"/>
        <v>900000</v>
      </c>
      <c r="AF38" s="198"/>
      <c r="AG38" s="196">
        <f t="shared" si="10"/>
        <v>900000</v>
      </c>
      <c r="AH38" s="214">
        <f t="shared" si="5"/>
        <v>900000</v>
      </c>
      <c r="AI38" s="215"/>
      <c r="AJ38" s="194">
        <f t="shared" si="11"/>
        <v>900000</v>
      </c>
      <c r="AK38" s="216">
        <f t="shared" si="6"/>
        <v>900000</v>
      </c>
      <c r="AL38" s="198"/>
      <c r="AM38" s="196">
        <f t="shared" si="12"/>
        <v>900000</v>
      </c>
      <c r="AN38" s="193">
        <f t="shared" si="7"/>
        <v>900000</v>
      </c>
      <c r="AO38" s="215"/>
      <c r="AP38" s="194">
        <f t="shared" si="13"/>
        <v>900000</v>
      </c>
      <c r="AQ38" s="187">
        <f t="shared" si="30"/>
        <v>900000</v>
      </c>
      <c r="AR38" s="198"/>
      <c r="AS38" s="188">
        <f t="shared" si="14"/>
        <v>900000</v>
      </c>
      <c r="AT38" s="217">
        <v>900000</v>
      </c>
      <c r="AU38" s="215"/>
      <c r="AV38" s="197">
        <f t="shared" si="15"/>
        <v>900000</v>
      </c>
      <c r="AW38" s="207"/>
      <c r="AX38" s="198"/>
      <c r="AY38" s="208"/>
      <c r="AZ38" s="190">
        <f t="shared" si="8"/>
        <v>1000000</v>
      </c>
      <c r="BA38" s="194">
        <f t="shared" si="9"/>
        <v>10000000</v>
      </c>
      <c r="BB38" s="201">
        <f t="shared" si="16"/>
        <v>9000000</v>
      </c>
      <c r="BC38" s="201" t="s">
        <v>516</v>
      </c>
      <c r="BD38" s="201">
        <v>9000000</v>
      </c>
      <c r="BE38" s="201">
        <f t="shared" si="17"/>
        <v>0</v>
      </c>
      <c r="BF38" s="201"/>
    </row>
    <row r="39" spans="1:94" s="416" customFormat="1" ht="13.5" customHeight="1" x14ac:dyDescent="0.2">
      <c r="A39" s="283">
        <v>33</v>
      </c>
      <c r="B39" s="223"/>
      <c r="C39" s="223" t="s">
        <v>334</v>
      </c>
      <c r="D39" s="367" t="s">
        <v>335</v>
      </c>
      <c r="E39" s="341">
        <v>10000000</v>
      </c>
      <c r="F39" s="223"/>
      <c r="G39" s="223"/>
      <c r="H39" s="341">
        <f t="shared" si="23"/>
        <v>10000000</v>
      </c>
      <c r="I39" s="276">
        <v>1000000</v>
      </c>
      <c r="J39" s="283">
        <f>I39</f>
        <v>1000000</v>
      </c>
      <c r="K39" s="223">
        <v>1000000</v>
      </c>
      <c r="L39" s="227"/>
      <c r="M39" s="282"/>
      <c r="N39" s="223"/>
      <c r="O39" s="224">
        <f t="shared" si="31"/>
        <v>0</v>
      </c>
      <c r="P39" s="283"/>
      <c r="Q39" s="223"/>
      <c r="R39" s="227">
        <f t="shared" si="32"/>
        <v>0</v>
      </c>
      <c r="S39" s="222">
        <v>900000</v>
      </c>
      <c r="T39" s="223">
        <f>S39</f>
        <v>900000</v>
      </c>
      <c r="U39" s="224">
        <f t="shared" si="33"/>
        <v>0</v>
      </c>
      <c r="V39" s="226">
        <f t="shared" si="34"/>
        <v>900000</v>
      </c>
      <c r="W39" s="223">
        <f>V39</f>
        <v>900000</v>
      </c>
      <c r="X39" s="227">
        <f t="shared" si="0"/>
        <v>0</v>
      </c>
      <c r="Y39" s="222">
        <f t="shared" si="29"/>
        <v>900000</v>
      </c>
      <c r="Z39" s="223">
        <f>Y39</f>
        <v>900000</v>
      </c>
      <c r="AA39" s="224">
        <f t="shared" si="1"/>
        <v>0</v>
      </c>
      <c r="AB39" s="226">
        <f t="shared" si="2"/>
        <v>900000</v>
      </c>
      <c r="AC39" s="223">
        <f>AB39</f>
        <v>900000</v>
      </c>
      <c r="AD39" s="227">
        <f t="shared" si="3"/>
        <v>0</v>
      </c>
      <c r="AE39" s="222">
        <f t="shared" si="4"/>
        <v>900000</v>
      </c>
      <c r="AF39" s="223">
        <v>900000</v>
      </c>
      <c r="AG39" s="224">
        <f t="shared" si="10"/>
        <v>0</v>
      </c>
      <c r="AH39" s="226">
        <f t="shared" si="5"/>
        <v>900000</v>
      </c>
      <c r="AI39" s="223">
        <v>900000</v>
      </c>
      <c r="AJ39" s="227">
        <f t="shared" si="11"/>
        <v>0</v>
      </c>
      <c r="AK39" s="222">
        <f t="shared" si="6"/>
        <v>900000</v>
      </c>
      <c r="AL39" s="223">
        <v>900000</v>
      </c>
      <c r="AM39" s="224">
        <f t="shared" si="12"/>
        <v>0</v>
      </c>
      <c r="AN39" s="283">
        <f t="shared" si="7"/>
        <v>900000</v>
      </c>
      <c r="AO39" s="223">
        <v>900000</v>
      </c>
      <c r="AP39" s="227">
        <f t="shared" si="13"/>
        <v>0</v>
      </c>
      <c r="AQ39" s="283">
        <f t="shared" si="30"/>
        <v>900000</v>
      </c>
      <c r="AR39" s="223">
        <v>900000</v>
      </c>
      <c r="AS39" s="227">
        <f t="shared" si="14"/>
        <v>0</v>
      </c>
      <c r="AT39" s="222">
        <v>900000</v>
      </c>
      <c r="AU39" s="223">
        <v>900000</v>
      </c>
      <c r="AV39" s="224">
        <f t="shared" si="15"/>
        <v>0</v>
      </c>
      <c r="AW39" s="226"/>
      <c r="AX39" s="223"/>
      <c r="AY39" s="318"/>
      <c r="AZ39" s="282">
        <f t="shared" si="8"/>
        <v>10000000</v>
      </c>
      <c r="BA39" s="227">
        <f t="shared" si="9"/>
        <v>10000000</v>
      </c>
      <c r="BB39" s="351">
        <f t="shared" si="16"/>
        <v>0</v>
      </c>
      <c r="BC39" s="365" t="s">
        <v>334</v>
      </c>
      <c r="BD39" s="365">
        <v>5400000</v>
      </c>
      <c r="BE39" s="351">
        <f t="shared" si="17"/>
        <v>-5400000</v>
      </c>
      <c r="BF39" s="399"/>
      <c r="BG39" s="400"/>
      <c r="BH39" s="400"/>
      <c r="BI39" s="400"/>
      <c r="BJ39" s="400"/>
      <c r="BK39" s="400"/>
      <c r="BL39" s="400"/>
      <c r="BM39" s="400"/>
      <c r="BN39" s="400"/>
      <c r="BO39" s="400"/>
      <c r="BP39" s="400"/>
      <c r="BQ39" s="400"/>
      <c r="BR39" s="400"/>
      <c r="BS39" s="400"/>
      <c r="BT39" s="400"/>
      <c r="BU39" s="400"/>
      <c r="BV39" s="400"/>
      <c r="BW39" s="400"/>
      <c r="BX39" s="400"/>
      <c r="BY39" s="400"/>
      <c r="BZ39" s="400"/>
      <c r="CA39" s="400"/>
      <c r="CB39" s="400"/>
      <c r="CC39" s="400"/>
      <c r="CD39" s="400"/>
      <c r="CE39" s="400"/>
      <c r="CF39" s="400"/>
      <c r="CG39" s="400"/>
      <c r="CH39" s="400"/>
      <c r="CI39" s="400"/>
      <c r="CJ39" s="400"/>
      <c r="CK39" s="400"/>
      <c r="CL39" s="400"/>
      <c r="CM39" s="400"/>
      <c r="CN39" s="400"/>
      <c r="CO39" s="400"/>
      <c r="CP39" s="400"/>
    </row>
    <row r="40" spans="1:94" s="401" customFormat="1" x14ac:dyDescent="0.2">
      <c r="A40" s="283">
        <v>34</v>
      </c>
      <c r="B40" s="223"/>
      <c r="C40" s="223" t="s">
        <v>227</v>
      </c>
      <c r="D40" s="367" t="s">
        <v>226</v>
      </c>
      <c r="E40" s="341">
        <v>9500000</v>
      </c>
      <c r="F40" s="223"/>
      <c r="G40" s="223"/>
      <c r="H40" s="341">
        <f t="shared" si="23"/>
        <v>9500000</v>
      </c>
      <c r="I40" s="276">
        <v>1000000</v>
      </c>
      <c r="J40" s="226">
        <f>I40</f>
        <v>1000000</v>
      </c>
      <c r="K40" s="223">
        <v>1000000</v>
      </c>
      <c r="L40" s="227">
        <f t="shared" ref="L40:L46" si="35">J40-K40</f>
        <v>0</v>
      </c>
      <c r="M40" s="222">
        <v>708000</v>
      </c>
      <c r="N40" s="223">
        <v>708000</v>
      </c>
      <c r="O40" s="224">
        <f t="shared" si="31"/>
        <v>0</v>
      </c>
      <c r="P40" s="226">
        <f>M40</f>
        <v>708000</v>
      </c>
      <c r="Q40" s="223">
        <v>708000</v>
      </c>
      <c r="R40" s="227">
        <f t="shared" si="32"/>
        <v>0</v>
      </c>
      <c r="S40" s="222">
        <f>P40</f>
        <v>708000</v>
      </c>
      <c r="T40" s="223">
        <v>708000</v>
      </c>
      <c r="U40" s="224">
        <f t="shared" si="33"/>
        <v>0</v>
      </c>
      <c r="V40" s="226">
        <f t="shared" si="34"/>
        <v>708000</v>
      </c>
      <c r="W40" s="223">
        <v>708000</v>
      </c>
      <c r="X40" s="227">
        <f t="shared" si="0"/>
        <v>0</v>
      </c>
      <c r="Y40" s="222">
        <f t="shared" si="29"/>
        <v>708000</v>
      </c>
      <c r="Z40" s="223">
        <v>708000</v>
      </c>
      <c r="AA40" s="224">
        <f t="shared" si="1"/>
        <v>0</v>
      </c>
      <c r="AB40" s="226">
        <f t="shared" si="2"/>
        <v>708000</v>
      </c>
      <c r="AC40" s="223">
        <f>AB40</f>
        <v>708000</v>
      </c>
      <c r="AD40" s="227">
        <f t="shared" si="3"/>
        <v>0</v>
      </c>
      <c r="AE40" s="222">
        <f t="shared" si="4"/>
        <v>708000</v>
      </c>
      <c r="AF40" s="223">
        <v>708000</v>
      </c>
      <c r="AG40" s="224">
        <f t="shared" si="10"/>
        <v>0</v>
      </c>
      <c r="AH40" s="226">
        <f t="shared" si="5"/>
        <v>708000</v>
      </c>
      <c r="AI40" s="223">
        <v>708000</v>
      </c>
      <c r="AJ40" s="227">
        <f t="shared" si="11"/>
        <v>0</v>
      </c>
      <c r="AK40" s="222">
        <f t="shared" si="6"/>
        <v>708000</v>
      </c>
      <c r="AL40" s="223">
        <v>708000</v>
      </c>
      <c r="AM40" s="224">
        <f t="shared" si="12"/>
        <v>0</v>
      </c>
      <c r="AN40" s="226">
        <f t="shared" si="7"/>
        <v>708000</v>
      </c>
      <c r="AO40" s="223">
        <v>708000</v>
      </c>
      <c r="AP40" s="227">
        <f t="shared" si="13"/>
        <v>0</v>
      </c>
      <c r="AQ40" s="226">
        <f t="shared" si="30"/>
        <v>708000</v>
      </c>
      <c r="AR40" s="223">
        <v>708000</v>
      </c>
      <c r="AS40" s="227">
        <f t="shared" si="14"/>
        <v>0</v>
      </c>
      <c r="AT40" s="222">
        <v>712000</v>
      </c>
      <c r="AU40" s="223">
        <v>712000</v>
      </c>
      <c r="AV40" s="224">
        <f t="shared" si="15"/>
        <v>0</v>
      </c>
      <c r="AW40" s="226"/>
      <c r="AX40" s="223"/>
      <c r="AY40" s="318"/>
      <c r="AZ40" s="282">
        <f t="shared" si="8"/>
        <v>9500000</v>
      </c>
      <c r="BA40" s="227">
        <f t="shared" si="9"/>
        <v>9500000</v>
      </c>
      <c r="BB40" s="351">
        <f t="shared" si="16"/>
        <v>0</v>
      </c>
      <c r="BC40" s="361" t="s">
        <v>227</v>
      </c>
      <c r="BD40" s="361">
        <v>4250000</v>
      </c>
      <c r="BE40" s="351">
        <f t="shared" si="17"/>
        <v>-4250000</v>
      </c>
      <c r="BF40" s="399"/>
      <c r="BG40" s="400"/>
      <c r="BH40" s="400"/>
      <c r="BI40" s="400"/>
      <c r="BJ40" s="400"/>
      <c r="BK40" s="400"/>
      <c r="BL40" s="400"/>
      <c r="BM40" s="400"/>
      <c r="BN40" s="400"/>
      <c r="BO40" s="400"/>
      <c r="BP40" s="400"/>
      <c r="BQ40" s="400"/>
      <c r="BR40" s="400"/>
      <c r="BS40" s="400"/>
      <c r="BT40" s="400"/>
      <c r="BU40" s="400"/>
      <c r="BV40" s="400"/>
      <c r="BW40" s="400"/>
      <c r="BX40" s="400"/>
      <c r="BY40" s="400"/>
      <c r="BZ40" s="400"/>
      <c r="CA40" s="400"/>
      <c r="CB40" s="400"/>
      <c r="CC40" s="400"/>
      <c r="CD40" s="400"/>
      <c r="CE40" s="400"/>
      <c r="CF40" s="400"/>
      <c r="CG40" s="400"/>
      <c r="CH40" s="400"/>
      <c r="CI40" s="400"/>
      <c r="CJ40" s="400"/>
      <c r="CK40" s="400"/>
      <c r="CL40" s="400"/>
      <c r="CM40" s="400"/>
      <c r="CN40" s="400"/>
      <c r="CO40" s="400"/>
      <c r="CP40" s="400"/>
    </row>
    <row r="41" spans="1:94" s="401" customFormat="1" x14ac:dyDescent="0.2">
      <c r="A41" s="283">
        <v>35</v>
      </c>
      <c r="B41" s="223"/>
      <c r="C41" s="223" t="s">
        <v>242</v>
      </c>
      <c r="D41" s="367" t="s">
        <v>226</v>
      </c>
      <c r="E41" s="276">
        <v>10000000</v>
      </c>
      <c r="F41" s="223"/>
      <c r="G41" s="223"/>
      <c r="H41" s="341">
        <f t="shared" si="23"/>
        <v>10000000</v>
      </c>
      <c r="I41" s="408">
        <v>1000000</v>
      </c>
      <c r="J41" s="222">
        <f>I41</f>
        <v>1000000</v>
      </c>
      <c r="K41" s="223">
        <v>1000000</v>
      </c>
      <c r="L41" s="227">
        <f t="shared" si="35"/>
        <v>0</v>
      </c>
      <c r="M41" s="222">
        <f>(H41-I41)/12</f>
        <v>750000</v>
      </c>
      <c r="N41" s="223">
        <v>750000</v>
      </c>
      <c r="O41" s="224">
        <f t="shared" si="31"/>
        <v>0</v>
      </c>
      <c r="P41" s="226">
        <f>M41</f>
        <v>750000</v>
      </c>
      <c r="Q41" s="223">
        <v>750000</v>
      </c>
      <c r="R41" s="227">
        <f t="shared" si="32"/>
        <v>0</v>
      </c>
      <c r="S41" s="222">
        <f>P41</f>
        <v>750000</v>
      </c>
      <c r="T41" s="223">
        <f>S41</f>
        <v>750000</v>
      </c>
      <c r="U41" s="224">
        <f t="shared" si="33"/>
        <v>0</v>
      </c>
      <c r="V41" s="226">
        <f t="shared" si="34"/>
        <v>750000</v>
      </c>
      <c r="W41" s="223">
        <f>V41</f>
        <v>750000</v>
      </c>
      <c r="X41" s="227">
        <f t="shared" si="0"/>
        <v>0</v>
      </c>
      <c r="Y41" s="222">
        <f t="shared" si="29"/>
        <v>750000</v>
      </c>
      <c r="Z41" s="223">
        <f>Y41</f>
        <v>750000</v>
      </c>
      <c r="AA41" s="224">
        <f t="shared" si="1"/>
        <v>0</v>
      </c>
      <c r="AB41" s="226">
        <f t="shared" si="2"/>
        <v>750000</v>
      </c>
      <c r="AC41" s="223">
        <f>AB41</f>
        <v>750000</v>
      </c>
      <c r="AD41" s="227">
        <f t="shared" si="3"/>
        <v>0</v>
      </c>
      <c r="AE41" s="222">
        <f t="shared" si="4"/>
        <v>750000</v>
      </c>
      <c r="AF41" s="223">
        <v>750000</v>
      </c>
      <c r="AG41" s="224">
        <f t="shared" si="10"/>
        <v>0</v>
      </c>
      <c r="AH41" s="226">
        <f t="shared" si="5"/>
        <v>750000</v>
      </c>
      <c r="AI41" s="223">
        <v>750000</v>
      </c>
      <c r="AJ41" s="227">
        <f t="shared" si="11"/>
        <v>0</v>
      </c>
      <c r="AK41" s="222">
        <f t="shared" si="6"/>
        <v>750000</v>
      </c>
      <c r="AL41" s="223">
        <v>750000</v>
      </c>
      <c r="AM41" s="224">
        <f t="shared" si="12"/>
        <v>0</v>
      </c>
      <c r="AN41" s="226">
        <f t="shared" si="7"/>
        <v>750000</v>
      </c>
      <c r="AO41" s="223">
        <v>750000</v>
      </c>
      <c r="AP41" s="227">
        <f t="shared" si="13"/>
        <v>0</v>
      </c>
      <c r="AQ41" s="226">
        <f t="shared" si="30"/>
        <v>750000</v>
      </c>
      <c r="AR41" s="223">
        <v>750000</v>
      </c>
      <c r="AS41" s="227">
        <f t="shared" si="14"/>
        <v>0</v>
      </c>
      <c r="AT41" s="222">
        <f>AQ41</f>
        <v>750000</v>
      </c>
      <c r="AU41" s="223">
        <v>750000</v>
      </c>
      <c r="AV41" s="224">
        <f t="shared" si="15"/>
        <v>0</v>
      </c>
      <c r="AW41" s="226"/>
      <c r="AX41" s="223"/>
      <c r="AY41" s="318"/>
      <c r="AZ41" s="282">
        <f t="shared" si="8"/>
        <v>10000000</v>
      </c>
      <c r="BA41" s="227">
        <f t="shared" si="9"/>
        <v>10000000</v>
      </c>
      <c r="BB41" s="351">
        <f t="shared" si="16"/>
        <v>0</v>
      </c>
      <c r="BC41" s="361" t="s">
        <v>242</v>
      </c>
      <c r="BD41" s="361">
        <v>4000000</v>
      </c>
      <c r="BE41" s="351">
        <f t="shared" si="17"/>
        <v>-4000000</v>
      </c>
      <c r="BF41" s="399"/>
      <c r="BG41" s="400"/>
      <c r="BH41" s="400"/>
      <c r="BI41" s="400"/>
      <c r="BJ41" s="400"/>
      <c r="BK41" s="400"/>
      <c r="BL41" s="400"/>
      <c r="BM41" s="400"/>
      <c r="BN41" s="400"/>
      <c r="BO41" s="400"/>
      <c r="BP41" s="400"/>
      <c r="BQ41" s="400"/>
      <c r="BR41" s="400"/>
      <c r="BS41" s="400"/>
      <c r="BT41" s="400"/>
      <c r="BU41" s="400"/>
      <c r="BV41" s="400"/>
      <c r="BW41" s="400"/>
      <c r="BX41" s="400"/>
      <c r="BY41" s="400"/>
      <c r="BZ41" s="400"/>
      <c r="CA41" s="400"/>
      <c r="CB41" s="400"/>
      <c r="CC41" s="400"/>
      <c r="CD41" s="400"/>
      <c r="CE41" s="400"/>
      <c r="CF41" s="400"/>
      <c r="CG41" s="400"/>
      <c r="CH41" s="400"/>
      <c r="CI41" s="400"/>
      <c r="CJ41" s="400"/>
      <c r="CK41" s="400"/>
      <c r="CL41" s="400"/>
      <c r="CM41" s="400"/>
      <c r="CN41" s="400"/>
      <c r="CO41" s="400"/>
      <c r="CP41" s="400"/>
    </row>
    <row r="42" spans="1:94" s="303" customFormat="1" x14ac:dyDescent="0.2">
      <c r="A42" s="187">
        <v>36</v>
      </c>
      <c r="B42" s="198"/>
      <c r="C42" s="159" t="s">
        <v>238</v>
      </c>
      <c r="D42" s="160" t="s">
        <v>226</v>
      </c>
      <c r="E42" s="162">
        <v>10000000</v>
      </c>
      <c r="F42" s="198"/>
      <c r="G42" s="198">
        <v>500000</v>
      </c>
      <c r="H42" s="161">
        <f t="shared" si="23"/>
        <v>9500000</v>
      </c>
      <c r="I42" s="159">
        <v>3000000</v>
      </c>
      <c r="J42" s="213">
        <f>I42</f>
        <v>3000000</v>
      </c>
      <c r="K42" s="211">
        <v>3000000</v>
      </c>
      <c r="L42" s="192">
        <f t="shared" si="35"/>
        <v>0</v>
      </c>
      <c r="M42" s="213">
        <v>550000</v>
      </c>
      <c r="N42" s="211"/>
      <c r="O42" s="191">
        <f t="shared" si="31"/>
        <v>550000</v>
      </c>
      <c r="P42" s="226">
        <f>M42</f>
        <v>550000</v>
      </c>
      <c r="Q42" s="223"/>
      <c r="R42" s="227">
        <f t="shared" si="32"/>
        <v>550000</v>
      </c>
      <c r="S42" s="222">
        <f>P42</f>
        <v>550000</v>
      </c>
      <c r="T42" s="223"/>
      <c r="U42" s="224">
        <f t="shared" si="33"/>
        <v>550000</v>
      </c>
      <c r="V42" s="214">
        <f t="shared" si="34"/>
        <v>550000</v>
      </c>
      <c r="W42" s="215"/>
      <c r="X42" s="194">
        <f t="shared" si="0"/>
        <v>550000</v>
      </c>
      <c r="Y42" s="216">
        <f t="shared" si="29"/>
        <v>550000</v>
      </c>
      <c r="Z42" s="198"/>
      <c r="AA42" s="196">
        <f t="shared" si="1"/>
        <v>550000</v>
      </c>
      <c r="AB42" s="214">
        <f t="shared" si="2"/>
        <v>550000</v>
      </c>
      <c r="AC42" s="215"/>
      <c r="AD42" s="194">
        <f t="shared" si="3"/>
        <v>550000</v>
      </c>
      <c r="AE42" s="216">
        <f t="shared" si="4"/>
        <v>550000</v>
      </c>
      <c r="AF42" s="198"/>
      <c r="AG42" s="196">
        <f t="shared" si="10"/>
        <v>550000</v>
      </c>
      <c r="AH42" s="214">
        <f t="shared" si="5"/>
        <v>550000</v>
      </c>
      <c r="AI42" s="215"/>
      <c r="AJ42" s="194">
        <f t="shared" si="11"/>
        <v>550000</v>
      </c>
      <c r="AK42" s="216">
        <f t="shared" si="6"/>
        <v>550000</v>
      </c>
      <c r="AL42" s="198"/>
      <c r="AM42" s="196">
        <f t="shared" si="12"/>
        <v>550000</v>
      </c>
      <c r="AN42" s="214">
        <f t="shared" si="7"/>
        <v>550000</v>
      </c>
      <c r="AO42" s="215"/>
      <c r="AP42" s="194">
        <f t="shared" si="13"/>
        <v>550000</v>
      </c>
      <c r="AQ42" s="207">
        <f t="shared" si="30"/>
        <v>550000</v>
      </c>
      <c r="AR42" s="198"/>
      <c r="AS42" s="188">
        <f t="shared" si="14"/>
        <v>550000</v>
      </c>
      <c r="AT42" s="217">
        <v>450000</v>
      </c>
      <c r="AU42" s="215"/>
      <c r="AV42" s="197">
        <f t="shared" si="15"/>
        <v>450000</v>
      </c>
      <c r="AW42" s="207"/>
      <c r="AX42" s="198"/>
      <c r="AY42" s="208"/>
      <c r="AZ42" s="190">
        <f t="shared" si="8"/>
        <v>3000000</v>
      </c>
      <c r="BA42" s="194">
        <f t="shared" si="9"/>
        <v>9500000</v>
      </c>
      <c r="BB42" s="201">
        <f t="shared" si="16"/>
        <v>6500000</v>
      </c>
      <c r="BC42" s="206" t="s">
        <v>238</v>
      </c>
      <c r="BD42" s="206">
        <v>6500000</v>
      </c>
      <c r="BE42" s="201">
        <f t="shared" si="17"/>
        <v>0</v>
      </c>
      <c r="BF42" s="301"/>
      <c r="BG42" s="302"/>
      <c r="BH42" s="302"/>
      <c r="BI42" s="302"/>
      <c r="BJ42" s="302"/>
      <c r="BK42" s="302"/>
      <c r="BL42" s="302"/>
      <c r="BM42" s="302"/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  <c r="CB42" s="302"/>
      <c r="CC42" s="302"/>
      <c r="CD42" s="302"/>
      <c r="CE42" s="302"/>
      <c r="CF42" s="302"/>
      <c r="CG42" s="302"/>
      <c r="CH42" s="302"/>
      <c r="CI42" s="302"/>
      <c r="CJ42" s="302"/>
      <c r="CK42" s="302"/>
      <c r="CL42" s="302"/>
      <c r="CM42" s="302"/>
      <c r="CN42" s="302"/>
      <c r="CO42" s="302"/>
      <c r="CP42" s="302"/>
    </row>
    <row r="43" spans="1:94" s="401" customFormat="1" x14ac:dyDescent="0.2">
      <c r="A43" s="283">
        <v>37</v>
      </c>
      <c r="B43" s="223"/>
      <c r="C43" s="341" t="s">
        <v>232</v>
      </c>
      <c r="D43" s="367" t="s">
        <v>226</v>
      </c>
      <c r="E43" s="276">
        <v>9500000</v>
      </c>
      <c r="F43" s="223"/>
      <c r="G43" s="223"/>
      <c r="H43" s="341">
        <f t="shared" si="23"/>
        <v>9500000</v>
      </c>
      <c r="I43" s="223">
        <v>1000000</v>
      </c>
      <c r="J43" s="222">
        <f>I43</f>
        <v>1000000</v>
      </c>
      <c r="K43" s="223">
        <v>1000000</v>
      </c>
      <c r="L43" s="227">
        <f t="shared" si="35"/>
        <v>0</v>
      </c>
      <c r="M43" s="222">
        <v>708000</v>
      </c>
      <c r="N43" s="223">
        <f>M43</f>
        <v>708000</v>
      </c>
      <c r="O43" s="224">
        <f t="shared" si="31"/>
        <v>0</v>
      </c>
      <c r="P43" s="226">
        <f>M43</f>
        <v>708000</v>
      </c>
      <c r="Q43" s="223">
        <v>708000</v>
      </c>
      <c r="R43" s="227">
        <f t="shared" si="32"/>
        <v>0</v>
      </c>
      <c r="S43" s="222">
        <f>P43</f>
        <v>708000</v>
      </c>
      <c r="T43" s="223">
        <f>S43</f>
        <v>708000</v>
      </c>
      <c r="U43" s="224">
        <f t="shared" si="33"/>
        <v>0</v>
      </c>
      <c r="V43" s="226">
        <f t="shared" si="34"/>
        <v>708000</v>
      </c>
      <c r="W43" s="223">
        <f>V43</f>
        <v>708000</v>
      </c>
      <c r="X43" s="227">
        <f t="shared" si="0"/>
        <v>0</v>
      </c>
      <c r="Y43" s="222">
        <f t="shared" si="29"/>
        <v>708000</v>
      </c>
      <c r="Z43" s="223">
        <f>Y43</f>
        <v>708000</v>
      </c>
      <c r="AA43" s="224">
        <f t="shared" si="1"/>
        <v>0</v>
      </c>
      <c r="AB43" s="226">
        <f t="shared" si="2"/>
        <v>708000</v>
      </c>
      <c r="AC43" s="223">
        <f>AB43</f>
        <v>708000</v>
      </c>
      <c r="AD43" s="227">
        <f t="shared" si="3"/>
        <v>0</v>
      </c>
      <c r="AE43" s="222">
        <f t="shared" si="4"/>
        <v>708000</v>
      </c>
      <c r="AF43" s="223">
        <f>AE43</f>
        <v>708000</v>
      </c>
      <c r="AG43" s="224">
        <f t="shared" si="10"/>
        <v>0</v>
      </c>
      <c r="AH43" s="226">
        <f t="shared" si="5"/>
        <v>708000</v>
      </c>
      <c r="AI43" s="223">
        <v>708000</v>
      </c>
      <c r="AJ43" s="227">
        <f t="shared" si="11"/>
        <v>0</v>
      </c>
      <c r="AK43" s="222">
        <f t="shared" si="6"/>
        <v>708000</v>
      </c>
      <c r="AL43" s="223">
        <v>708000</v>
      </c>
      <c r="AM43" s="224">
        <f t="shared" si="12"/>
        <v>0</v>
      </c>
      <c r="AN43" s="226">
        <f t="shared" si="7"/>
        <v>708000</v>
      </c>
      <c r="AO43" s="223">
        <v>708000</v>
      </c>
      <c r="AP43" s="227">
        <f t="shared" si="13"/>
        <v>0</v>
      </c>
      <c r="AQ43" s="226">
        <f t="shared" si="30"/>
        <v>708000</v>
      </c>
      <c r="AR43" s="223">
        <v>708000</v>
      </c>
      <c r="AS43" s="227">
        <f t="shared" si="14"/>
        <v>0</v>
      </c>
      <c r="AT43" s="222">
        <v>712000</v>
      </c>
      <c r="AU43" s="223">
        <v>712000</v>
      </c>
      <c r="AV43" s="224">
        <f t="shared" si="15"/>
        <v>0</v>
      </c>
      <c r="AW43" s="226"/>
      <c r="AX43" s="223"/>
      <c r="AY43" s="318"/>
      <c r="AZ43" s="282">
        <f t="shared" si="8"/>
        <v>9500000</v>
      </c>
      <c r="BA43" s="227">
        <f t="shared" si="9"/>
        <v>9500000</v>
      </c>
      <c r="BB43" s="351">
        <f t="shared" si="16"/>
        <v>0</v>
      </c>
      <c r="BC43" s="361" t="s">
        <v>517</v>
      </c>
      <c r="BD43" s="361">
        <v>3540000</v>
      </c>
      <c r="BE43" s="351">
        <f t="shared" si="17"/>
        <v>-3540000</v>
      </c>
      <c r="BF43" s="399"/>
      <c r="BG43" s="400"/>
      <c r="BH43" s="400"/>
      <c r="BI43" s="400"/>
      <c r="BJ43" s="400"/>
      <c r="BK43" s="400"/>
      <c r="BL43" s="400"/>
      <c r="BM43" s="400"/>
      <c r="BN43" s="400"/>
      <c r="BO43" s="400"/>
      <c r="BP43" s="400"/>
      <c r="BQ43" s="400"/>
      <c r="BR43" s="400"/>
      <c r="BS43" s="400"/>
      <c r="BT43" s="400"/>
      <c r="BU43" s="400"/>
      <c r="BV43" s="400"/>
      <c r="BW43" s="400"/>
      <c r="BX43" s="400"/>
      <c r="BY43" s="400"/>
      <c r="BZ43" s="400"/>
      <c r="CA43" s="400"/>
      <c r="CB43" s="400"/>
      <c r="CC43" s="400"/>
      <c r="CD43" s="400"/>
      <c r="CE43" s="400"/>
      <c r="CF43" s="400"/>
      <c r="CG43" s="400"/>
      <c r="CH43" s="400"/>
      <c r="CI43" s="400"/>
      <c r="CJ43" s="400"/>
      <c r="CK43" s="400"/>
      <c r="CL43" s="400"/>
      <c r="CM43" s="400"/>
      <c r="CN43" s="400"/>
      <c r="CO43" s="400"/>
      <c r="CP43" s="400"/>
    </row>
    <row r="44" spans="1:94" s="401" customFormat="1" x14ac:dyDescent="0.2">
      <c r="A44" s="283">
        <v>38</v>
      </c>
      <c r="B44" s="223"/>
      <c r="C44" s="223" t="s">
        <v>338</v>
      </c>
      <c r="D44" s="367" t="s">
        <v>226</v>
      </c>
      <c r="E44" s="276">
        <v>10000000</v>
      </c>
      <c r="F44" s="223"/>
      <c r="G44" s="223"/>
      <c r="H44" s="341">
        <f t="shared" si="23"/>
        <v>10000000</v>
      </c>
      <c r="I44" s="223">
        <v>1000000</v>
      </c>
      <c r="J44" s="222">
        <v>1000000</v>
      </c>
      <c r="K44" s="223">
        <v>1000000</v>
      </c>
      <c r="L44" s="227">
        <f t="shared" si="35"/>
        <v>0</v>
      </c>
      <c r="M44" s="222"/>
      <c r="N44" s="223"/>
      <c r="O44" s="224">
        <f t="shared" si="31"/>
        <v>0</v>
      </c>
      <c r="P44" s="226"/>
      <c r="Q44" s="223"/>
      <c r="R44" s="227">
        <f t="shared" si="32"/>
        <v>0</v>
      </c>
      <c r="S44" s="222">
        <v>900000</v>
      </c>
      <c r="T44" s="223">
        <f>S44</f>
        <v>900000</v>
      </c>
      <c r="U44" s="224">
        <f t="shared" si="33"/>
        <v>0</v>
      </c>
      <c r="V44" s="226">
        <f t="shared" si="34"/>
        <v>900000</v>
      </c>
      <c r="W44" s="223">
        <f>V44</f>
        <v>900000</v>
      </c>
      <c r="X44" s="227">
        <f t="shared" si="0"/>
        <v>0</v>
      </c>
      <c r="Y44" s="222">
        <f t="shared" si="29"/>
        <v>900000</v>
      </c>
      <c r="Z44" s="223">
        <f>Y44</f>
        <v>900000</v>
      </c>
      <c r="AA44" s="224">
        <f t="shared" si="1"/>
        <v>0</v>
      </c>
      <c r="AB44" s="226">
        <f t="shared" si="2"/>
        <v>900000</v>
      </c>
      <c r="AC44" s="223">
        <v>900000</v>
      </c>
      <c r="AD44" s="227">
        <f t="shared" si="3"/>
        <v>0</v>
      </c>
      <c r="AE44" s="222">
        <f t="shared" si="4"/>
        <v>900000</v>
      </c>
      <c r="AF44" s="223">
        <v>900000</v>
      </c>
      <c r="AG44" s="224">
        <f t="shared" si="10"/>
        <v>0</v>
      </c>
      <c r="AH44" s="226">
        <f t="shared" si="5"/>
        <v>900000</v>
      </c>
      <c r="AI44" s="223">
        <v>900000</v>
      </c>
      <c r="AJ44" s="227">
        <f t="shared" si="11"/>
        <v>0</v>
      </c>
      <c r="AK44" s="222">
        <f t="shared" si="6"/>
        <v>900000</v>
      </c>
      <c r="AL44" s="223">
        <v>900000</v>
      </c>
      <c r="AM44" s="224">
        <f t="shared" si="12"/>
        <v>0</v>
      </c>
      <c r="AN44" s="226">
        <f t="shared" si="7"/>
        <v>900000</v>
      </c>
      <c r="AO44" s="223">
        <v>900000</v>
      </c>
      <c r="AP44" s="227">
        <f t="shared" si="13"/>
        <v>0</v>
      </c>
      <c r="AQ44" s="226">
        <f t="shared" si="30"/>
        <v>900000</v>
      </c>
      <c r="AR44" s="223">
        <v>900000</v>
      </c>
      <c r="AS44" s="227">
        <f t="shared" si="14"/>
        <v>0</v>
      </c>
      <c r="AT44" s="222">
        <v>900000</v>
      </c>
      <c r="AU44" s="223">
        <v>900000</v>
      </c>
      <c r="AV44" s="224">
        <f t="shared" si="15"/>
        <v>0</v>
      </c>
      <c r="AW44" s="226"/>
      <c r="AX44" s="223"/>
      <c r="AY44" s="318"/>
      <c r="AZ44" s="282">
        <f t="shared" si="8"/>
        <v>10000000</v>
      </c>
      <c r="BA44" s="227">
        <f t="shared" si="9"/>
        <v>10000000</v>
      </c>
      <c r="BB44" s="351">
        <f t="shared" si="16"/>
        <v>0</v>
      </c>
      <c r="BC44" s="361" t="s">
        <v>518</v>
      </c>
      <c r="BD44" s="361">
        <v>6200000</v>
      </c>
      <c r="BE44" s="351">
        <f t="shared" si="17"/>
        <v>-6200000</v>
      </c>
      <c r="BF44" s="399"/>
      <c r="BG44" s="400"/>
      <c r="BH44" s="400"/>
      <c r="BI44" s="400"/>
      <c r="BJ44" s="400"/>
      <c r="BK44" s="400"/>
      <c r="BL44" s="400"/>
      <c r="BM44" s="400"/>
      <c r="BN44" s="400"/>
      <c r="BO44" s="400"/>
      <c r="BP44" s="400"/>
      <c r="BQ44" s="400"/>
      <c r="BR44" s="400"/>
      <c r="BS44" s="400"/>
      <c r="BT44" s="400"/>
      <c r="BU44" s="400"/>
      <c r="BV44" s="400"/>
      <c r="BW44" s="400"/>
      <c r="BX44" s="400"/>
      <c r="BY44" s="400"/>
      <c r="BZ44" s="400"/>
      <c r="CA44" s="400"/>
      <c r="CB44" s="400"/>
      <c r="CC44" s="400"/>
      <c r="CD44" s="400"/>
      <c r="CE44" s="400"/>
      <c r="CF44" s="400"/>
      <c r="CG44" s="400"/>
      <c r="CH44" s="400"/>
      <c r="CI44" s="400"/>
      <c r="CJ44" s="400"/>
      <c r="CK44" s="400"/>
      <c r="CL44" s="400"/>
      <c r="CM44" s="400"/>
      <c r="CN44" s="400"/>
      <c r="CO44" s="400"/>
      <c r="CP44" s="400"/>
    </row>
    <row r="45" spans="1:94" s="401" customFormat="1" x14ac:dyDescent="0.2">
      <c r="A45" s="283">
        <v>39</v>
      </c>
      <c r="B45" s="223"/>
      <c r="C45" s="223" t="s">
        <v>307</v>
      </c>
      <c r="D45" s="367" t="s">
        <v>226</v>
      </c>
      <c r="E45" s="276">
        <v>10000000</v>
      </c>
      <c r="F45" s="223"/>
      <c r="G45" s="223"/>
      <c r="H45" s="341">
        <f t="shared" si="23"/>
        <v>10000000</v>
      </c>
      <c r="I45" s="223">
        <v>3000000</v>
      </c>
      <c r="J45" s="222">
        <v>3000000</v>
      </c>
      <c r="K45" s="223">
        <v>3000000</v>
      </c>
      <c r="L45" s="318">
        <f t="shared" si="35"/>
        <v>0</v>
      </c>
      <c r="M45" s="222"/>
      <c r="N45" s="223"/>
      <c r="O45" s="224">
        <f t="shared" si="31"/>
        <v>0</v>
      </c>
      <c r="P45" s="226">
        <v>700000</v>
      </c>
      <c r="Q45" s="223">
        <v>700000</v>
      </c>
      <c r="R45" s="227">
        <f t="shared" si="32"/>
        <v>0</v>
      </c>
      <c r="S45" s="222">
        <f>P45</f>
        <v>700000</v>
      </c>
      <c r="T45" s="223">
        <v>700000</v>
      </c>
      <c r="U45" s="224">
        <f t="shared" si="33"/>
        <v>0</v>
      </c>
      <c r="V45" s="226">
        <f t="shared" si="34"/>
        <v>700000</v>
      </c>
      <c r="W45" s="223">
        <f>V45</f>
        <v>700000</v>
      </c>
      <c r="X45" s="227">
        <f t="shared" si="0"/>
        <v>0</v>
      </c>
      <c r="Y45" s="222">
        <f t="shared" si="29"/>
        <v>700000</v>
      </c>
      <c r="Z45" s="223">
        <f>Y45</f>
        <v>700000</v>
      </c>
      <c r="AA45" s="224">
        <f t="shared" si="1"/>
        <v>0</v>
      </c>
      <c r="AB45" s="226">
        <f t="shared" si="2"/>
        <v>700000</v>
      </c>
      <c r="AC45" s="223">
        <f>AB45</f>
        <v>700000</v>
      </c>
      <c r="AD45" s="227">
        <f t="shared" si="3"/>
        <v>0</v>
      </c>
      <c r="AE45" s="222">
        <f t="shared" si="4"/>
        <v>700000</v>
      </c>
      <c r="AF45" s="223">
        <v>700000</v>
      </c>
      <c r="AG45" s="224">
        <f t="shared" si="10"/>
        <v>0</v>
      </c>
      <c r="AH45" s="226">
        <f t="shared" si="5"/>
        <v>700000</v>
      </c>
      <c r="AI45" s="223">
        <v>700000</v>
      </c>
      <c r="AJ45" s="227">
        <f t="shared" si="11"/>
        <v>0</v>
      </c>
      <c r="AK45" s="222">
        <f t="shared" si="6"/>
        <v>700000</v>
      </c>
      <c r="AL45" s="223">
        <v>700000</v>
      </c>
      <c r="AM45" s="224">
        <f>+AK45-AL45</f>
        <v>0</v>
      </c>
      <c r="AN45" s="226">
        <f t="shared" si="7"/>
        <v>700000</v>
      </c>
      <c r="AO45" s="223">
        <v>700000</v>
      </c>
      <c r="AP45" s="227">
        <f t="shared" si="13"/>
        <v>0</v>
      </c>
      <c r="AQ45" s="226">
        <f t="shared" si="30"/>
        <v>700000</v>
      </c>
      <c r="AR45" s="223">
        <v>700000</v>
      </c>
      <c r="AS45" s="227">
        <f t="shared" si="14"/>
        <v>0</v>
      </c>
      <c r="AT45" s="222"/>
      <c r="AU45" s="223"/>
      <c r="AV45" s="224">
        <f t="shared" si="15"/>
        <v>0</v>
      </c>
      <c r="AW45" s="226"/>
      <c r="AX45" s="223"/>
      <c r="AY45" s="318"/>
      <c r="AZ45" s="282">
        <f t="shared" si="8"/>
        <v>10000000</v>
      </c>
      <c r="BA45" s="318">
        <f t="shared" si="9"/>
        <v>10000000</v>
      </c>
      <c r="BB45" s="351">
        <f t="shared" si="16"/>
        <v>0</v>
      </c>
      <c r="BC45" s="361" t="s">
        <v>307</v>
      </c>
      <c r="BD45" s="361">
        <v>3500000</v>
      </c>
      <c r="BE45" s="351">
        <f t="shared" si="17"/>
        <v>-3500000</v>
      </c>
      <c r="BF45" s="399"/>
      <c r="BG45" s="400"/>
      <c r="BH45" s="400"/>
      <c r="BI45" s="400"/>
      <c r="BJ45" s="400"/>
      <c r="BK45" s="400"/>
      <c r="BL45" s="400"/>
      <c r="BM45" s="400"/>
      <c r="BN45" s="400"/>
      <c r="BO45" s="400"/>
      <c r="BP45" s="400"/>
      <c r="BQ45" s="400"/>
      <c r="BR45" s="400"/>
      <c r="BS45" s="400"/>
      <c r="BT45" s="400"/>
      <c r="BU45" s="400"/>
      <c r="BV45" s="400"/>
      <c r="BW45" s="400"/>
      <c r="BX45" s="400"/>
      <c r="BY45" s="400"/>
      <c r="BZ45" s="400"/>
      <c r="CA45" s="400"/>
      <c r="CB45" s="400"/>
      <c r="CC45" s="400"/>
      <c r="CD45" s="400"/>
      <c r="CE45" s="400"/>
      <c r="CF45" s="400"/>
      <c r="CG45" s="400"/>
      <c r="CH45" s="400"/>
      <c r="CI45" s="400"/>
      <c r="CJ45" s="400"/>
      <c r="CK45" s="400"/>
      <c r="CL45" s="400"/>
      <c r="CM45" s="400"/>
      <c r="CN45" s="400"/>
      <c r="CO45" s="400"/>
      <c r="CP45" s="400"/>
    </row>
    <row r="46" spans="1:94" s="249" customFormat="1" ht="15" thickBot="1" x14ac:dyDescent="0.25">
      <c r="A46" s="283">
        <v>40</v>
      </c>
      <c r="B46" s="409"/>
      <c r="C46" s="409" t="s">
        <v>246</v>
      </c>
      <c r="D46" s="410" t="s">
        <v>226</v>
      </c>
      <c r="E46" s="411">
        <v>10000000</v>
      </c>
      <c r="F46" s="409"/>
      <c r="G46" s="409"/>
      <c r="H46" s="412">
        <f t="shared" si="23"/>
        <v>10000000</v>
      </c>
      <c r="I46" s="409">
        <v>1000000</v>
      </c>
      <c r="J46" s="413">
        <f>I46</f>
        <v>1000000</v>
      </c>
      <c r="K46" s="409">
        <v>1000000</v>
      </c>
      <c r="L46" s="227">
        <f t="shared" si="35"/>
        <v>0</v>
      </c>
      <c r="M46" s="413"/>
      <c r="N46" s="409"/>
      <c r="O46" s="224">
        <f t="shared" si="31"/>
        <v>0</v>
      </c>
      <c r="P46" s="414">
        <v>850000</v>
      </c>
      <c r="Q46" s="409">
        <v>850000</v>
      </c>
      <c r="R46" s="227">
        <f t="shared" si="32"/>
        <v>0</v>
      </c>
      <c r="S46" s="413">
        <f>P46</f>
        <v>850000</v>
      </c>
      <c r="T46" s="409">
        <f>S46</f>
        <v>850000</v>
      </c>
      <c r="U46" s="224">
        <f t="shared" si="33"/>
        <v>0</v>
      </c>
      <c r="V46" s="414">
        <f t="shared" si="34"/>
        <v>850000</v>
      </c>
      <c r="W46" s="409">
        <f>V46</f>
        <v>850000</v>
      </c>
      <c r="X46" s="227">
        <f t="shared" si="0"/>
        <v>0</v>
      </c>
      <c r="Y46" s="413">
        <f t="shared" si="29"/>
        <v>850000</v>
      </c>
      <c r="Z46" s="409">
        <v>850000</v>
      </c>
      <c r="AA46" s="224">
        <f t="shared" si="1"/>
        <v>0</v>
      </c>
      <c r="AB46" s="414">
        <f t="shared" si="2"/>
        <v>850000</v>
      </c>
      <c r="AC46" s="409">
        <v>850000</v>
      </c>
      <c r="AD46" s="227">
        <f t="shared" si="3"/>
        <v>0</v>
      </c>
      <c r="AE46" s="413">
        <f t="shared" si="4"/>
        <v>850000</v>
      </c>
      <c r="AF46" s="409">
        <v>850000</v>
      </c>
      <c r="AG46" s="224">
        <f t="shared" si="10"/>
        <v>0</v>
      </c>
      <c r="AH46" s="414">
        <f t="shared" si="5"/>
        <v>850000</v>
      </c>
      <c r="AI46" s="409">
        <v>850000</v>
      </c>
      <c r="AJ46" s="227">
        <f t="shared" si="11"/>
        <v>0</v>
      </c>
      <c r="AK46" s="413">
        <f t="shared" si="6"/>
        <v>850000</v>
      </c>
      <c r="AL46" s="409">
        <v>850000</v>
      </c>
      <c r="AM46" s="224">
        <f t="shared" si="12"/>
        <v>0</v>
      </c>
      <c r="AN46" s="414">
        <f t="shared" si="7"/>
        <v>850000</v>
      </c>
      <c r="AO46" s="409">
        <v>850000</v>
      </c>
      <c r="AP46" s="227">
        <f t="shared" si="13"/>
        <v>0</v>
      </c>
      <c r="AQ46" s="414">
        <f t="shared" si="30"/>
        <v>850000</v>
      </c>
      <c r="AR46" s="409">
        <v>850000</v>
      </c>
      <c r="AS46" s="227">
        <f t="shared" si="14"/>
        <v>0</v>
      </c>
      <c r="AT46" s="413">
        <v>500000</v>
      </c>
      <c r="AU46" s="409">
        <v>500000</v>
      </c>
      <c r="AV46" s="224">
        <f t="shared" si="15"/>
        <v>0</v>
      </c>
      <c r="AW46" s="414"/>
      <c r="AX46" s="409"/>
      <c r="AY46" s="415"/>
      <c r="AZ46" s="282">
        <f t="shared" si="8"/>
        <v>10000000</v>
      </c>
      <c r="BA46" s="227">
        <f t="shared" si="9"/>
        <v>10000000</v>
      </c>
      <c r="BB46" s="351">
        <f t="shared" si="16"/>
        <v>0</v>
      </c>
      <c r="BC46" s="351" t="s">
        <v>246</v>
      </c>
      <c r="BD46" s="351">
        <v>6000000</v>
      </c>
      <c r="BE46" s="351">
        <f t="shared" si="17"/>
        <v>-6000000</v>
      </c>
      <c r="BF46" s="351"/>
    </row>
    <row r="47" spans="1:94" ht="18" thickBot="1" x14ac:dyDescent="0.45">
      <c r="A47" s="431" t="s">
        <v>8</v>
      </c>
      <c r="B47" s="461"/>
      <c r="C47" s="461"/>
      <c r="D47" s="461"/>
      <c r="E47" s="461"/>
      <c r="F47" s="461"/>
      <c r="G47" s="461"/>
      <c r="H47" s="461"/>
      <c r="I47" s="461"/>
      <c r="J47" s="241">
        <f>SUM(J6:J46)</f>
        <v>72437500</v>
      </c>
      <c r="K47" s="241">
        <f t="shared" ref="K47:BA47" si="36">SUM(K6:K46)</f>
        <v>71937500</v>
      </c>
      <c r="L47" s="241">
        <f t="shared" si="36"/>
        <v>500000</v>
      </c>
      <c r="M47" s="241">
        <f t="shared" si="36"/>
        <v>14882500</v>
      </c>
      <c r="N47" s="241">
        <f t="shared" si="36"/>
        <v>12882500</v>
      </c>
      <c r="O47" s="241">
        <f t="shared" si="36"/>
        <v>2000000</v>
      </c>
      <c r="P47" s="241">
        <f t="shared" si="36"/>
        <v>20132500</v>
      </c>
      <c r="Q47" s="241">
        <f t="shared" si="36"/>
        <v>18132500</v>
      </c>
      <c r="R47" s="241">
        <f t="shared" si="36"/>
        <v>2000000</v>
      </c>
      <c r="S47" s="241">
        <f t="shared" si="36"/>
        <v>28082500</v>
      </c>
      <c r="T47" s="241">
        <f t="shared" si="36"/>
        <v>23382500</v>
      </c>
      <c r="U47" s="241">
        <f t="shared" si="36"/>
        <v>4700000</v>
      </c>
      <c r="V47" s="241">
        <f t="shared" si="36"/>
        <v>29082500</v>
      </c>
      <c r="W47" s="241">
        <f t="shared" si="36"/>
        <v>23582500</v>
      </c>
      <c r="X47" s="241">
        <f t="shared" si="36"/>
        <v>5500000</v>
      </c>
      <c r="Y47" s="241">
        <f t="shared" si="36"/>
        <v>31226250</v>
      </c>
      <c r="Z47" s="241">
        <f t="shared" si="36"/>
        <v>24545000</v>
      </c>
      <c r="AA47" s="241">
        <f t="shared" si="36"/>
        <v>6681250</v>
      </c>
      <c r="AB47" s="241">
        <f t="shared" si="36"/>
        <v>31226250</v>
      </c>
      <c r="AC47" s="241">
        <f t="shared" si="36"/>
        <v>24545000</v>
      </c>
      <c r="AD47" s="241">
        <f t="shared" si="36"/>
        <v>6681250</v>
      </c>
      <c r="AE47" s="241">
        <f t="shared" si="36"/>
        <v>31226250</v>
      </c>
      <c r="AF47" s="241">
        <f t="shared" si="36"/>
        <v>24545000</v>
      </c>
      <c r="AG47" s="241">
        <f t="shared" si="36"/>
        <v>6681250</v>
      </c>
      <c r="AH47" s="241">
        <f t="shared" si="36"/>
        <v>31226250</v>
      </c>
      <c r="AI47" s="241">
        <f t="shared" si="36"/>
        <v>24545000</v>
      </c>
      <c r="AJ47" s="241">
        <f t="shared" si="36"/>
        <v>6681250</v>
      </c>
      <c r="AK47" s="241">
        <f t="shared" si="36"/>
        <v>31226250</v>
      </c>
      <c r="AL47" s="241">
        <f t="shared" si="36"/>
        <v>24095000</v>
      </c>
      <c r="AM47" s="241">
        <f t="shared" si="36"/>
        <v>7131250</v>
      </c>
      <c r="AN47" s="241">
        <f t="shared" si="36"/>
        <v>31226250</v>
      </c>
      <c r="AO47" s="241">
        <f t="shared" si="36"/>
        <v>23995000</v>
      </c>
      <c r="AP47" s="241">
        <f t="shared" si="36"/>
        <v>7231250</v>
      </c>
      <c r="AQ47" s="241">
        <f t="shared" si="36"/>
        <v>27201250</v>
      </c>
      <c r="AR47" s="241">
        <f t="shared" si="36"/>
        <v>19370000</v>
      </c>
      <c r="AS47" s="241">
        <f t="shared" si="36"/>
        <v>7831250</v>
      </c>
      <c r="AT47" s="241">
        <f t="shared" si="36"/>
        <v>22111250</v>
      </c>
      <c r="AU47" s="241">
        <f t="shared" si="36"/>
        <v>14130000</v>
      </c>
      <c r="AV47" s="241">
        <f t="shared" si="36"/>
        <v>7981250</v>
      </c>
      <c r="AW47" s="241">
        <f t="shared" si="36"/>
        <v>0</v>
      </c>
      <c r="AX47" s="241">
        <f t="shared" si="36"/>
        <v>0</v>
      </c>
      <c r="AY47" s="241">
        <f t="shared" si="36"/>
        <v>0</v>
      </c>
      <c r="AZ47" s="241">
        <f>SUM(AZ6:AZ46)</f>
        <v>329687500</v>
      </c>
      <c r="BA47" s="241">
        <f t="shared" si="36"/>
        <v>401287500</v>
      </c>
      <c r="BB47" s="201"/>
      <c r="BC47" s="201"/>
      <c r="BD47" s="201"/>
      <c r="BE47" s="201"/>
      <c r="BF47" s="201"/>
    </row>
    <row r="48" spans="1:94" x14ac:dyDescent="0.2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>
        <f>SUM(BB6:BB46)</f>
        <v>71600000</v>
      </c>
      <c r="BC48" s="201"/>
      <c r="BD48" s="201"/>
      <c r="BE48" s="201"/>
      <c r="BF48" s="201"/>
    </row>
    <row r="49" spans="1:58" x14ac:dyDescent="0.2">
      <c r="A49" s="201" t="s">
        <v>365</v>
      </c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>
        <f>REKAP!R29</f>
        <v>71600000</v>
      </c>
      <c r="BC49" s="201"/>
      <c r="BD49" s="201"/>
      <c r="BE49" s="201"/>
      <c r="BF49" s="201"/>
    </row>
    <row r="50" spans="1:58" x14ac:dyDescent="0.2">
      <c r="A50" s="246"/>
      <c r="B50" s="428" t="s">
        <v>367</v>
      </c>
      <c r="C50" s="428"/>
      <c r="E50" s="305"/>
      <c r="J50" s="245"/>
      <c r="K50" s="245"/>
      <c r="L50" s="245"/>
      <c r="BB50" s="270">
        <f>BB48-BB49</f>
        <v>0</v>
      </c>
    </row>
    <row r="51" spans="1:58" x14ac:dyDescent="0.2">
      <c r="A51" s="248"/>
      <c r="B51" s="428" t="s">
        <v>368</v>
      </c>
      <c r="C51" s="428"/>
      <c r="E51" s="305"/>
      <c r="J51" s="245"/>
      <c r="K51" s="245"/>
      <c r="L51" s="245"/>
    </row>
    <row r="52" spans="1:58" x14ac:dyDescent="0.2">
      <c r="A52" s="249"/>
      <c r="B52" s="428" t="s">
        <v>366</v>
      </c>
      <c r="C52" s="428"/>
      <c r="E52" s="305"/>
      <c r="J52" s="245"/>
      <c r="K52" s="245"/>
      <c r="L52" s="245"/>
    </row>
    <row r="53" spans="1:58" x14ac:dyDescent="0.2">
      <c r="F53" s="245"/>
    </row>
    <row r="54" spans="1:58" x14ac:dyDescent="0.2">
      <c r="F54" s="245"/>
    </row>
    <row r="55" spans="1:58" x14ac:dyDescent="0.2">
      <c r="F55" s="245"/>
    </row>
    <row r="56" spans="1:58" x14ac:dyDescent="0.2">
      <c r="F56" s="245"/>
    </row>
    <row r="57" spans="1:58" x14ac:dyDescent="0.2">
      <c r="F57" s="245"/>
    </row>
    <row r="58" spans="1:58" x14ac:dyDescent="0.2">
      <c r="F58" s="245"/>
    </row>
    <row r="59" spans="1:58" x14ac:dyDescent="0.2">
      <c r="F59" s="245"/>
    </row>
    <row r="60" spans="1:58" x14ac:dyDescent="0.2">
      <c r="F60" s="245"/>
    </row>
    <row r="61" spans="1:58" x14ac:dyDescent="0.2">
      <c r="F61" s="245"/>
    </row>
    <row r="62" spans="1:58" x14ac:dyDescent="0.2">
      <c r="F62" s="245"/>
    </row>
    <row r="63" spans="1:58" x14ac:dyDescent="0.2">
      <c r="F63" s="245"/>
    </row>
  </sheetData>
  <sortState ref="C6:BB46">
    <sortCondition ref="C6:C46"/>
  </sortState>
  <mergeCells count="26"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topLeftCell="AD1" zoomScaleNormal="100" workbookViewId="0">
      <pane ySplit="5" topLeftCell="A15" activePane="bottomLeft" state="frozen"/>
      <selection pane="bottomLeft" activeCell="AM25" sqref="AM25"/>
    </sheetView>
  </sheetViews>
  <sheetFormatPr defaultRowHeight="14.25" x14ac:dyDescent="0.2"/>
  <cols>
    <col min="1" max="1" width="9.42578125" style="245" bestFit="1" customWidth="1"/>
    <col min="2" max="2" width="10.7109375" style="245" bestFit="1" customWidth="1"/>
    <col min="3" max="3" width="26.42578125" style="245" bestFit="1" customWidth="1"/>
    <col min="4" max="4" width="8.7109375" style="245" bestFit="1" customWidth="1"/>
    <col min="5" max="5" width="14.28515625" style="245" bestFit="1" customWidth="1"/>
    <col min="6" max="6" width="12.42578125" style="305" bestFit="1" customWidth="1"/>
    <col min="7" max="7" width="15.140625" style="305" bestFit="1" customWidth="1"/>
    <col min="8" max="8" width="14.28515625" style="245" bestFit="1" customWidth="1"/>
    <col min="9" max="9" width="15.28515625" style="245" bestFit="1" customWidth="1"/>
    <col min="10" max="11" width="15.140625" style="305" bestFit="1" customWidth="1"/>
    <col min="12" max="12" width="14.85546875" style="305" bestFit="1" customWidth="1"/>
    <col min="13" max="13" width="15.140625" style="337" bestFit="1" customWidth="1"/>
    <col min="14" max="14" width="14" style="337" bestFit="1" customWidth="1"/>
    <col min="15" max="16" width="15.140625" style="337" bestFit="1" customWidth="1"/>
    <col min="17" max="17" width="15" style="337" bestFit="1" customWidth="1"/>
    <col min="18" max="18" width="13.7109375" style="337" bestFit="1" customWidth="1"/>
    <col min="19" max="20" width="15" style="245" bestFit="1" customWidth="1"/>
    <col min="21" max="22" width="14.140625" style="245" bestFit="1" customWidth="1"/>
    <col min="23" max="23" width="13.85546875" style="201" bestFit="1" customWidth="1"/>
    <col min="24" max="25" width="15" style="245" bestFit="1" customWidth="1"/>
    <col min="26" max="26" width="13.85546875" style="245" bestFit="1" customWidth="1"/>
    <col min="27" max="28" width="15" style="245" bestFit="1" customWidth="1"/>
    <col min="29" max="29" width="13.7109375" style="245" bestFit="1" customWidth="1"/>
    <col min="30" max="31" width="15" style="245" bestFit="1" customWidth="1"/>
    <col min="32" max="33" width="13.7109375" style="245" bestFit="1" customWidth="1"/>
    <col min="34" max="34" width="15" style="245" bestFit="1" customWidth="1"/>
    <col min="35" max="36" width="13.7109375" style="245" bestFit="1" customWidth="1"/>
    <col min="37" max="37" width="15" style="245" bestFit="1" customWidth="1"/>
    <col min="38" max="38" width="12.140625" style="245" bestFit="1" customWidth="1"/>
    <col min="39" max="39" width="12.28515625" style="245" bestFit="1" customWidth="1"/>
    <col min="40" max="40" width="15" style="245" bestFit="1" customWidth="1"/>
    <col min="41" max="42" width="12.28515625" style="245" bestFit="1" customWidth="1"/>
    <col min="43" max="43" width="15" style="245" bestFit="1" customWidth="1"/>
    <col min="44" max="44" width="10.140625" style="245" bestFit="1" customWidth="1"/>
    <col min="45" max="45" width="12.28515625" style="245" bestFit="1" customWidth="1"/>
    <col min="46" max="46" width="15" style="245" bestFit="1" customWidth="1"/>
    <col min="47" max="47" width="10.140625" style="245" bestFit="1" customWidth="1"/>
    <col min="48" max="48" width="15" style="245" bestFit="1" customWidth="1"/>
    <col min="49" max="49" width="11.5703125" style="245" bestFit="1" customWidth="1"/>
    <col min="50" max="50" width="9.42578125" style="245" bestFit="1" customWidth="1"/>
    <col min="51" max="51" width="10.42578125" style="245" bestFit="1" customWidth="1"/>
    <col min="52" max="53" width="16" style="245" bestFit="1" customWidth="1"/>
    <col min="54" max="54" width="16" style="245" customWidth="1"/>
    <col min="55" max="55" width="31.5703125" style="245" hidden="1" customWidth="1"/>
    <col min="56" max="56" width="15.85546875" style="245" hidden="1" customWidth="1"/>
    <col min="57" max="57" width="16.42578125" style="245" hidden="1" customWidth="1"/>
    <col min="58" max="59" width="17.85546875" style="245" hidden="1" customWidth="1"/>
    <col min="60" max="60" width="13.7109375" style="245" hidden="1" customWidth="1"/>
    <col min="61" max="61" width="31.5703125" style="245" bestFit="1" customWidth="1"/>
    <col min="62" max="62" width="11" style="245" bestFit="1" customWidth="1"/>
    <col min="63" max="63" width="15.42578125" style="245" bestFit="1" customWidth="1"/>
    <col min="64" max="16384" width="9.140625" style="245"/>
  </cols>
  <sheetData>
    <row r="1" spans="1:63" s="1" customFormat="1" x14ac:dyDescent="0.2">
      <c r="B1" s="2" t="s">
        <v>103</v>
      </c>
      <c r="C1" s="2"/>
      <c r="D1" s="245">
        <v>163.83000000000001</v>
      </c>
      <c r="E1" s="2"/>
      <c r="F1" s="9"/>
      <c r="G1" s="9"/>
      <c r="J1" s="9"/>
      <c r="K1" s="9"/>
      <c r="L1" s="9"/>
      <c r="N1" s="4"/>
      <c r="R1" s="5"/>
      <c r="W1" s="77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9"/>
      <c r="G2" s="9"/>
      <c r="J2" s="9"/>
      <c r="K2" s="9"/>
      <c r="L2" s="9"/>
      <c r="N2" s="4"/>
      <c r="Q2" s="4"/>
      <c r="R2" s="5"/>
      <c r="W2" s="77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9"/>
      <c r="G3" s="9"/>
      <c r="J3" s="9"/>
      <c r="K3" s="9"/>
      <c r="L3" s="9"/>
      <c r="N3" s="4"/>
      <c r="R3" s="5"/>
      <c r="W3" s="77"/>
      <c r="Z3" s="4"/>
      <c r="AC3" s="4"/>
      <c r="AI3" s="4"/>
      <c r="AL3" s="4"/>
      <c r="AO3" s="4"/>
      <c r="AZ3" s="6"/>
    </row>
    <row r="4" spans="1:63" s="156" customFormat="1" ht="33" customHeight="1" thickBot="1" x14ac:dyDescent="0.3">
      <c r="A4" s="501" t="s">
        <v>1</v>
      </c>
      <c r="B4" s="503" t="s">
        <v>2</v>
      </c>
      <c r="C4" s="505" t="s">
        <v>3</v>
      </c>
      <c r="D4" s="154" t="s">
        <v>4</v>
      </c>
      <c r="E4" s="510" t="s">
        <v>5</v>
      </c>
      <c r="F4" s="512" t="s">
        <v>6</v>
      </c>
      <c r="G4" s="513"/>
      <c r="H4" s="514" t="s">
        <v>315</v>
      </c>
      <c r="I4" s="514" t="s">
        <v>8</v>
      </c>
      <c r="J4" s="516" t="s">
        <v>9</v>
      </c>
      <c r="K4" s="517"/>
      <c r="L4" s="518"/>
      <c r="M4" s="507" t="s">
        <v>10</v>
      </c>
      <c r="N4" s="508"/>
      <c r="O4" s="509"/>
      <c r="P4" s="498" t="s">
        <v>11</v>
      </c>
      <c r="Q4" s="499"/>
      <c r="R4" s="500"/>
      <c r="S4" s="498" t="s">
        <v>12</v>
      </c>
      <c r="T4" s="499"/>
      <c r="U4" s="500"/>
      <c r="V4" s="485" t="s">
        <v>13</v>
      </c>
      <c r="W4" s="486"/>
      <c r="X4" s="487"/>
      <c r="Y4" s="495" t="s">
        <v>14</v>
      </c>
      <c r="Z4" s="496"/>
      <c r="AA4" s="497"/>
      <c r="AB4" s="485" t="s">
        <v>15</v>
      </c>
      <c r="AC4" s="486"/>
      <c r="AD4" s="487"/>
      <c r="AE4" s="495" t="s">
        <v>16</v>
      </c>
      <c r="AF4" s="496"/>
      <c r="AG4" s="497"/>
      <c r="AH4" s="493" t="s">
        <v>17</v>
      </c>
      <c r="AI4" s="491"/>
      <c r="AJ4" s="494"/>
      <c r="AK4" s="462" t="s">
        <v>18</v>
      </c>
      <c r="AL4" s="463"/>
      <c r="AM4" s="464"/>
      <c r="AN4" s="490" t="s">
        <v>19</v>
      </c>
      <c r="AO4" s="491"/>
      <c r="AP4" s="492"/>
      <c r="AQ4" s="462" t="s">
        <v>20</v>
      </c>
      <c r="AR4" s="463"/>
      <c r="AS4" s="464"/>
      <c r="AT4" s="490" t="s">
        <v>21</v>
      </c>
      <c r="AU4" s="491"/>
      <c r="AV4" s="492"/>
      <c r="AW4" s="462" t="s">
        <v>22</v>
      </c>
      <c r="AX4" s="463"/>
      <c r="AY4" s="464"/>
      <c r="AZ4" s="153" t="s">
        <v>23</v>
      </c>
      <c r="BA4" s="11" t="s">
        <v>23</v>
      </c>
      <c r="BB4" s="522" t="s">
        <v>475</v>
      </c>
      <c r="BC4" s="520" t="s">
        <v>376</v>
      </c>
      <c r="BD4" s="520" t="s">
        <v>315</v>
      </c>
      <c r="BE4" s="520" t="s">
        <v>411</v>
      </c>
      <c r="BF4" s="250" t="s">
        <v>412</v>
      </c>
      <c r="BG4" s="250" t="s">
        <v>412</v>
      </c>
      <c r="BI4" s="519" t="s">
        <v>504</v>
      </c>
      <c r="BJ4" s="519"/>
      <c r="BK4" s="519"/>
    </row>
    <row r="5" spans="1:63" s="10" customFormat="1" ht="12" customHeight="1" thickBot="1" x14ac:dyDescent="0.25">
      <c r="A5" s="502"/>
      <c r="B5" s="504"/>
      <c r="C5" s="506"/>
      <c r="D5" s="155"/>
      <c r="E5" s="511"/>
      <c r="F5" s="36" t="s">
        <v>24</v>
      </c>
      <c r="G5" s="37" t="s">
        <v>104</v>
      </c>
      <c r="H5" s="515"/>
      <c r="I5" s="515"/>
      <c r="J5" s="115" t="s">
        <v>25</v>
      </c>
      <c r="K5" s="116" t="s">
        <v>26</v>
      </c>
      <c r="L5" s="117" t="s">
        <v>27</v>
      </c>
      <c r="M5" s="118" t="s">
        <v>25</v>
      </c>
      <c r="N5" s="119" t="s">
        <v>26</v>
      </c>
      <c r="O5" s="120" t="s">
        <v>27</v>
      </c>
      <c r="P5" s="121" t="s">
        <v>25</v>
      </c>
      <c r="Q5" s="119" t="s">
        <v>26</v>
      </c>
      <c r="R5" s="122" t="s">
        <v>27</v>
      </c>
      <c r="S5" s="118" t="s">
        <v>25</v>
      </c>
      <c r="T5" s="119" t="s">
        <v>26</v>
      </c>
      <c r="U5" s="123" t="s">
        <v>27</v>
      </c>
      <c r="V5" s="28" t="s">
        <v>25</v>
      </c>
      <c r="W5" s="99" t="s">
        <v>26</v>
      </c>
      <c r="X5" s="33" t="s">
        <v>27</v>
      </c>
      <c r="Y5" s="38" t="s">
        <v>25</v>
      </c>
      <c r="Z5" s="39" t="s">
        <v>26</v>
      </c>
      <c r="AA5" s="41" t="s">
        <v>27</v>
      </c>
      <c r="AB5" s="28" t="s">
        <v>25</v>
      </c>
      <c r="AC5" s="29" t="s">
        <v>26</v>
      </c>
      <c r="AD5" s="30" t="s">
        <v>27</v>
      </c>
      <c r="AE5" s="38" t="s">
        <v>25</v>
      </c>
      <c r="AF5" s="39" t="s">
        <v>26</v>
      </c>
      <c r="AG5" s="40" t="s">
        <v>27</v>
      </c>
      <c r="AH5" s="28" t="s">
        <v>25</v>
      </c>
      <c r="AI5" s="29" t="s">
        <v>26</v>
      </c>
      <c r="AJ5" s="30" t="s">
        <v>27</v>
      </c>
      <c r="AK5" s="38" t="s">
        <v>25</v>
      </c>
      <c r="AL5" s="39" t="s">
        <v>26</v>
      </c>
      <c r="AM5" s="41" t="s">
        <v>27</v>
      </c>
      <c r="AN5" s="31" t="s">
        <v>25</v>
      </c>
      <c r="AO5" s="29" t="s">
        <v>26</v>
      </c>
      <c r="AP5" s="34" t="s">
        <v>27</v>
      </c>
      <c r="AQ5" s="38" t="s">
        <v>25</v>
      </c>
      <c r="AR5" s="39" t="s">
        <v>26</v>
      </c>
      <c r="AS5" s="40" t="s">
        <v>27</v>
      </c>
      <c r="AT5" s="31" t="s">
        <v>25</v>
      </c>
      <c r="AU5" s="29" t="s">
        <v>26</v>
      </c>
      <c r="AV5" s="32" t="s">
        <v>27</v>
      </c>
      <c r="AW5" s="38" t="s">
        <v>25</v>
      </c>
      <c r="AX5" s="39" t="s">
        <v>26</v>
      </c>
      <c r="AY5" s="40" t="s">
        <v>27</v>
      </c>
      <c r="AZ5" s="28" t="s">
        <v>28</v>
      </c>
      <c r="BA5" s="35" t="s">
        <v>29</v>
      </c>
      <c r="BB5" s="522"/>
      <c r="BC5" s="521"/>
      <c r="BD5" s="521"/>
      <c r="BE5" s="521"/>
      <c r="BF5" s="306" t="s">
        <v>413</v>
      </c>
      <c r="BG5" s="306" t="s">
        <v>414</v>
      </c>
      <c r="BK5" s="10" t="s">
        <v>505</v>
      </c>
    </row>
    <row r="6" spans="1:63" s="249" customFormat="1" ht="15.75" thickBot="1" x14ac:dyDescent="0.25">
      <c r="A6" s="369">
        <v>1</v>
      </c>
      <c r="B6" s="418"/>
      <c r="C6" s="419" t="s">
        <v>267</v>
      </c>
      <c r="D6" s="420" t="s">
        <v>249</v>
      </c>
      <c r="E6" s="421">
        <v>10000000</v>
      </c>
      <c r="F6" s="422"/>
      <c r="G6" s="423">
        <v>500000</v>
      </c>
      <c r="H6" s="421">
        <f>E6-F6-G6</f>
        <v>9500000</v>
      </c>
      <c r="I6" s="322">
        <v>1000000</v>
      </c>
      <c r="J6" s="424">
        <v>1000000</v>
      </c>
      <c r="K6" s="358">
        <v>1000000</v>
      </c>
      <c r="L6" s="322">
        <f t="shared" ref="L6:L37" si="0">J6-K6</f>
        <v>0</v>
      </c>
      <c r="M6" s="425"/>
      <c r="N6" s="426"/>
      <c r="O6" s="358">
        <f>M6-N6</f>
        <v>0</v>
      </c>
      <c r="P6" s="422">
        <v>850000</v>
      </c>
      <c r="Q6" s="426">
        <v>850000</v>
      </c>
      <c r="R6" s="320">
        <f>+P6-Q6</f>
        <v>0</v>
      </c>
      <c r="S6" s="422">
        <v>850000</v>
      </c>
      <c r="T6" s="426">
        <v>850000</v>
      </c>
      <c r="U6" s="320">
        <f>+S6-T6</f>
        <v>0</v>
      </c>
      <c r="V6" s="422">
        <v>850000</v>
      </c>
      <c r="W6" s="426">
        <f>V6</f>
        <v>850000</v>
      </c>
      <c r="X6" s="320">
        <f>+V6-W6</f>
        <v>0</v>
      </c>
      <c r="Y6" s="422">
        <v>850000</v>
      </c>
      <c r="Z6" s="426">
        <f>Y6</f>
        <v>850000</v>
      </c>
      <c r="AA6" s="320">
        <f>Y6-Z6</f>
        <v>0</v>
      </c>
      <c r="AB6" s="422">
        <v>850000</v>
      </c>
      <c r="AC6" s="426">
        <f>AB6</f>
        <v>850000</v>
      </c>
      <c r="AD6" s="320">
        <f>+AB6-AC6</f>
        <v>0</v>
      </c>
      <c r="AE6" s="422">
        <v>850000</v>
      </c>
      <c r="AF6" s="426">
        <v>850000</v>
      </c>
      <c r="AG6" s="320">
        <f>+AE6-AF6</f>
        <v>0</v>
      </c>
      <c r="AH6" s="422">
        <v>850000</v>
      </c>
      <c r="AI6" s="426">
        <v>850000</v>
      </c>
      <c r="AJ6" s="320">
        <f>+AH6-AI6</f>
        <v>0</v>
      </c>
      <c r="AK6" s="422">
        <v>850000</v>
      </c>
      <c r="AL6" s="426">
        <v>850000</v>
      </c>
      <c r="AM6" s="320">
        <f>+AK6-AL6</f>
        <v>0</v>
      </c>
      <c r="AN6" s="422">
        <v>850000</v>
      </c>
      <c r="AO6" s="426">
        <v>850000</v>
      </c>
      <c r="AP6" s="320">
        <f>+AN6-AO6</f>
        <v>0</v>
      </c>
      <c r="AQ6" s="422">
        <v>850000</v>
      </c>
      <c r="AR6" s="426">
        <v>850000</v>
      </c>
      <c r="AS6" s="320">
        <f>+AQ6-AR6</f>
        <v>0</v>
      </c>
      <c r="AT6" s="425"/>
      <c r="AU6" s="426"/>
      <c r="AV6" s="358">
        <f>+AT6-AU6</f>
        <v>0</v>
      </c>
      <c r="AW6" s="425"/>
      <c r="AX6" s="426"/>
      <c r="AY6" s="358"/>
      <c r="AZ6" s="359">
        <f t="shared" ref="AZ6:AZ37" si="1">AU6+AR6+AO6+AL6+AI6+AF6+AC6+Z6+W6+T6+Q6+N6+K6</f>
        <v>9500000</v>
      </c>
      <c r="BA6" s="359">
        <f t="shared" ref="BA6:BA37" si="2">J6+M6+P6+S6+V6+Y6+AB6+AE6+AH6+AK6+AN6+AQ6+AT6+AW6</f>
        <v>9500000</v>
      </c>
      <c r="BB6" s="351">
        <f t="shared" ref="BB6:BB37" si="3">BA6-AZ6</f>
        <v>0</v>
      </c>
      <c r="BC6" s="349" t="s">
        <v>476</v>
      </c>
      <c r="BD6" s="350">
        <v>9500000</v>
      </c>
      <c r="BE6" s="350">
        <v>2700000</v>
      </c>
      <c r="BF6" s="350">
        <v>6800000</v>
      </c>
      <c r="BG6" s="350">
        <v>2550000</v>
      </c>
      <c r="BH6" s="360">
        <f>BA6-BD6</f>
        <v>0</v>
      </c>
      <c r="BI6" s="349" t="s">
        <v>476</v>
      </c>
      <c r="BJ6" s="350">
        <v>4250000</v>
      </c>
      <c r="BK6" s="360">
        <f>BB6-BJ6</f>
        <v>-4250000</v>
      </c>
    </row>
    <row r="7" spans="1:63" s="249" customFormat="1" ht="15.75" thickBot="1" x14ac:dyDescent="0.25">
      <c r="A7" s="352">
        <v>2</v>
      </c>
      <c r="B7" s="353"/>
      <c r="C7" s="354" t="s">
        <v>344</v>
      </c>
      <c r="D7" s="355" t="s">
        <v>249</v>
      </c>
      <c r="E7" s="356">
        <v>10000000</v>
      </c>
      <c r="F7" s="222"/>
      <c r="G7" s="347"/>
      <c r="H7" s="356">
        <v>10000000</v>
      </c>
      <c r="I7" s="357">
        <v>1000000</v>
      </c>
      <c r="J7" s="321">
        <v>1000000</v>
      </c>
      <c r="K7" s="318">
        <v>1000000</v>
      </c>
      <c r="L7" s="322">
        <f t="shared" si="0"/>
        <v>0</v>
      </c>
      <c r="M7" s="226"/>
      <c r="N7" s="223"/>
      <c r="O7" s="318"/>
      <c r="P7" s="222"/>
      <c r="Q7" s="223"/>
      <c r="R7" s="320"/>
      <c r="S7" s="226">
        <v>900000</v>
      </c>
      <c r="T7" s="223">
        <f>S7</f>
        <v>900000</v>
      </c>
      <c r="U7" s="318"/>
      <c r="V7" s="222">
        <f t="shared" ref="V7:V28" si="4">S7</f>
        <v>900000</v>
      </c>
      <c r="W7" s="223">
        <v>900000</v>
      </c>
      <c r="X7" s="348">
        <f t="shared" ref="X7:X28" si="5">V7-W7</f>
        <v>0</v>
      </c>
      <c r="Y7" s="226">
        <f t="shared" ref="Y7:Z28" si="6">V7</f>
        <v>900000</v>
      </c>
      <c r="Z7" s="223">
        <v>900000</v>
      </c>
      <c r="AA7" s="320">
        <f t="shared" ref="AA7:AA36" si="7">Y7-Z7</f>
        <v>0</v>
      </c>
      <c r="AB7" s="222">
        <f t="shared" ref="AB7:AB17" si="8">Y7</f>
        <v>900000</v>
      </c>
      <c r="AC7" s="223">
        <v>900000</v>
      </c>
      <c r="AD7" s="320">
        <f t="shared" ref="AD7:AD37" si="9">+AB7-AC7</f>
        <v>0</v>
      </c>
      <c r="AE7" s="226">
        <f t="shared" ref="AE7:AF28" si="10">AB7</f>
        <v>900000</v>
      </c>
      <c r="AF7" s="223">
        <v>900000</v>
      </c>
      <c r="AG7" s="320">
        <f t="shared" ref="AG7:AG37" si="11">+AE7-AF7</f>
        <v>0</v>
      </c>
      <c r="AH7" s="222">
        <f t="shared" ref="AH7:AH28" si="12">AE7</f>
        <v>900000</v>
      </c>
      <c r="AI7" s="223">
        <v>900000</v>
      </c>
      <c r="AJ7" s="320">
        <f t="shared" ref="AJ7:AJ37" si="13">+AH7-AI7</f>
        <v>0</v>
      </c>
      <c r="AK7" s="226">
        <f t="shared" ref="AK7:AK28" si="14">AH7</f>
        <v>900000</v>
      </c>
      <c r="AL7" s="223">
        <v>900000</v>
      </c>
      <c r="AM7" s="320">
        <f t="shared" ref="AM7:AM14" si="15">+AK7-AL7</f>
        <v>0</v>
      </c>
      <c r="AN7" s="226">
        <f t="shared" ref="AN7:AN28" si="16">AK7</f>
        <v>900000</v>
      </c>
      <c r="AO7" s="223">
        <v>900000</v>
      </c>
      <c r="AP7" s="320">
        <f t="shared" ref="AP7:AP37" si="17">+AN7-AO7</f>
        <v>0</v>
      </c>
      <c r="AQ7" s="226">
        <v>900000</v>
      </c>
      <c r="AR7" s="223">
        <v>900000</v>
      </c>
      <c r="AS7" s="320">
        <f t="shared" ref="AS7:AS37" si="18">+AQ7-AR7</f>
        <v>0</v>
      </c>
      <c r="AT7" s="226">
        <f>900000</f>
        <v>900000</v>
      </c>
      <c r="AU7" s="223">
        <v>900000</v>
      </c>
      <c r="AV7" s="358">
        <f t="shared" ref="AV7:AV37" si="19">+AT7-AU7</f>
        <v>0</v>
      </c>
      <c r="AW7" s="226"/>
      <c r="AX7" s="223"/>
      <c r="AY7" s="318"/>
      <c r="AZ7" s="359">
        <f t="shared" si="1"/>
        <v>10000000</v>
      </c>
      <c r="BA7" s="359">
        <f t="shared" si="2"/>
        <v>10000000</v>
      </c>
      <c r="BB7" s="351">
        <f t="shared" si="3"/>
        <v>0</v>
      </c>
      <c r="BC7" s="349" t="s">
        <v>477</v>
      </c>
      <c r="BD7" s="350">
        <v>10000000</v>
      </c>
      <c r="BE7" s="350">
        <v>2000000</v>
      </c>
      <c r="BF7" s="350">
        <v>8000000</v>
      </c>
      <c r="BG7" s="350">
        <v>2600000</v>
      </c>
      <c r="BH7" s="360">
        <f t="shared" ref="BH7:BH37" si="20">BA7-BD7</f>
        <v>0</v>
      </c>
      <c r="BI7" s="349" t="s">
        <v>477</v>
      </c>
      <c r="BJ7" s="350">
        <v>8000000</v>
      </c>
      <c r="BK7" s="360">
        <f t="shared" ref="BK7:BK37" si="21">BB7-BJ7</f>
        <v>-8000000</v>
      </c>
    </row>
    <row r="8" spans="1:63" s="249" customFormat="1" ht="15.75" customHeight="1" thickBot="1" x14ac:dyDescent="0.25">
      <c r="A8" s="369">
        <v>3</v>
      </c>
      <c r="B8" s="353"/>
      <c r="C8" s="370" t="s">
        <v>256</v>
      </c>
      <c r="D8" s="355" t="s">
        <v>249</v>
      </c>
      <c r="E8" s="356">
        <v>9500000</v>
      </c>
      <c r="F8" s="222"/>
      <c r="G8" s="347"/>
      <c r="H8" s="356">
        <f>E8-F8-G8</f>
        <v>9500000</v>
      </c>
      <c r="I8" s="357">
        <v>1000000</v>
      </c>
      <c r="J8" s="321">
        <v>1000000</v>
      </c>
      <c r="K8" s="318">
        <v>1000000</v>
      </c>
      <c r="L8" s="322">
        <f t="shared" si="0"/>
        <v>0</v>
      </c>
      <c r="M8" s="226">
        <v>708000</v>
      </c>
      <c r="N8" s="223">
        <f>M8</f>
        <v>708000</v>
      </c>
      <c r="O8" s="318">
        <f>M8-N8</f>
        <v>0</v>
      </c>
      <c r="P8" s="222">
        <f>M8</f>
        <v>708000</v>
      </c>
      <c r="Q8" s="223">
        <f>P8</f>
        <v>708000</v>
      </c>
      <c r="R8" s="320">
        <f>+P8-Q8</f>
        <v>0</v>
      </c>
      <c r="S8" s="226">
        <f>P8</f>
        <v>708000</v>
      </c>
      <c r="T8" s="223">
        <f>S8</f>
        <v>708000</v>
      </c>
      <c r="U8" s="318">
        <f t="shared" ref="U8:U28" si="22">S8-T8</f>
        <v>0</v>
      </c>
      <c r="V8" s="222">
        <f t="shared" si="4"/>
        <v>708000</v>
      </c>
      <c r="W8" s="223">
        <f>V8</f>
        <v>708000</v>
      </c>
      <c r="X8" s="348">
        <f t="shared" si="5"/>
        <v>0</v>
      </c>
      <c r="Y8" s="226">
        <f t="shared" si="6"/>
        <v>708000</v>
      </c>
      <c r="Z8" s="223">
        <f>Y8</f>
        <v>708000</v>
      </c>
      <c r="AA8" s="320">
        <f t="shared" si="7"/>
        <v>0</v>
      </c>
      <c r="AB8" s="222">
        <f t="shared" si="8"/>
        <v>708000</v>
      </c>
      <c r="AC8" s="223">
        <f>AB8</f>
        <v>708000</v>
      </c>
      <c r="AD8" s="320">
        <f t="shared" si="9"/>
        <v>0</v>
      </c>
      <c r="AE8" s="226">
        <f t="shared" si="10"/>
        <v>708000</v>
      </c>
      <c r="AF8" s="223">
        <v>708000</v>
      </c>
      <c r="AG8" s="320">
        <f t="shared" si="11"/>
        <v>0</v>
      </c>
      <c r="AH8" s="222">
        <f t="shared" si="12"/>
        <v>708000</v>
      </c>
      <c r="AI8" s="223">
        <v>708000</v>
      </c>
      <c r="AJ8" s="320">
        <f t="shared" si="13"/>
        <v>0</v>
      </c>
      <c r="AK8" s="226">
        <f t="shared" si="14"/>
        <v>708000</v>
      </c>
      <c r="AL8" s="223">
        <v>708000</v>
      </c>
      <c r="AM8" s="320">
        <f t="shared" si="15"/>
        <v>0</v>
      </c>
      <c r="AN8" s="226">
        <f t="shared" si="16"/>
        <v>708000</v>
      </c>
      <c r="AO8" s="223">
        <v>708000</v>
      </c>
      <c r="AP8" s="320">
        <f t="shared" si="17"/>
        <v>0</v>
      </c>
      <c r="AQ8" s="226">
        <f>AN8</f>
        <v>708000</v>
      </c>
      <c r="AR8" s="223">
        <v>708000</v>
      </c>
      <c r="AS8" s="320">
        <f t="shared" si="18"/>
        <v>0</v>
      </c>
      <c r="AT8" s="226">
        <v>712000</v>
      </c>
      <c r="AU8" s="223">
        <v>712000</v>
      </c>
      <c r="AV8" s="358">
        <f t="shared" si="19"/>
        <v>0</v>
      </c>
      <c r="AW8" s="226"/>
      <c r="AX8" s="223"/>
      <c r="AY8" s="318"/>
      <c r="AZ8" s="359">
        <f t="shared" si="1"/>
        <v>9500000</v>
      </c>
      <c r="BA8" s="359">
        <f t="shared" si="2"/>
        <v>9500000</v>
      </c>
      <c r="BB8" s="351">
        <f t="shared" si="3"/>
        <v>0</v>
      </c>
      <c r="BC8" s="349" t="s">
        <v>478</v>
      </c>
      <c r="BD8" s="350">
        <v>9500000</v>
      </c>
      <c r="BE8" s="350">
        <v>3850000</v>
      </c>
      <c r="BF8" s="350">
        <v>5650000</v>
      </c>
      <c r="BG8" s="350">
        <v>1398000</v>
      </c>
      <c r="BH8" s="360">
        <f t="shared" si="20"/>
        <v>0</v>
      </c>
      <c r="BI8" s="349" t="s">
        <v>478</v>
      </c>
      <c r="BJ8" s="350">
        <v>4250000</v>
      </c>
      <c r="BK8" s="360">
        <f t="shared" si="21"/>
        <v>-4250000</v>
      </c>
    </row>
    <row r="9" spans="1:63" s="249" customFormat="1" ht="15.75" customHeight="1" thickBot="1" x14ac:dyDescent="0.25">
      <c r="A9" s="352">
        <v>4</v>
      </c>
      <c r="B9" s="353"/>
      <c r="C9" s="354" t="s">
        <v>268</v>
      </c>
      <c r="D9" s="355" t="s">
        <v>249</v>
      </c>
      <c r="E9" s="356">
        <v>9500000</v>
      </c>
      <c r="F9" s="222"/>
      <c r="G9" s="347">
        <v>500000</v>
      </c>
      <c r="H9" s="356">
        <v>9000000</v>
      </c>
      <c r="I9" s="357">
        <v>3000000</v>
      </c>
      <c r="J9" s="321">
        <v>3000000</v>
      </c>
      <c r="K9" s="318">
        <v>3000000</v>
      </c>
      <c r="L9" s="322">
        <f t="shared" si="0"/>
        <v>0</v>
      </c>
      <c r="M9" s="226">
        <f>(H9-I9)/10</f>
        <v>600000</v>
      </c>
      <c r="N9" s="223">
        <v>600000</v>
      </c>
      <c r="O9" s="318">
        <f>M9-N9</f>
        <v>0</v>
      </c>
      <c r="P9" s="222">
        <f>M9</f>
        <v>600000</v>
      </c>
      <c r="Q9" s="223">
        <v>600000</v>
      </c>
      <c r="R9" s="320">
        <f>+P9-Q9</f>
        <v>0</v>
      </c>
      <c r="S9" s="226">
        <f>P9</f>
        <v>600000</v>
      </c>
      <c r="T9" s="223">
        <v>600000</v>
      </c>
      <c r="U9" s="318">
        <f t="shared" si="22"/>
        <v>0</v>
      </c>
      <c r="V9" s="222">
        <f t="shared" si="4"/>
        <v>600000</v>
      </c>
      <c r="W9" s="223">
        <f>V9</f>
        <v>600000</v>
      </c>
      <c r="X9" s="348">
        <f t="shared" si="5"/>
        <v>0</v>
      </c>
      <c r="Y9" s="226">
        <f t="shared" si="6"/>
        <v>600000</v>
      </c>
      <c r="Z9" s="223">
        <f>Y9</f>
        <v>600000</v>
      </c>
      <c r="AA9" s="320">
        <f t="shared" si="7"/>
        <v>0</v>
      </c>
      <c r="AB9" s="222">
        <f t="shared" si="8"/>
        <v>600000</v>
      </c>
      <c r="AC9" s="223">
        <v>600000</v>
      </c>
      <c r="AD9" s="320">
        <f t="shared" si="9"/>
        <v>0</v>
      </c>
      <c r="AE9" s="226">
        <f t="shared" si="10"/>
        <v>600000</v>
      </c>
      <c r="AF9" s="223">
        <v>600000</v>
      </c>
      <c r="AG9" s="320">
        <f t="shared" si="11"/>
        <v>0</v>
      </c>
      <c r="AH9" s="222">
        <f t="shared" si="12"/>
        <v>600000</v>
      </c>
      <c r="AI9" s="223">
        <v>600000</v>
      </c>
      <c r="AJ9" s="320">
        <f t="shared" si="13"/>
        <v>0</v>
      </c>
      <c r="AK9" s="226">
        <f t="shared" si="14"/>
        <v>600000</v>
      </c>
      <c r="AL9" s="223">
        <v>600000</v>
      </c>
      <c r="AM9" s="320">
        <f t="shared" si="15"/>
        <v>0</v>
      </c>
      <c r="AN9" s="226">
        <f t="shared" si="16"/>
        <v>600000</v>
      </c>
      <c r="AO9" s="223">
        <v>600000</v>
      </c>
      <c r="AP9" s="320">
        <f t="shared" si="17"/>
        <v>0</v>
      </c>
      <c r="AQ9" s="226"/>
      <c r="AR9" s="223"/>
      <c r="AS9" s="320">
        <f t="shared" si="18"/>
        <v>0</v>
      </c>
      <c r="AT9" s="226"/>
      <c r="AU9" s="223"/>
      <c r="AV9" s="358">
        <f t="shared" si="19"/>
        <v>0</v>
      </c>
      <c r="AW9" s="226"/>
      <c r="AX9" s="223"/>
      <c r="AY9" s="318"/>
      <c r="AZ9" s="359">
        <f t="shared" si="1"/>
        <v>9000000</v>
      </c>
      <c r="BA9" s="359">
        <f t="shared" si="2"/>
        <v>9000000</v>
      </c>
      <c r="BB9" s="351">
        <f t="shared" si="3"/>
        <v>0</v>
      </c>
      <c r="BC9" s="349" t="s">
        <v>479</v>
      </c>
      <c r="BD9" s="350">
        <v>9000000</v>
      </c>
      <c r="BE9" s="350">
        <v>6000000</v>
      </c>
      <c r="BF9" s="350">
        <v>3000000</v>
      </c>
      <c r="BG9" s="350">
        <v>600000</v>
      </c>
      <c r="BH9" s="360">
        <f t="shared" si="20"/>
        <v>0</v>
      </c>
      <c r="BI9" s="349" t="s">
        <v>479</v>
      </c>
      <c r="BJ9" s="350">
        <v>3000000</v>
      </c>
      <c r="BK9" s="360">
        <f t="shared" si="21"/>
        <v>-3000000</v>
      </c>
    </row>
    <row r="10" spans="1:63" s="249" customFormat="1" ht="15.75" thickBot="1" x14ac:dyDescent="0.25">
      <c r="A10" s="369">
        <v>5</v>
      </c>
      <c r="B10" s="353"/>
      <c r="C10" s="354" t="s">
        <v>259</v>
      </c>
      <c r="D10" s="355" t="s">
        <v>249</v>
      </c>
      <c r="E10" s="356">
        <v>10000000</v>
      </c>
      <c r="F10" s="222"/>
      <c r="G10" s="347">
        <v>500000</v>
      </c>
      <c r="H10" s="356">
        <v>9500000</v>
      </c>
      <c r="I10" s="361">
        <v>1000000</v>
      </c>
      <c r="J10" s="321">
        <v>1000000</v>
      </c>
      <c r="K10" s="318">
        <v>1000000</v>
      </c>
      <c r="L10" s="322">
        <f t="shared" si="0"/>
        <v>0</v>
      </c>
      <c r="M10" s="226">
        <v>750000</v>
      </c>
      <c r="N10" s="223">
        <v>750000</v>
      </c>
      <c r="O10" s="318">
        <f>M10-N10</f>
        <v>0</v>
      </c>
      <c r="P10" s="222">
        <f>M10</f>
        <v>750000</v>
      </c>
      <c r="Q10" s="223">
        <f>P10</f>
        <v>750000</v>
      </c>
      <c r="R10" s="320">
        <f>+P10-Q10</f>
        <v>0</v>
      </c>
      <c r="S10" s="226">
        <f>P10</f>
        <v>750000</v>
      </c>
      <c r="T10" s="223">
        <f>S10</f>
        <v>750000</v>
      </c>
      <c r="U10" s="318">
        <f t="shared" si="22"/>
        <v>0</v>
      </c>
      <c r="V10" s="222">
        <f t="shared" si="4"/>
        <v>750000</v>
      </c>
      <c r="W10" s="223">
        <f>V10</f>
        <v>750000</v>
      </c>
      <c r="X10" s="348">
        <f t="shared" si="5"/>
        <v>0</v>
      </c>
      <c r="Y10" s="226">
        <f t="shared" si="6"/>
        <v>750000</v>
      </c>
      <c r="Z10" s="223">
        <f>Y10</f>
        <v>750000</v>
      </c>
      <c r="AA10" s="320">
        <f t="shared" si="7"/>
        <v>0</v>
      </c>
      <c r="AB10" s="222">
        <f t="shared" si="8"/>
        <v>750000</v>
      </c>
      <c r="AC10" s="223">
        <v>750000</v>
      </c>
      <c r="AD10" s="320">
        <f t="shared" si="9"/>
        <v>0</v>
      </c>
      <c r="AE10" s="226">
        <f t="shared" si="10"/>
        <v>750000</v>
      </c>
      <c r="AF10" s="223">
        <v>750000</v>
      </c>
      <c r="AG10" s="320">
        <f t="shared" si="11"/>
        <v>0</v>
      </c>
      <c r="AH10" s="222">
        <f t="shared" si="12"/>
        <v>750000</v>
      </c>
      <c r="AI10" s="223">
        <v>750000</v>
      </c>
      <c r="AJ10" s="320">
        <f t="shared" si="13"/>
        <v>0</v>
      </c>
      <c r="AK10" s="226">
        <f t="shared" si="14"/>
        <v>750000</v>
      </c>
      <c r="AL10" s="223">
        <v>750000</v>
      </c>
      <c r="AM10" s="320">
        <f t="shared" si="15"/>
        <v>0</v>
      </c>
      <c r="AN10" s="226">
        <f t="shared" si="16"/>
        <v>750000</v>
      </c>
      <c r="AO10" s="223">
        <v>750000</v>
      </c>
      <c r="AP10" s="320">
        <f t="shared" si="17"/>
        <v>0</v>
      </c>
      <c r="AQ10" s="226">
        <f t="shared" ref="AQ10:AQ20" si="23">AN10</f>
        <v>750000</v>
      </c>
      <c r="AR10" s="223">
        <v>750000</v>
      </c>
      <c r="AS10" s="320">
        <f t="shared" si="18"/>
        <v>0</v>
      </c>
      <c r="AT10" s="226">
        <v>250000</v>
      </c>
      <c r="AU10" s="223">
        <v>250000</v>
      </c>
      <c r="AV10" s="358">
        <f t="shared" si="19"/>
        <v>0</v>
      </c>
      <c r="AW10" s="226"/>
      <c r="AX10" s="223"/>
      <c r="AY10" s="318"/>
      <c r="AZ10" s="359">
        <f t="shared" si="1"/>
        <v>9500000</v>
      </c>
      <c r="BA10" s="359">
        <f t="shared" si="2"/>
        <v>9500000</v>
      </c>
      <c r="BB10" s="351">
        <f t="shared" si="3"/>
        <v>0</v>
      </c>
      <c r="BC10" s="349" t="s">
        <v>259</v>
      </c>
      <c r="BD10" s="350">
        <v>9500000</v>
      </c>
      <c r="BE10" s="350">
        <v>4000000</v>
      </c>
      <c r="BF10" s="350">
        <v>5500000</v>
      </c>
      <c r="BG10" s="350">
        <v>1500000</v>
      </c>
      <c r="BH10" s="360">
        <f t="shared" si="20"/>
        <v>0</v>
      </c>
      <c r="BI10" s="349" t="s">
        <v>259</v>
      </c>
      <c r="BJ10" s="350">
        <v>4750000</v>
      </c>
      <c r="BK10" s="360">
        <f t="shared" si="21"/>
        <v>-4750000</v>
      </c>
    </row>
    <row r="11" spans="1:63" s="249" customFormat="1" ht="15.75" thickBot="1" x14ac:dyDescent="0.25">
      <c r="A11" s="352">
        <v>6</v>
      </c>
      <c r="B11" s="353"/>
      <c r="C11" s="370" t="s">
        <v>266</v>
      </c>
      <c r="D11" s="355" t="s">
        <v>249</v>
      </c>
      <c r="E11" s="356">
        <v>10000000</v>
      </c>
      <c r="F11" s="222"/>
      <c r="G11" s="347">
        <v>500000</v>
      </c>
      <c r="H11" s="356">
        <f>E11-F11-G11</f>
        <v>9500000</v>
      </c>
      <c r="I11" s="361">
        <v>1000000</v>
      </c>
      <c r="J11" s="321">
        <v>1000000</v>
      </c>
      <c r="K11" s="318">
        <v>1000000</v>
      </c>
      <c r="L11" s="322">
        <f t="shared" si="0"/>
        <v>0</v>
      </c>
      <c r="M11" s="226"/>
      <c r="N11" s="223"/>
      <c r="O11" s="318">
        <f>M11-N11</f>
        <v>0</v>
      </c>
      <c r="P11" s="222">
        <v>800000</v>
      </c>
      <c r="Q11" s="223">
        <v>800000</v>
      </c>
      <c r="R11" s="320">
        <f>+P11-Q11</f>
        <v>0</v>
      </c>
      <c r="S11" s="226">
        <f>P11</f>
        <v>800000</v>
      </c>
      <c r="T11" s="223">
        <v>800000</v>
      </c>
      <c r="U11" s="318">
        <f t="shared" si="22"/>
        <v>0</v>
      </c>
      <c r="V11" s="222">
        <f t="shared" si="4"/>
        <v>800000</v>
      </c>
      <c r="W11" s="223">
        <v>800000</v>
      </c>
      <c r="X11" s="348">
        <f t="shared" si="5"/>
        <v>0</v>
      </c>
      <c r="Y11" s="226">
        <f t="shared" si="6"/>
        <v>800000</v>
      </c>
      <c r="Z11" s="223">
        <f>Y11</f>
        <v>800000</v>
      </c>
      <c r="AA11" s="320">
        <f t="shared" si="7"/>
        <v>0</v>
      </c>
      <c r="AB11" s="222">
        <f t="shared" si="8"/>
        <v>800000</v>
      </c>
      <c r="AC11" s="223">
        <v>800000</v>
      </c>
      <c r="AD11" s="320">
        <f t="shared" si="9"/>
        <v>0</v>
      </c>
      <c r="AE11" s="226">
        <f t="shared" si="10"/>
        <v>800000</v>
      </c>
      <c r="AF11" s="223">
        <v>800000</v>
      </c>
      <c r="AG11" s="320">
        <f t="shared" si="11"/>
        <v>0</v>
      </c>
      <c r="AH11" s="222">
        <f t="shared" si="12"/>
        <v>800000</v>
      </c>
      <c r="AI11" s="223">
        <v>800000</v>
      </c>
      <c r="AJ11" s="320">
        <f t="shared" si="13"/>
        <v>0</v>
      </c>
      <c r="AK11" s="226">
        <f t="shared" si="14"/>
        <v>800000</v>
      </c>
      <c r="AL11" s="223">
        <v>800000</v>
      </c>
      <c r="AM11" s="320">
        <f t="shared" si="15"/>
        <v>0</v>
      </c>
      <c r="AN11" s="226">
        <f t="shared" si="16"/>
        <v>800000</v>
      </c>
      <c r="AO11" s="223">
        <v>800000</v>
      </c>
      <c r="AP11" s="320">
        <f t="shared" si="17"/>
        <v>0</v>
      </c>
      <c r="AQ11" s="226">
        <f t="shared" si="23"/>
        <v>800000</v>
      </c>
      <c r="AR11" s="223">
        <v>800000</v>
      </c>
      <c r="AS11" s="320">
        <f t="shared" si="18"/>
        <v>0</v>
      </c>
      <c r="AT11" s="226">
        <v>500000</v>
      </c>
      <c r="AU11" s="223">
        <v>500000</v>
      </c>
      <c r="AV11" s="358">
        <f t="shared" si="19"/>
        <v>0</v>
      </c>
      <c r="AW11" s="226"/>
      <c r="AX11" s="223"/>
      <c r="AY11" s="318"/>
      <c r="AZ11" s="359">
        <f t="shared" si="1"/>
        <v>9500000</v>
      </c>
      <c r="BA11" s="359">
        <f t="shared" si="2"/>
        <v>9500000</v>
      </c>
      <c r="BB11" s="351">
        <f t="shared" si="3"/>
        <v>0</v>
      </c>
      <c r="BC11" s="349" t="s">
        <v>266</v>
      </c>
      <c r="BD11" s="350">
        <v>9500000</v>
      </c>
      <c r="BE11" s="350">
        <v>4000000</v>
      </c>
      <c r="BF11" s="350">
        <v>5500000</v>
      </c>
      <c r="BG11" s="350">
        <v>1000000</v>
      </c>
      <c r="BH11" s="360">
        <f t="shared" si="20"/>
        <v>0</v>
      </c>
      <c r="BI11" s="349" t="s">
        <v>266</v>
      </c>
      <c r="BJ11" s="350">
        <v>5300000</v>
      </c>
      <c r="BK11" s="360">
        <f t="shared" si="21"/>
        <v>-5300000</v>
      </c>
    </row>
    <row r="12" spans="1:63" s="249" customFormat="1" ht="15.75" thickBot="1" x14ac:dyDescent="0.25">
      <c r="A12" s="369">
        <v>7</v>
      </c>
      <c r="B12" s="353"/>
      <c r="C12" s="370" t="s">
        <v>260</v>
      </c>
      <c r="D12" s="355" t="s">
        <v>249</v>
      </c>
      <c r="E12" s="356">
        <v>10000000</v>
      </c>
      <c r="F12" s="222">
        <v>500000</v>
      </c>
      <c r="G12" s="347"/>
      <c r="H12" s="356">
        <f>E12-F12-G12</f>
        <v>9500000</v>
      </c>
      <c r="I12" s="361">
        <v>9500000</v>
      </c>
      <c r="J12" s="321">
        <v>9500000</v>
      </c>
      <c r="K12" s="318">
        <v>9500000</v>
      </c>
      <c r="L12" s="322">
        <f t="shared" si="0"/>
        <v>0</v>
      </c>
      <c r="M12" s="226">
        <f>(H12-I12)/12</f>
        <v>0</v>
      </c>
      <c r="N12" s="223"/>
      <c r="O12" s="318">
        <f>M12-N12</f>
        <v>0</v>
      </c>
      <c r="P12" s="222">
        <f>M12</f>
        <v>0</v>
      </c>
      <c r="Q12" s="223"/>
      <c r="R12" s="320">
        <f>+P12-Q12</f>
        <v>0</v>
      </c>
      <c r="S12" s="226">
        <f>P12</f>
        <v>0</v>
      </c>
      <c r="T12" s="223"/>
      <c r="U12" s="318">
        <f t="shared" si="22"/>
        <v>0</v>
      </c>
      <c r="V12" s="222">
        <f t="shared" si="4"/>
        <v>0</v>
      </c>
      <c r="W12" s="223"/>
      <c r="X12" s="348">
        <f t="shared" si="5"/>
        <v>0</v>
      </c>
      <c r="Y12" s="226">
        <f t="shared" si="6"/>
        <v>0</v>
      </c>
      <c r="Z12" s="223"/>
      <c r="AA12" s="320">
        <f t="shared" si="7"/>
        <v>0</v>
      </c>
      <c r="AB12" s="222">
        <f t="shared" si="8"/>
        <v>0</v>
      </c>
      <c r="AC12" s="223"/>
      <c r="AD12" s="320">
        <f t="shared" si="9"/>
        <v>0</v>
      </c>
      <c r="AE12" s="226">
        <f t="shared" si="10"/>
        <v>0</v>
      </c>
      <c r="AF12" s="223"/>
      <c r="AG12" s="320">
        <f t="shared" si="11"/>
        <v>0</v>
      </c>
      <c r="AH12" s="222">
        <f t="shared" si="12"/>
        <v>0</v>
      </c>
      <c r="AI12" s="223"/>
      <c r="AJ12" s="320">
        <f t="shared" si="13"/>
        <v>0</v>
      </c>
      <c r="AK12" s="226">
        <f t="shared" si="14"/>
        <v>0</v>
      </c>
      <c r="AL12" s="223"/>
      <c r="AM12" s="320">
        <f t="shared" si="15"/>
        <v>0</v>
      </c>
      <c r="AN12" s="226">
        <f t="shared" si="16"/>
        <v>0</v>
      </c>
      <c r="AO12" s="223"/>
      <c r="AP12" s="320">
        <f t="shared" si="17"/>
        <v>0</v>
      </c>
      <c r="AQ12" s="226">
        <f t="shared" si="23"/>
        <v>0</v>
      </c>
      <c r="AR12" s="223"/>
      <c r="AS12" s="320">
        <f t="shared" si="18"/>
        <v>0</v>
      </c>
      <c r="AT12" s="226">
        <f>AQ12</f>
        <v>0</v>
      </c>
      <c r="AU12" s="223"/>
      <c r="AV12" s="358">
        <f t="shared" si="19"/>
        <v>0</v>
      </c>
      <c r="AW12" s="226"/>
      <c r="AX12" s="223"/>
      <c r="AY12" s="318"/>
      <c r="AZ12" s="359">
        <f t="shared" si="1"/>
        <v>9500000</v>
      </c>
      <c r="BA12" s="359">
        <f t="shared" si="2"/>
        <v>9500000</v>
      </c>
      <c r="BB12" s="351">
        <f t="shared" si="3"/>
        <v>0</v>
      </c>
      <c r="BC12" s="362" t="s">
        <v>480</v>
      </c>
      <c r="BD12" s="350">
        <v>9500000</v>
      </c>
      <c r="BE12" s="350">
        <v>9500000</v>
      </c>
      <c r="BF12" s="363">
        <v>0</v>
      </c>
      <c r="BG12" s="363">
        <v>0</v>
      </c>
      <c r="BH12" s="360">
        <f t="shared" si="20"/>
        <v>0</v>
      </c>
      <c r="BI12" s="362" t="s">
        <v>480</v>
      </c>
      <c r="BJ12" s="363">
        <v>0</v>
      </c>
      <c r="BK12" s="360">
        <f t="shared" si="21"/>
        <v>0</v>
      </c>
    </row>
    <row r="13" spans="1:63" ht="15.75" thickBot="1" x14ac:dyDescent="0.25">
      <c r="A13" s="313">
        <v>8</v>
      </c>
      <c r="B13" s="314" t="s">
        <v>521</v>
      </c>
      <c r="C13" s="317" t="s">
        <v>328</v>
      </c>
      <c r="D13" s="315" t="s">
        <v>249</v>
      </c>
      <c r="E13" s="157">
        <v>10000000</v>
      </c>
      <c r="F13" s="216"/>
      <c r="G13" s="95"/>
      <c r="H13" s="157">
        <v>10000000</v>
      </c>
      <c r="I13" s="206">
        <v>1000000</v>
      </c>
      <c r="J13" s="316"/>
      <c r="K13" s="212"/>
      <c r="L13" s="308">
        <f t="shared" si="0"/>
        <v>0</v>
      </c>
      <c r="M13" s="210"/>
      <c r="N13" s="211"/>
      <c r="O13" s="212"/>
      <c r="P13" s="213">
        <v>1000000</v>
      </c>
      <c r="Q13" s="211">
        <f>P13</f>
        <v>1000000</v>
      </c>
      <c r="R13" s="309"/>
      <c r="S13" s="210">
        <v>900000</v>
      </c>
      <c r="T13" s="211">
        <f t="shared" ref="T13:T19" si="24">S13</f>
        <v>900000</v>
      </c>
      <c r="U13" s="212">
        <f t="shared" si="22"/>
        <v>0</v>
      </c>
      <c r="V13" s="216">
        <f t="shared" si="4"/>
        <v>900000</v>
      </c>
      <c r="W13" s="198">
        <f>V13</f>
        <v>900000</v>
      </c>
      <c r="X13" s="209">
        <f t="shared" si="5"/>
        <v>0</v>
      </c>
      <c r="Y13" s="214">
        <f t="shared" si="6"/>
        <v>900000</v>
      </c>
      <c r="Z13" s="215">
        <v>900000</v>
      </c>
      <c r="AA13" s="310">
        <f t="shared" si="7"/>
        <v>0</v>
      </c>
      <c r="AB13" s="216">
        <f t="shared" si="8"/>
        <v>900000</v>
      </c>
      <c r="AC13" s="198">
        <v>200000</v>
      </c>
      <c r="AD13" s="310">
        <f t="shared" si="9"/>
        <v>700000</v>
      </c>
      <c r="AE13" s="214">
        <f t="shared" si="10"/>
        <v>900000</v>
      </c>
      <c r="AF13" s="215"/>
      <c r="AG13" s="310">
        <f t="shared" si="11"/>
        <v>900000</v>
      </c>
      <c r="AH13" s="216">
        <f t="shared" si="12"/>
        <v>900000</v>
      </c>
      <c r="AI13" s="198"/>
      <c r="AJ13" s="310">
        <f t="shared" si="13"/>
        <v>900000</v>
      </c>
      <c r="AK13" s="214">
        <f t="shared" si="14"/>
        <v>900000</v>
      </c>
      <c r="AL13" s="215"/>
      <c r="AM13" s="310">
        <f t="shared" si="15"/>
        <v>900000</v>
      </c>
      <c r="AN13" s="207">
        <f t="shared" si="16"/>
        <v>900000</v>
      </c>
      <c r="AO13" s="198"/>
      <c r="AP13" s="310">
        <f t="shared" si="17"/>
        <v>900000</v>
      </c>
      <c r="AQ13" s="214">
        <f t="shared" si="23"/>
        <v>900000</v>
      </c>
      <c r="AR13" s="215"/>
      <c r="AS13" s="310">
        <f t="shared" si="18"/>
        <v>900000</v>
      </c>
      <c r="AT13" s="207">
        <f>AQ13</f>
        <v>900000</v>
      </c>
      <c r="AU13" s="198"/>
      <c r="AV13" s="311">
        <f t="shared" si="19"/>
        <v>900000</v>
      </c>
      <c r="AW13" s="214"/>
      <c r="AX13" s="215"/>
      <c r="AY13" s="304"/>
      <c r="AZ13" s="312">
        <f t="shared" si="1"/>
        <v>3900000</v>
      </c>
      <c r="BA13" s="312">
        <f t="shared" si="2"/>
        <v>10000000</v>
      </c>
      <c r="BB13" s="201">
        <f t="shared" si="3"/>
        <v>6100000</v>
      </c>
      <c r="BC13" s="204" t="s">
        <v>481</v>
      </c>
      <c r="BD13" s="200">
        <v>10000000</v>
      </c>
      <c r="BE13" s="200">
        <v>1900000</v>
      </c>
      <c r="BF13" s="200">
        <v>8100000</v>
      </c>
      <c r="BG13" s="200">
        <v>2700000</v>
      </c>
      <c r="BH13" s="270">
        <f t="shared" si="20"/>
        <v>0</v>
      </c>
      <c r="BI13" s="204" t="s">
        <v>481</v>
      </c>
      <c r="BJ13" s="200">
        <v>7100000</v>
      </c>
      <c r="BK13" s="270">
        <f t="shared" si="21"/>
        <v>-1000000</v>
      </c>
    </row>
    <row r="14" spans="1:63" s="249" customFormat="1" ht="15.75" thickBot="1" x14ac:dyDescent="0.25">
      <c r="A14" s="369">
        <v>9</v>
      </c>
      <c r="B14" s="353"/>
      <c r="C14" s="370" t="s">
        <v>265</v>
      </c>
      <c r="D14" s="355" t="s">
        <v>249</v>
      </c>
      <c r="E14" s="356">
        <v>10000000</v>
      </c>
      <c r="F14" s="222"/>
      <c r="G14" s="347"/>
      <c r="H14" s="356">
        <f t="shared" ref="H14:H27" si="25">E14-F14-G14</f>
        <v>10000000</v>
      </c>
      <c r="I14" s="361">
        <v>1000000</v>
      </c>
      <c r="J14" s="321">
        <v>1000000</v>
      </c>
      <c r="K14" s="318">
        <v>1000000</v>
      </c>
      <c r="L14" s="322">
        <f t="shared" si="0"/>
        <v>0</v>
      </c>
      <c r="M14" s="226"/>
      <c r="N14" s="223"/>
      <c r="O14" s="318">
        <f>M14-N14</f>
        <v>0</v>
      </c>
      <c r="P14" s="222">
        <v>820000</v>
      </c>
      <c r="Q14" s="223">
        <v>820000</v>
      </c>
      <c r="R14" s="320">
        <f>+P14-Q14</f>
        <v>0</v>
      </c>
      <c r="S14" s="226">
        <f>P14</f>
        <v>820000</v>
      </c>
      <c r="T14" s="223">
        <f t="shared" si="24"/>
        <v>820000</v>
      </c>
      <c r="U14" s="318">
        <f t="shared" si="22"/>
        <v>0</v>
      </c>
      <c r="V14" s="222">
        <f t="shared" si="4"/>
        <v>820000</v>
      </c>
      <c r="W14" s="223">
        <f>V14</f>
        <v>820000</v>
      </c>
      <c r="X14" s="348">
        <f t="shared" si="5"/>
        <v>0</v>
      </c>
      <c r="Y14" s="226">
        <f t="shared" si="6"/>
        <v>820000</v>
      </c>
      <c r="Z14" s="223">
        <f>Y14</f>
        <v>820000</v>
      </c>
      <c r="AA14" s="320">
        <f t="shared" si="7"/>
        <v>0</v>
      </c>
      <c r="AB14" s="222">
        <f t="shared" si="8"/>
        <v>820000</v>
      </c>
      <c r="AC14" s="223">
        <f>AB14</f>
        <v>820000</v>
      </c>
      <c r="AD14" s="320">
        <f t="shared" si="9"/>
        <v>0</v>
      </c>
      <c r="AE14" s="226">
        <f t="shared" si="10"/>
        <v>820000</v>
      </c>
      <c r="AF14" s="223">
        <f>AE14</f>
        <v>820000</v>
      </c>
      <c r="AG14" s="320">
        <f t="shared" si="11"/>
        <v>0</v>
      </c>
      <c r="AH14" s="222">
        <f t="shared" si="12"/>
        <v>820000</v>
      </c>
      <c r="AI14" s="223">
        <v>820000</v>
      </c>
      <c r="AJ14" s="320">
        <f t="shared" si="13"/>
        <v>0</v>
      </c>
      <c r="AK14" s="226">
        <f t="shared" si="14"/>
        <v>820000</v>
      </c>
      <c r="AL14" s="223">
        <v>820000</v>
      </c>
      <c r="AM14" s="320">
        <f t="shared" si="15"/>
        <v>0</v>
      </c>
      <c r="AN14" s="226">
        <f t="shared" si="16"/>
        <v>820000</v>
      </c>
      <c r="AO14" s="223">
        <v>820000</v>
      </c>
      <c r="AP14" s="320">
        <f t="shared" si="17"/>
        <v>0</v>
      </c>
      <c r="AQ14" s="226">
        <f t="shared" si="23"/>
        <v>820000</v>
      </c>
      <c r="AR14" s="223">
        <v>820000</v>
      </c>
      <c r="AS14" s="320">
        <f t="shared" si="18"/>
        <v>0</v>
      </c>
      <c r="AT14" s="226">
        <v>800000</v>
      </c>
      <c r="AU14" s="223">
        <v>800000</v>
      </c>
      <c r="AV14" s="358">
        <f t="shared" si="19"/>
        <v>0</v>
      </c>
      <c r="AW14" s="226"/>
      <c r="AX14" s="223"/>
      <c r="AY14" s="318"/>
      <c r="AZ14" s="359">
        <f t="shared" si="1"/>
        <v>10000000</v>
      </c>
      <c r="BA14" s="359">
        <f t="shared" si="2"/>
        <v>10000000</v>
      </c>
      <c r="BB14" s="351">
        <f t="shared" si="3"/>
        <v>0</v>
      </c>
      <c r="BC14" s="362" t="s">
        <v>265</v>
      </c>
      <c r="BD14" s="350">
        <v>10000000</v>
      </c>
      <c r="BE14" s="350">
        <v>6300000</v>
      </c>
      <c r="BF14" s="350">
        <v>3700000</v>
      </c>
      <c r="BG14" s="363">
        <v>0</v>
      </c>
      <c r="BH14" s="360">
        <f t="shared" si="20"/>
        <v>0</v>
      </c>
      <c r="BI14" s="362" t="s">
        <v>265</v>
      </c>
      <c r="BJ14" s="350">
        <v>3700000</v>
      </c>
      <c r="BK14" s="360">
        <f t="shared" si="21"/>
        <v>-3700000</v>
      </c>
    </row>
    <row r="15" spans="1:63" s="249" customFormat="1" ht="15.75" thickBot="1" x14ac:dyDescent="0.25">
      <c r="A15" s="352">
        <v>10</v>
      </c>
      <c r="B15" s="353"/>
      <c r="C15" s="354" t="s">
        <v>254</v>
      </c>
      <c r="D15" s="355" t="s">
        <v>249</v>
      </c>
      <c r="E15" s="356">
        <v>9500000</v>
      </c>
      <c r="F15" s="222"/>
      <c r="G15" s="347"/>
      <c r="H15" s="356">
        <f t="shared" si="25"/>
        <v>9500000</v>
      </c>
      <c r="I15" s="357">
        <v>1000000</v>
      </c>
      <c r="J15" s="321">
        <v>1000000</v>
      </c>
      <c r="K15" s="318">
        <v>1000000</v>
      </c>
      <c r="L15" s="322">
        <f t="shared" si="0"/>
        <v>0</v>
      </c>
      <c r="M15" s="226">
        <v>708000</v>
      </c>
      <c r="N15" s="223">
        <v>708000</v>
      </c>
      <c r="O15" s="318">
        <f>M15-N15</f>
        <v>0</v>
      </c>
      <c r="P15" s="222">
        <f>M15</f>
        <v>708000</v>
      </c>
      <c r="Q15" s="223">
        <v>708000</v>
      </c>
      <c r="R15" s="320">
        <f>+P15-Q15</f>
        <v>0</v>
      </c>
      <c r="S15" s="226">
        <f>P15</f>
        <v>708000</v>
      </c>
      <c r="T15" s="223">
        <f t="shared" si="24"/>
        <v>708000</v>
      </c>
      <c r="U15" s="318">
        <f t="shared" si="22"/>
        <v>0</v>
      </c>
      <c r="V15" s="222">
        <f t="shared" si="4"/>
        <v>708000</v>
      </c>
      <c r="W15" s="223">
        <f>V15</f>
        <v>708000</v>
      </c>
      <c r="X15" s="348">
        <f t="shared" si="5"/>
        <v>0</v>
      </c>
      <c r="Y15" s="226">
        <f t="shared" si="6"/>
        <v>708000</v>
      </c>
      <c r="Z15" s="223">
        <f>Y15</f>
        <v>708000</v>
      </c>
      <c r="AA15" s="320">
        <f t="shared" si="7"/>
        <v>0</v>
      </c>
      <c r="AB15" s="222">
        <f t="shared" si="8"/>
        <v>708000</v>
      </c>
      <c r="AC15" s="223">
        <f>AB15</f>
        <v>708000</v>
      </c>
      <c r="AD15" s="320">
        <f t="shared" si="9"/>
        <v>0</v>
      </c>
      <c r="AE15" s="226">
        <f t="shared" si="10"/>
        <v>708000</v>
      </c>
      <c r="AF15" s="223">
        <f>AE15</f>
        <v>708000</v>
      </c>
      <c r="AG15" s="320">
        <f t="shared" si="11"/>
        <v>0</v>
      </c>
      <c r="AH15" s="222">
        <f t="shared" si="12"/>
        <v>708000</v>
      </c>
      <c r="AI15" s="223">
        <f>AH15</f>
        <v>708000</v>
      </c>
      <c r="AJ15" s="320">
        <f t="shared" si="13"/>
        <v>0</v>
      </c>
      <c r="AK15" s="226">
        <f t="shared" si="14"/>
        <v>708000</v>
      </c>
      <c r="AL15" s="399">
        <f>AK15</f>
        <v>708000</v>
      </c>
      <c r="AM15" s="318">
        <f>AK15-AL15</f>
        <v>0</v>
      </c>
      <c r="AN15" s="226">
        <f t="shared" si="16"/>
        <v>708000</v>
      </c>
      <c r="AO15" s="223">
        <v>708000</v>
      </c>
      <c r="AP15" s="320">
        <f t="shared" si="17"/>
        <v>0</v>
      </c>
      <c r="AQ15" s="226">
        <f t="shared" si="23"/>
        <v>708000</v>
      </c>
      <c r="AR15" s="223">
        <v>708000</v>
      </c>
      <c r="AS15" s="320">
        <f t="shared" si="18"/>
        <v>0</v>
      </c>
      <c r="AT15" s="226">
        <v>712000</v>
      </c>
      <c r="AU15" s="223">
        <v>712000</v>
      </c>
      <c r="AV15" s="358">
        <f t="shared" si="19"/>
        <v>0</v>
      </c>
      <c r="AW15" s="226"/>
      <c r="AX15" s="223"/>
      <c r="AY15" s="318"/>
      <c r="AZ15" s="359">
        <f t="shared" si="1"/>
        <v>9500000</v>
      </c>
      <c r="BA15" s="359">
        <f t="shared" si="2"/>
        <v>9500000</v>
      </c>
      <c r="BB15" s="351">
        <f t="shared" si="3"/>
        <v>0</v>
      </c>
      <c r="BC15" s="362" t="s">
        <v>482</v>
      </c>
      <c r="BD15" s="350">
        <v>9500000</v>
      </c>
      <c r="BE15" s="350">
        <v>7000000</v>
      </c>
      <c r="BF15" s="350">
        <v>2500000</v>
      </c>
      <c r="BG15" s="363">
        <v>0</v>
      </c>
      <c r="BH15" s="360">
        <f t="shared" si="20"/>
        <v>0</v>
      </c>
      <c r="BI15" s="362" t="s">
        <v>482</v>
      </c>
      <c r="BJ15" s="350">
        <v>1800000</v>
      </c>
      <c r="BK15" s="360">
        <f t="shared" si="21"/>
        <v>-1800000</v>
      </c>
    </row>
    <row r="16" spans="1:63" s="249" customFormat="1" ht="15.75" thickBot="1" x14ac:dyDescent="0.25">
      <c r="A16" s="369">
        <v>11</v>
      </c>
      <c r="B16" s="353"/>
      <c r="C16" s="370" t="s">
        <v>263</v>
      </c>
      <c r="D16" s="355" t="s">
        <v>249</v>
      </c>
      <c r="E16" s="356">
        <v>10000000</v>
      </c>
      <c r="F16" s="222"/>
      <c r="G16" s="347"/>
      <c r="H16" s="356">
        <f t="shared" si="25"/>
        <v>10000000</v>
      </c>
      <c r="I16" s="361">
        <v>3000000</v>
      </c>
      <c r="J16" s="321">
        <v>3000000</v>
      </c>
      <c r="K16" s="318">
        <v>3000000</v>
      </c>
      <c r="L16" s="322">
        <f t="shared" si="0"/>
        <v>0</v>
      </c>
      <c r="M16" s="226">
        <v>600000</v>
      </c>
      <c r="N16" s="223">
        <f>M16</f>
        <v>600000</v>
      </c>
      <c r="O16" s="318">
        <f>M16-N16</f>
        <v>0</v>
      </c>
      <c r="P16" s="222">
        <f>M16</f>
        <v>600000</v>
      </c>
      <c r="Q16" s="223">
        <f>P16</f>
        <v>600000</v>
      </c>
      <c r="R16" s="320">
        <f>+P16-Q16</f>
        <v>0</v>
      </c>
      <c r="S16" s="226">
        <f>P16</f>
        <v>600000</v>
      </c>
      <c r="T16" s="223">
        <f t="shared" si="24"/>
        <v>600000</v>
      </c>
      <c r="U16" s="318">
        <f t="shared" si="22"/>
        <v>0</v>
      </c>
      <c r="V16" s="222">
        <f t="shared" si="4"/>
        <v>600000</v>
      </c>
      <c r="W16" s="223">
        <v>600000</v>
      </c>
      <c r="X16" s="348">
        <f t="shared" si="5"/>
        <v>0</v>
      </c>
      <c r="Y16" s="226">
        <f t="shared" si="6"/>
        <v>600000</v>
      </c>
      <c r="Z16" s="223">
        <v>600000</v>
      </c>
      <c r="AA16" s="320">
        <f t="shared" si="7"/>
        <v>0</v>
      </c>
      <c r="AB16" s="222">
        <f t="shared" si="8"/>
        <v>600000</v>
      </c>
      <c r="AC16" s="223">
        <v>600000</v>
      </c>
      <c r="AD16" s="320">
        <f t="shared" si="9"/>
        <v>0</v>
      </c>
      <c r="AE16" s="226">
        <f t="shared" si="10"/>
        <v>600000</v>
      </c>
      <c r="AF16" s="223">
        <v>600000</v>
      </c>
      <c r="AG16" s="320">
        <f t="shared" si="11"/>
        <v>0</v>
      </c>
      <c r="AH16" s="222">
        <f t="shared" si="12"/>
        <v>600000</v>
      </c>
      <c r="AI16" s="223">
        <v>600000</v>
      </c>
      <c r="AJ16" s="320">
        <f t="shared" si="13"/>
        <v>0</v>
      </c>
      <c r="AK16" s="226">
        <f t="shared" si="14"/>
        <v>600000</v>
      </c>
      <c r="AL16" s="223">
        <v>600000</v>
      </c>
      <c r="AM16" s="318">
        <f t="shared" ref="AM16:AM37" si="26">AK16-AL16</f>
        <v>0</v>
      </c>
      <c r="AN16" s="226">
        <f t="shared" si="16"/>
        <v>600000</v>
      </c>
      <c r="AO16" s="223">
        <v>600000</v>
      </c>
      <c r="AP16" s="320">
        <f t="shared" si="17"/>
        <v>0</v>
      </c>
      <c r="AQ16" s="226">
        <f t="shared" si="23"/>
        <v>600000</v>
      </c>
      <c r="AR16" s="223">
        <v>600000</v>
      </c>
      <c r="AS16" s="320">
        <f t="shared" si="18"/>
        <v>0</v>
      </c>
      <c r="AT16" s="226">
        <v>400000</v>
      </c>
      <c r="AU16" s="223">
        <v>400000</v>
      </c>
      <c r="AV16" s="358">
        <f t="shared" si="19"/>
        <v>0</v>
      </c>
      <c r="AW16" s="226"/>
      <c r="AX16" s="223"/>
      <c r="AY16" s="318"/>
      <c r="AZ16" s="359">
        <f t="shared" si="1"/>
        <v>10000000</v>
      </c>
      <c r="BA16" s="359">
        <f t="shared" si="2"/>
        <v>10000000</v>
      </c>
      <c r="BB16" s="351">
        <f t="shared" si="3"/>
        <v>0</v>
      </c>
      <c r="BC16" s="349" t="s">
        <v>483</v>
      </c>
      <c r="BD16" s="350">
        <v>10000000</v>
      </c>
      <c r="BE16" s="350">
        <v>4800000</v>
      </c>
      <c r="BF16" s="350">
        <v>5200000</v>
      </c>
      <c r="BG16" s="350">
        <v>1800000</v>
      </c>
      <c r="BH16" s="360">
        <f t="shared" si="20"/>
        <v>0</v>
      </c>
      <c r="BI16" s="349" t="s">
        <v>483</v>
      </c>
      <c r="BJ16" s="350">
        <v>5200000</v>
      </c>
      <c r="BK16" s="360">
        <f t="shared" si="21"/>
        <v>-5200000</v>
      </c>
    </row>
    <row r="17" spans="1:63" s="249" customFormat="1" ht="15.75" thickBot="1" x14ac:dyDescent="0.25">
      <c r="A17" s="352">
        <v>12</v>
      </c>
      <c r="B17" s="353"/>
      <c r="C17" s="370" t="s">
        <v>336</v>
      </c>
      <c r="D17" s="355" t="s">
        <v>249</v>
      </c>
      <c r="E17" s="356">
        <v>10000000</v>
      </c>
      <c r="F17" s="222"/>
      <c r="G17" s="347"/>
      <c r="H17" s="356">
        <f t="shared" si="25"/>
        <v>10000000</v>
      </c>
      <c r="I17" s="361">
        <v>1000000</v>
      </c>
      <c r="J17" s="321">
        <v>1000000</v>
      </c>
      <c r="K17" s="318">
        <f>J17</f>
        <v>1000000</v>
      </c>
      <c r="L17" s="322">
        <f t="shared" si="0"/>
        <v>0</v>
      </c>
      <c r="M17" s="226"/>
      <c r="N17" s="223"/>
      <c r="O17" s="318"/>
      <c r="P17" s="222"/>
      <c r="Q17" s="223"/>
      <c r="R17" s="320"/>
      <c r="S17" s="226">
        <v>900000</v>
      </c>
      <c r="T17" s="223">
        <f t="shared" si="24"/>
        <v>900000</v>
      </c>
      <c r="U17" s="318">
        <f t="shared" si="22"/>
        <v>0</v>
      </c>
      <c r="V17" s="222">
        <f t="shared" si="4"/>
        <v>900000</v>
      </c>
      <c r="W17" s="223">
        <v>900000</v>
      </c>
      <c r="X17" s="348">
        <f t="shared" si="5"/>
        <v>0</v>
      </c>
      <c r="Y17" s="226">
        <f t="shared" si="6"/>
        <v>900000</v>
      </c>
      <c r="Z17" s="223">
        <v>900000</v>
      </c>
      <c r="AA17" s="320">
        <f t="shared" si="7"/>
        <v>0</v>
      </c>
      <c r="AB17" s="222">
        <f t="shared" si="8"/>
        <v>900000</v>
      </c>
      <c r="AC17" s="223">
        <v>900000</v>
      </c>
      <c r="AD17" s="320">
        <f t="shared" si="9"/>
        <v>0</v>
      </c>
      <c r="AE17" s="226">
        <f t="shared" si="10"/>
        <v>900000</v>
      </c>
      <c r="AF17" s="223">
        <v>900000</v>
      </c>
      <c r="AG17" s="320">
        <f t="shared" si="11"/>
        <v>0</v>
      </c>
      <c r="AH17" s="222">
        <f t="shared" si="12"/>
        <v>900000</v>
      </c>
      <c r="AI17" s="223">
        <v>900000</v>
      </c>
      <c r="AJ17" s="320">
        <f t="shared" si="13"/>
        <v>0</v>
      </c>
      <c r="AK17" s="226">
        <f t="shared" si="14"/>
        <v>900000</v>
      </c>
      <c r="AL17" s="223">
        <v>900000</v>
      </c>
      <c r="AM17" s="318">
        <f t="shared" si="26"/>
        <v>0</v>
      </c>
      <c r="AN17" s="226">
        <f t="shared" si="16"/>
        <v>900000</v>
      </c>
      <c r="AO17" s="223">
        <v>900000</v>
      </c>
      <c r="AP17" s="320">
        <f t="shared" si="17"/>
        <v>0</v>
      </c>
      <c r="AQ17" s="226">
        <f t="shared" si="23"/>
        <v>900000</v>
      </c>
      <c r="AR17" s="223">
        <v>900000</v>
      </c>
      <c r="AS17" s="320">
        <f t="shared" si="18"/>
        <v>0</v>
      </c>
      <c r="AT17" s="226">
        <v>900000</v>
      </c>
      <c r="AU17" s="223">
        <v>900000</v>
      </c>
      <c r="AV17" s="358">
        <f t="shared" si="19"/>
        <v>0</v>
      </c>
      <c r="AW17" s="226"/>
      <c r="AX17" s="223"/>
      <c r="AY17" s="318"/>
      <c r="AZ17" s="359">
        <f t="shared" si="1"/>
        <v>10000000</v>
      </c>
      <c r="BA17" s="359">
        <f t="shared" si="2"/>
        <v>10000000</v>
      </c>
      <c r="BB17" s="351">
        <f t="shared" si="3"/>
        <v>0</v>
      </c>
      <c r="BC17" s="349" t="s">
        <v>336</v>
      </c>
      <c r="BD17" s="350">
        <v>10000000</v>
      </c>
      <c r="BE17" s="350">
        <v>1500000</v>
      </c>
      <c r="BF17" s="350">
        <v>8500000</v>
      </c>
      <c r="BG17" s="350">
        <v>3100000</v>
      </c>
      <c r="BH17" s="360">
        <f t="shared" si="20"/>
        <v>0</v>
      </c>
      <c r="BI17" s="349" t="s">
        <v>336</v>
      </c>
      <c r="BJ17" s="350">
        <v>7500000</v>
      </c>
      <c r="BK17" s="360">
        <f t="shared" si="21"/>
        <v>-7500000</v>
      </c>
    </row>
    <row r="18" spans="1:63" s="249" customFormat="1" ht="15.75" thickBot="1" x14ac:dyDescent="0.25">
      <c r="A18" s="369">
        <v>13</v>
      </c>
      <c r="B18" s="353"/>
      <c r="C18" s="370" t="s">
        <v>261</v>
      </c>
      <c r="D18" s="355" t="s">
        <v>249</v>
      </c>
      <c r="E18" s="356">
        <v>10000000</v>
      </c>
      <c r="F18" s="222"/>
      <c r="G18" s="347"/>
      <c r="H18" s="356">
        <f t="shared" si="25"/>
        <v>10000000</v>
      </c>
      <c r="I18" s="361">
        <v>2000000</v>
      </c>
      <c r="J18" s="321">
        <v>2000000</v>
      </c>
      <c r="K18" s="318">
        <v>2000000</v>
      </c>
      <c r="L18" s="322">
        <f t="shared" si="0"/>
        <v>0</v>
      </c>
      <c r="M18" s="226">
        <v>650000</v>
      </c>
      <c r="N18" s="223">
        <f>M18</f>
        <v>650000</v>
      </c>
      <c r="O18" s="318">
        <f>M18-N18</f>
        <v>0</v>
      </c>
      <c r="P18" s="222">
        <f>M18</f>
        <v>650000</v>
      </c>
      <c r="Q18" s="223">
        <f>P18</f>
        <v>650000</v>
      </c>
      <c r="R18" s="320">
        <f>+P18-Q18</f>
        <v>0</v>
      </c>
      <c r="S18" s="226">
        <f>P18</f>
        <v>650000</v>
      </c>
      <c r="T18" s="223">
        <f t="shared" si="24"/>
        <v>650000</v>
      </c>
      <c r="U18" s="318">
        <f t="shared" si="22"/>
        <v>0</v>
      </c>
      <c r="V18" s="222">
        <f t="shared" si="4"/>
        <v>650000</v>
      </c>
      <c r="W18" s="399">
        <v>650000</v>
      </c>
      <c r="X18" s="348">
        <f t="shared" si="5"/>
        <v>0</v>
      </c>
      <c r="Y18" s="226">
        <f t="shared" si="6"/>
        <v>650000</v>
      </c>
      <c r="Z18" s="223">
        <v>650000</v>
      </c>
      <c r="AA18" s="320">
        <f t="shared" si="7"/>
        <v>0</v>
      </c>
      <c r="AB18" s="222">
        <f t="shared" ref="AB18:AC28" si="27">Y18</f>
        <v>650000</v>
      </c>
      <c r="AC18" s="223">
        <f>AB18</f>
        <v>650000</v>
      </c>
      <c r="AD18" s="320">
        <f t="shared" si="9"/>
        <v>0</v>
      </c>
      <c r="AE18" s="226">
        <f t="shared" si="10"/>
        <v>650000</v>
      </c>
      <c r="AF18" s="223">
        <v>650000</v>
      </c>
      <c r="AG18" s="320">
        <f t="shared" si="11"/>
        <v>0</v>
      </c>
      <c r="AH18" s="222">
        <f t="shared" si="12"/>
        <v>650000</v>
      </c>
      <c r="AI18" s="223">
        <v>650000</v>
      </c>
      <c r="AJ18" s="320">
        <f t="shared" si="13"/>
        <v>0</v>
      </c>
      <c r="AK18" s="226">
        <f t="shared" si="14"/>
        <v>650000</v>
      </c>
      <c r="AL18" s="223">
        <v>650000</v>
      </c>
      <c r="AM18" s="318">
        <f t="shared" si="26"/>
        <v>0</v>
      </c>
      <c r="AN18" s="226">
        <f t="shared" si="16"/>
        <v>650000</v>
      </c>
      <c r="AO18" s="223">
        <v>650000</v>
      </c>
      <c r="AP18" s="320">
        <f t="shared" si="17"/>
        <v>0</v>
      </c>
      <c r="AQ18" s="226">
        <f t="shared" si="23"/>
        <v>650000</v>
      </c>
      <c r="AR18" s="223">
        <v>650000</v>
      </c>
      <c r="AS18" s="320">
        <f t="shared" si="18"/>
        <v>0</v>
      </c>
      <c r="AT18" s="226">
        <v>850000</v>
      </c>
      <c r="AU18" s="223">
        <v>850000</v>
      </c>
      <c r="AV18" s="358">
        <f t="shared" si="19"/>
        <v>0</v>
      </c>
      <c r="AW18" s="226"/>
      <c r="AX18" s="223"/>
      <c r="AY18" s="318"/>
      <c r="AZ18" s="359">
        <f t="shared" si="1"/>
        <v>10000000</v>
      </c>
      <c r="BA18" s="359">
        <f t="shared" si="2"/>
        <v>10000000</v>
      </c>
      <c r="BB18" s="351">
        <f t="shared" si="3"/>
        <v>0</v>
      </c>
      <c r="BC18" s="362" t="s">
        <v>261</v>
      </c>
      <c r="BD18" s="350">
        <v>10000000</v>
      </c>
      <c r="BE18" s="350">
        <v>6300000</v>
      </c>
      <c r="BF18" s="350">
        <v>3700000</v>
      </c>
      <c r="BG18" s="363">
        <v>0</v>
      </c>
      <c r="BH18" s="360">
        <f t="shared" si="20"/>
        <v>0</v>
      </c>
      <c r="BI18" s="362" t="s">
        <v>261</v>
      </c>
      <c r="BJ18" s="350">
        <v>3200000</v>
      </c>
      <c r="BK18" s="360">
        <f t="shared" si="21"/>
        <v>-3200000</v>
      </c>
    </row>
    <row r="19" spans="1:63" s="249" customFormat="1" ht="15.75" thickBot="1" x14ac:dyDescent="0.25">
      <c r="A19" s="352">
        <v>14</v>
      </c>
      <c r="B19" s="353"/>
      <c r="C19" s="370" t="s">
        <v>258</v>
      </c>
      <c r="D19" s="355" t="s">
        <v>249</v>
      </c>
      <c r="E19" s="356">
        <v>9750000</v>
      </c>
      <c r="F19" s="222"/>
      <c r="G19" s="347"/>
      <c r="H19" s="356">
        <f t="shared" si="25"/>
        <v>9750000</v>
      </c>
      <c r="I19" s="357">
        <v>3000000</v>
      </c>
      <c r="J19" s="321">
        <v>3000000</v>
      </c>
      <c r="K19" s="318">
        <f>J19</f>
        <v>3000000</v>
      </c>
      <c r="L19" s="322">
        <f t="shared" si="0"/>
        <v>0</v>
      </c>
      <c r="M19" s="226">
        <f>(H19-I19)/12</f>
        <v>562500</v>
      </c>
      <c r="N19" s="223">
        <f>M19</f>
        <v>562500</v>
      </c>
      <c r="O19" s="318">
        <f>M19-N19</f>
        <v>0</v>
      </c>
      <c r="P19" s="222">
        <f>M19</f>
        <v>562500</v>
      </c>
      <c r="Q19" s="223">
        <f>P19</f>
        <v>562500</v>
      </c>
      <c r="R19" s="320">
        <f>+P19-Q19</f>
        <v>0</v>
      </c>
      <c r="S19" s="226">
        <f>P19</f>
        <v>562500</v>
      </c>
      <c r="T19" s="223">
        <f t="shared" si="24"/>
        <v>562500</v>
      </c>
      <c r="U19" s="318">
        <f t="shared" si="22"/>
        <v>0</v>
      </c>
      <c r="V19" s="222">
        <f t="shared" si="4"/>
        <v>562500</v>
      </c>
      <c r="W19" s="399">
        <v>562500</v>
      </c>
      <c r="X19" s="348">
        <f t="shared" si="5"/>
        <v>0</v>
      </c>
      <c r="Y19" s="226">
        <f t="shared" si="6"/>
        <v>562500</v>
      </c>
      <c r="Z19" s="223">
        <v>562500</v>
      </c>
      <c r="AA19" s="320">
        <f t="shared" si="7"/>
        <v>0</v>
      </c>
      <c r="AB19" s="222">
        <f t="shared" si="27"/>
        <v>562500</v>
      </c>
      <c r="AC19" s="223">
        <v>562500</v>
      </c>
      <c r="AD19" s="320">
        <f t="shared" si="9"/>
        <v>0</v>
      </c>
      <c r="AE19" s="226">
        <f t="shared" si="10"/>
        <v>562500</v>
      </c>
      <c r="AF19" s="223">
        <v>562500</v>
      </c>
      <c r="AG19" s="320">
        <f t="shared" si="11"/>
        <v>0</v>
      </c>
      <c r="AH19" s="222">
        <f t="shared" si="12"/>
        <v>562500</v>
      </c>
      <c r="AI19" s="223">
        <v>562500</v>
      </c>
      <c r="AJ19" s="320">
        <f t="shared" si="13"/>
        <v>0</v>
      </c>
      <c r="AK19" s="226">
        <f t="shared" si="14"/>
        <v>562500</v>
      </c>
      <c r="AL19" s="223">
        <v>562500</v>
      </c>
      <c r="AM19" s="318">
        <f t="shared" si="26"/>
        <v>0</v>
      </c>
      <c r="AN19" s="226">
        <f t="shared" si="16"/>
        <v>562500</v>
      </c>
      <c r="AO19" s="223">
        <v>562500</v>
      </c>
      <c r="AP19" s="320">
        <f t="shared" si="17"/>
        <v>0</v>
      </c>
      <c r="AQ19" s="226">
        <f t="shared" si="23"/>
        <v>562500</v>
      </c>
      <c r="AR19" s="223">
        <v>562500</v>
      </c>
      <c r="AS19" s="320">
        <f t="shared" si="18"/>
        <v>0</v>
      </c>
      <c r="AT19" s="226">
        <f>AQ19</f>
        <v>562500</v>
      </c>
      <c r="AU19" s="223">
        <v>562500</v>
      </c>
      <c r="AV19" s="358">
        <f t="shared" si="19"/>
        <v>0</v>
      </c>
      <c r="AW19" s="226"/>
      <c r="AX19" s="223"/>
      <c r="AY19" s="318"/>
      <c r="AZ19" s="359">
        <f t="shared" si="1"/>
        <v>9750000</v>
      </c>
      <c r="BA19" s="359">
        <f t="shared" si="2"/>
        <v>9750000</v>
      </c>
      <c r="BB19" s="351">
        <f t="shared" si="3"/>
        <v>0</v>
      </c>
      <c r="BC19" s="349" t="s">
        <v>258</v>
      </c>
      <c r="BD19" s="350">
        <v>9750000</v>
      </c>
      <c r="BE19" s="350">
        <v>3900000</v>
      </c>
      <c r="BF19" s="350">
        <v>5850000</v>
      </c>
      <c r="BG19" s="350">
        <v>3037500</v>
      </c>
      <c r="BH19" s="360">
        <f t="shared" si="20"/>
        <v>0</v>
      </c>
      <c r="BI19" s="349" t="s">
        <v>258</v>
      </c>
      <c r="BJ19" s="350">
        <v>4850000</v>
      </c>
      <c r="BK19" s="360">
        <f t="shared" si="21"/>
        <v>-4850000</v>
      </c>
    </row>
    <row r="20" spans="1:63" s="249" customFormat="1" ht="15.75" thickBot="1" x14ac:dyDescent="0.25">
      <c r="A20" s="369">
        <v>15</v>
      </c>
      <c r="B20" s="353"/>
      <c r="C20" s="370" t="s">
        <v>262</v>
      </c>
      <c r="D20" s="355" t="s">
        <v>249</v>
      </c>
      <c r="E20" s="356">
        <v>10000000</v>
      </c>
      <c r="F20" s="222"/>
      <c r="G20" s="347"/>
      <c r="H20" s="356">
        <f t="shared" si="25"/>
        <v>10000000</v>
      </c>
      <c r="I20" s="361">
        <v>3000000</v>
      </c>
      <c r="J20" s="321">
        <v>3000000</v>
      </c>
      <c r="K20" s="318">
        <v>3000000</v>
      </c>
      <c r="L20" s="322">
        <f t="shared" si="0"/>
        <v>0</v>
      </c>
      <c r="M20" s="226">
        <v>600000</v>
      </c>
      <c r="N20" s="223">
        <v>600000</v>
      </c>
      <c r="O20" s="318">
        <f>M20-N20</f>
        <v>0</v>
      </c>
      <c r="P20" s="222">
        <f>M20</f>
        <v>600000</v>
      </c>
      <c r="Q20" s="223">
        <v>600000</v>
      </c>
      <c r="R20" s="320">
        <f>+P20-Q20</f>
        <v>0</v>
      </c>
      <c r="S20" s="226">
        <f>P20</f>
        <v>600000</v>
      </c>
      <c r="T20" s="223">
        <v>600000</v>
      </c>
      <c r="U20" s="318">
        <f t="shared" si="22"/>
        <v>0</v>
      </c>
      <c r="V20" s="222">
        <f t="shared" si="4"/>
        <v>600000</v>
      </c>
      <c r="W20" s="223">
        <f>V20</f>
        <v>600000</v>
      </c>
      <c r="X20" s="348">
        <f t="shared" si="5"/>
        <v>0</v>
      </c>
      <c r="Y20" s="226">
        <f t="shared" si="6"/>
        <v>600000</v>
      </c>
      <c r="Z20" s="223">
        <f>Y20</f>
        <v>600000</v>
      </c>
      <c r="AA20" s="320">
        <f t="shared" si="7"/>
        <v>0</v>
      </c>
      <c r="AB20" s="222">
        <f t="shared" si="27"/>
        <v>600000</v>
      </c>
      <c r="AC20" s="223">
        <f>AB20</f>
        <v>600000</v>
      </c>
      <c r="AD20" s="320">
        <f t="shared" si="9"/>
        <v>0</v>
      </c>
      <c r="AE20" s="226">
        <f t="shared" si="10"/>
        <v>600000</v>
      </c>
      <c r="AF20" s="223">
        <f>AE20</f>
        <v>600000</v>
      </c>
      <c r="AG20" s="320">
        <f t="shared" si="11"/>
        <v>0</v>
      </c>
      <c r="AH20" s="222">
        <f t="shared" si="12"/>
        <v>600000</v>
      </c>
      <c r="AI20" s="223">
        <v>600000</v>
      </c>
      <c r="AJ20" s="320">
        <f t="shared" si="13"/>
        <v>0</v>
      </c>
      <c r="AK20" s="226">
        <f t="shared" si="14"/>
        <v>600000</v>
      </c>
      <c r="AL20" s="223">
        <v>600000</v>
      </c>
      <c r="AM20" s="318">
        <f t="shared" si="26"/>
        <v>0</v>
      </c>
      <c r="AN20" s="226">
        <f t="shared" si="16"/>
        <v>600000</v>
      </c>
      <c r="AO20" s="223">
        <v>600000</v>
      </c>
      <c r="AP20" s="320">
        <f t="shared" si="17"/>
        <v>0</v>
      </c>
      <c r="AQ20" s="226">
        <f t="shared" si="23"/>
        <v>600000</v>
      </c>
      <c r="AR20" s="223">
        <v>600000</v>
      </c>
      <c r="AS20" s="320">
        <f t="shared" si="18"/>
        <v>0</v>
      </c>
      <c r="AT20" s="226">
        <v>400000</v>
      </c>
      <c r="AU20" s="223">
        <v>400000</v>
      </c>
      <c r="AV20" s="358">
        <f t="shared" si="19"/>
        <v>0</v>
      </c>
      <c r="AW20" s="226"/>
      <c r="AX20" s="223"/>
      <c r="AY20" s="318"/>
      <c r="AZ20" s="359">
        <f t="shared" si="1"/>
        <v>10000000</v>
      </c>
      <c r="BA20" s="359">
        <f t="shared" si="2"/>
        <v>10000000</v>
      </c>
      <c r="BB20" s="351">
        <f t="shared" si="3"/>
        <v>0</v>
      </c>
      <c r="BC20" s="362" t="s">
        <v>262</v>
      </c>
      <c r="BD20" s="350">
        <v>10000000</v>
      </c>
      <c r="BE20" s="350">
        <v>6600000</v>
      </c>
      <c r="BF20" s="350">
        <v>3400000</v>
      </c>
      <c r="BG20" s="363">
        <v>0</v>
      </c>
      <c r="BH20" s="360">
        <f t="shared" si="20"/>
        <v>0</v>
      </c>
      <c r="BI20" s="362" t="s">
        <v>262</v>
      </c>
      <c r="BJ20" s="350">
        <v>2800000</v>
      </c>
      <c r="BK20" s="360">
        <f t="shared" si="21"/>
        <v>-2800000</v>
      </c>
    </row>
    <row r="21" spans="1:63" ht="15.75" thickBot="1" x14ac:dyDescent="0.25">
      <c r="A21" s="313">
        <v>16</v>
      </c>
      <c r="B21" s="314"/>
      <c r="C21" s="317" t="s">
        <v>347</v>
      </c>
      <c r="D21" s="315" t="s">
        <v>249</v>
      </c>
      <c r="E21" s="157">
        <v>10000000</v>
      </c>
      <c r="F21" s="216"/>
      <c r="G21" s="95"/>
      <c r="H21" s="157">
        <f t="shared" si="25"/>
        <v>10000000</v>
      </c>
      <c r="I21" s="206">
        <v>2000000</v>
      </c>
      <c r="J21" s="316">
        <v>2000000</v>
      </c>
      <c r="K21" s="212">
        <v>2000000</v>
      </c>
      <c r="L21" s="308">
        <f t="shared" si="0"/>
        <v>0</v>
      </c>
      <c r="M21" s="210"/>
      <c r="N21" s="211"/>
      <c r="O21" s="212"/>
      <c r="P21" s="213"/>
      <c r="Q21" s="211"/>
      <c r="R21" s="309"/>
      <c r="S21" s="226">
        <v>900000</v>
      </c>
      <c r="T21" s="223"/>
      <c r="U21" s="318">
        <f t="shared" si="22"/>
        <v>900000</v>
      </c>
      <c r="V21" s="216">
        <f t="shared" si="4"/>
        <v>900000</v>
      </c>
      <c r="W21" s="198"/>
      <c r="X21" s="209">
        <f t="shared" si="5"/>
        <v>900000</v>
      </c>
      <c r="Y21" s="214">
        <f t="shared" si="6"/>
        <v>900000</v>
      </c>
      <c r="Z21" s="215"/>
      <c r="AA21" s="310">
        <f t="shared" si="7"/>
        <v>900000</v>
      </c>
      <c r="AB21" s="216">
        <f t="shared" si="27"/>
        <v>900000</v>
      </c>
      <c r="AC21" s="198"/>
      <c r="AD21" s="310">
        <f t="shared" si="9"/>
        <v>900000</v>
      </c>
      <c r="AE21" s="214">
        <f t="shared" si="10"/>
        <v>900000</v>
      </c>
      <c r="AF21" s="215"/>
      <c r="AG21" s="310">
        <f t="shared" si="11"/>
        <v>900000</v>
      </c>
      <c r="AH21" s="216">
        <f t="shared" si="12"/>
        <v>900000</v>
      </c>
      <c r="AI21" s="198"/>
      <c r="AJ21" s="310">
        <f t="shared" si="13"/>
        <v>900000</v>
      </c>
      <c r="AK21" s="214">
        <f t="shared" si="14"/>
        <v>900000</v>
      </c>
      <c r="AL21" s="215"/>
      <c r="AM21" s="304">
        <f t="shared" si="26"/>
        <v>900000</v>
      </c>
      <c r="AN21" s="207">
        <f t="shared" si="16"/>
        <v>900000</v>
      </c>
      <c r="AO21" s="198"/>
      <c r="AP21" s="310">
        <f t="shared" si="17"/>
        <v>900000</v>
      </c>
      <c r="AQ21" s="214">
        <v>800000</v>
      </c>
      <c r="AR21" s="215"/>
      <c r="AS21" s="310">
        <f t="shared" si="18"/>
        <v>800000</v>
      </c>
      <c r="AT21" s="207"/>
      <c r="AU21" s="198"/>
      <c r="AV21" s="311">
        <f t="shared" si="19"/>
        <v>0</v>
      </c>
      <c r="AW21" s="214"/>
      <c r="AX21" s="215"/>
      <c r="AY21" s="304"/>
      <c r="AZ21" s="312">
        <f t="shared" si="1"/>
        <v>2000000</v>
      </c>
      <c r="BA21" s="312">
        <f t="shared" si="2"/>
        <v>10000000</v>
      </c>
      <c r="BB21" s="201">
        <f t="shared" si="3"/>
        <v>8000000</v>
      </c>
      <c r="BC21" s="204" t="s">
        <v>347</v>
      </c>
      <c r="BD21" s="200">
        <v>10000000</v>
      </c>
      <c r="BE21" s="200">
        <v>2000000</v>
      </c>
      <c r="BF21" s="200">
        <v>8000000</v>
      </c>
      <c r="BG21" s="200">
        <v>2700000</v>
      </c>
      <c r="BH21" s="270">
        <f t="shared" si="20"/>
        <v>0</v>
      </c>
      <c r="BI21" s="204" t="s">
        <v>347</v>
      </c>
      <c r="BJ21" s="200">
        <v>8000000</v>
      </c>
      <c r="BK21" s="270">
        <f t="shared" si="21"/>
        <v>0</v>
      </c>
    </row>
    <row r="22" spans="1:63" ht="15.75" thickBot="1" x14ac:dyDescent="0.25">
      <c r="A22" s="307">
        <v>17</v>
      </c>
      <c r="B22" s="314"/>
      <c r="C22" s="317" t="s">
        <v>329</v>
      </c>
      <c r="D22" s="315" t="s">
        <v>249</v>
      </c>
      <c r="E22" s="157">
        <v>10000000</v>
      </c>
      <c r="F22" s="216"/>
      <c r="G22" s="95"/>
      <c r="H22" s="157">
        <f t="shared" si="25"/>
        <v>10000000</v>
      </c>
      <c r="I22" s="206">
        <v>1000000</v>
      </c>
      <c r="J22" s="316">
        <v>1000000</v>
      </c>
      <c r="K22" s="212">
        <v>1000000</v>
      </c>
      <c r="L22" s="308">
        <f t="shared" si="0"/>
        <v>0</v>
      </c>
      <c r="M22" s="210"/>
      <c r="N22" s="211"/>
      <c r="O22" s="212"/>
      <c r="P22" s="213"/>
      <c r="Q22" s="211"/>
      <c r="R22" s="309"/>
      <c r="S22" s="210">
        <v>900000</v>
      </c>
      <c r="T22" s="211">
        <f>S22</f>
        <v>900000</v>
      </c>
      <c r="U22" s="212">
        <f t="shared" si="22"/>
        <v>0</v>
      </c>
      <c r="V22" s="216">
        <f t="shared" si="4"/>
        <v>900000</v>
      </c>
      <c r="W22" s="198">
        <f>V22</f>
        <v>900000</v>
      </c>
      <c r="X22" s="209">
        <f t="shared" si="5"/>
        <v>0</v>
      </c>
      <c r="Y22" s="214">
        <f t="shared" si="6"/>
        <v>900000</v>
      </c>
      <c r="Z22" s="198">
        <f>Y22</f>
        <v>900000</v>
      </c>
      <c r="AA22" s="310">
        <f t="shared" si="7"/>
        <v>0</v>
      </c>
      <c r="AB22" s="216">
        <f t="shared" si="27"/>
        <v>900000</v>
      </c>
      <c r="AC22" s="198">
        <v>600000</v>
      </c>
      <c r="AD22" s="310">
        <f t="shared" si="9"/>
        <v>300000</v>
      </c>
      <c r="AE22" s="214">
        <f t="shared" si="10"/>
        <v>900000</v>
      </c>
      <c r="AF22" s="215"/>
      <c r="AG22" s="310">
        <f t="shared" si="11"/>
        <v>900000</v>
      </c>
      <c r="AH22" s="216">
        <f t="shared" si="12"/>
        <v>900000</v>
      </c>
      <c r="AI22" s="198"/>
      <c r="AJ22" s="310">
        <f t="shared" si="13"/>
        <v>900000</v>
      </c>
      <c r="AK22" s="214">
        <f t="shared" si="14"/>
        <v>900000</v>
      </c>
      <c r="AL22" s="215"/>
      <c r="AM22" s="304">
        <f t="shared" si="26"/>
        <v>900000</v>
      </c>
      <c r="AN22" s="207">
        <f t="shared" si="16"/>
        <v>900000</v>
      </c>
      <c r="AO22" s="198"/>
      <c r="AP22" s="310">
        <f t="shared" si="17"/>
        <v>900000</v>
      </c>
      <c r="AQ22" s="214">
        <f>AN22</f>
        <v>900000</v>
      </c>
      <c r="AR22" s="215"/>
      <c r="AS22" s="310">
        <f t="shared" si="18"/>
        <v>900000</v>
      </c>
      <c r="AT22" s="207">
        <v>900000</v>
      </c>
      <c r="AU22" s="198"/>
      <c r="AV22" s="311">
        <f t="shared" si="19"/>
        <v>900000</v>
      </c>
      <c r="AW22" s="214"/>
      <c r="AX22" s="215"/>
      <c r="AY22" s="304"/>
      <c r="AZ22" s="312">
        <f t="shared" si="1"/>
        <v>4300000</v>
      </c>
      <c r="BA22" s="312">
        <f t="shared" si="2"/>
        <v>10000000</v>
      </c>
      <c r="BB22" s="201">
        <f t="shared" si="3"/>
        <v>5700000</v>
      </c>
      <c r="BC22" s="204" t="s">
        <v>329</v>
      </c>
      <c r="BD22" s="200">
        <v>10000000</v>
      </c>
      <c r="BE22" s="200">
        <v>4300000</v>
      </c>
      <c r="BF22" s="200">
        <v>5700000</v>
      </c>
      <c r="BG22" s="200">
        <v>300000</v>
      </c>
      <c r="BH22" s="270">
        <f t="shared" si="20"/>
        <v>0</v>
      </c>
      <c r="BI22" s="204" t="s">
        <v>329</v>
      </c>
      <c r="BJ22" s="200">
        <v>5700000</v>
      </c>
      <c r="BK22" s="270">
        <f t="shared" si="21"/>
        <v>0</v>
      </c>
    </row>
    <row r="23" spans="1:63" s="249" customFormat="1" ht="15.75" thickBot="1" x14ac:dyDescent="0.25">
      <c r="A23" s="352">
        <v>18</v>
      </c>
      <c r="B23" s="353"/>
      <c r="C23" s="370" t="s">
        <v>257</v>
      </c>
      <c r="D23" s="355" t="s">
        <v>249</v>
      </c>
      <c r="E23" s="356">
        <v>9750000</v>
      </c>
      <c r="F23" s="222"/>
      <c r="G23" s="347"/>
      <c r="H23" s="356">
        <f t="shared" si="25"/>
        <v>9750000</v>
      </c>
      <c r="I23" s="357">
        <v>1000000</v>
      </c>
      <c r="J23" s="321">
        <v>1000000</v>
      </c>
      <c r="K23" s="318">
        <v>1000000</v>
      </c>
      <c r="L23" s="322">
        <f t="shared" si="0"/>
        <v>0</v>
      </c>
      <c r="M23" s="226">
        <v>729000</v>
      </c>
      <c r="N23" s="223">
        <v>729000</v>
      </c>
      <c r="O23" s="318">
        <f>M23-N23</f>
        <v>0</v>
      </c>
      <c r="P23" s="222">
        <f>M23</f>
        <v>729000</v>
      </c>
      <c r="Q23" s="223">
        <v>729000</v>
      </c>
      <c r="R23" s="320">
        <f>+P23-Q23</f>
        <v>0</v>
      </c>
      <c r="S23" s="226">
        <f>P23</f>
        <v>729000</v>
      </c>
      <c r="T23" s="223">
        <v>729000</v>
      </c>
      <c r="U23" s="318">
        <f t="shared" si="22"/>
        <v>0</v>
      </c>
      <c r="V23" s="222">
        <f t="shared" si="4"/>
        <v>729000</v>
      </c>
      <c r="W23" s="223">
        <v>729000</v>
      </c>
      <c r="X23" s="348">
        <f t="shared" si="5"/>
        <v>0</v>
      </c>
      <c r="Y23" s="226">
        <f t="shared" si="6"/>
        <v>729000</v>
      </c>
      <c r="Z23" s="223">
        <v>729000</v>
      </c>
      <c r="AA23" s="320">
        <f t="shared" si="7"/>
        <v>0</v>
      </c>
      <c r="AB23" s="222">
        <f t="shared" si="27"/>
        <v>729000</v>
      </c>
      <c r="AC23" s="223">
        <v>729000</v>
      </c>
      <c r="AD23" s="320">
        <f t="shared" si="9"/>
        <v>0</v>
      </c>
      <c r="AE23" s="226">
        <f t="shared" si="10"/>
        <v>729000</v>
      </c>
      <c r="AF23" s="223">
        <v>729000</v>
      </c>
      <c r="AG23" s="320">
        <f t="shared" si="11"/>
        <v>0</v>
      </c>
      <c r="AH23" s="222">
        <f t="shared" si="12"/>
        <v>729000</v>
      </c>
      <c r="AI23" s="223">
        <v>729000</v>
      </c>
      <c r="AJ23" s="320">
        <f t="shared" si="13"/>
        <v>0</v>
      </c>
      <c r="AK23" s="226">
        <f t="shared" si="14"/>
        <v>729000</v>
      </c>
      <c r="AL23" s="223">
        <v>729000</v>
      </c>
      <c r="AM23" s="318">
        <f t="shared" si="26"/>
        <v>0</v>
      </c>
      <c r="AN23" s="226">
        <f t="shared" si="16"/>
        <v>729000</v>
      </c>
      <c r="AO23" s="223">
        <v>729000</v>
      </c>
      <c r="AP23" s="320">
        <f t="shared" si="17"/>
        <v>0</v>
      </c>
      <c r="AQ23" s="226">
        <f>AN23</f>
        <v>729000</v>
      </c>
      <c r="AR23" s="223">
        <v>729000</v>
      </c>
      <c r="AS23" s="320">
        <f t="shared" si="18"/>
        <v>0</v>
      </c>
      <c r="AT23" s="226">
        <v>731000</v>
      </c>
      <c r="AU23" s="223">
        <v>731000</v>
      </c>
      <c r="AV23" s="358">
        <f t="shared" si="19"/>
        <v>0</v>
      </c>
      <c r="AW23" s="226"/>
      <c r="AX23" s="223"/>
      <c r="AY23" s="318"/>
      <c r="AZ23" s="359">
        <f t="shared" si="1"/>
        <v>9750000</v>
      </c>
      <c r="BA23" s="359">
        <f t="shared" si="2"/>
        <v>9750000</v>
      </c>
      <c r="BB23" s="351">
        <f t="shared" si="3"/>
        <v>0</v>
      </c>
      <c r="BC23" s="349" t="s">
        <v>257</v>
      </c>
      <c r="BD23" s="350">
        <v>9750000</v>
      </c>
      <c r="BE23" s="350">
        <v>1000000</v>
      </c>
      <c r="BF23" s="350">
        <v>8750000</v>
      </c>
      <c r="BG23" s="350">
        <v>4374000</v>
      </c>
      <c r="BH23" s="360">
        <f t="shared" si="20"/>
        <v>0</v>
      </c>
      <c r="BI23" s="349" t="s">
        <v>257</v>
      </c>
      <c r="BJ23" s="350">
        <v>8750000</v>
      </c>
      <c r="BK23" s="360">
        <f t="shared" si="21"/>
        <v>-8750000</v>
      </c>
    </row>
    <row r="24" spans="1:63" s="249" customFormat="1" ht="15.75" thickBot="1" x14ac:dyDescent="0.25">
      <c r="A24" s="369">
        <v>19</v>
      </c>
      <c r="B24" s="353"/>
      <c r="C24" s="354" t="s">
        <v>250</v>
      </c>
      <c r="D24" s="355" t="s">
        <v>249</v>
      </c>
      <c r="E24" s="356">
        <v>9000000</v>
      </c>
      <c r="F24" s="222"/>
      <c r="G24" s="347"/>
      <c r="H24" s="356">
        <f t="shared" si="25"/>
        <v>9000000</v>
      </c>
      <c r="I24" s="357">
        <v>1000000</v>
      </c>
      <c r="J24" s="321">
        <v>1000000</v>
      </c>
      <c r="K24" s="318">
        <v>1000000</v>
      </c>
      <c r="L24" s="322">
        <f t="shared" si="0"/>
        <v>0</v>
      </c>
      <c r="M24" s="226">
        <v>660000</v>
      </c>
      <c r="N24" s="223">
        <v>660000</v>
      </c>
      <c r="O24" s="318">
        <f>M24-N24</f>
        <v>0</v>
      </c>
      <c r="P24" s="222">
        <f>M24</f>
        <v>660000</v>
      </c>
      <c r="Q24" s="223">
        <v>660000</v>
      </c>
      <c r="R24" s="320">
        <f>+P24-Q24</f>
        <v>0</v>
      </c>
      <c r="S24" s="226">
        <f>P24</f>
        <v>660000</v>
      </c>
      <c r="T24" s="223">
        <f>S24</f>
        <v>660000</v>
      </c>
      <c r="U24" s="318">
        <f t="shared" si="22"/>
        <v>0</v>
      </c>
      <c r="V24" s="222">
        <f t="shared" si="4"/>
        <v>660000</v>
      </c>
      <c r="W24" s="223">
        <f>V24</f>
        <v>660000</v>
      </c>
      <c r="X24" s="348">
        <f t="shared" si="5"/>
        <v>0</v>
      </c>
      <c r="Y24" s="226">
        <f t="shared" si="6"/>
        <v>660000</v>
      </c>
      <c r="Z24" s="223">
        <f>Y24</f>
        <v>660000</v>
      </c>
      <c r="AA24" s="320">
        <f t="shared" si="7"/>
        <v>0</v>
      </c>
      <c r="AB24" s="222">
        <f t="shared" si="27"/>
        <v>660000</v>
      </c>
      <c r="AC24" s="223">
        <f>AB24</f>
        <v>660000</v>
      </c>
      <c r="AD24" s="320">
        <f t="shared" si="9"/>
        <v>0</v>
      </c>
      <c r="AE24" s="226">
        <f t="shared" si="10"/>
        <v>660000</v>
      </c>
      <c r="AF24" s="223">
        <v>660000</v>
      </c>
      <c r="AG24" s="320">
        <f t="shared" si="11"/>
        <v>0</v>
      </c>
      <c r="AH24" s="222">
        <f t="shared" si="12"/>
        <v>660000</v>
      </c>
      <c r="AI24" s="223">
        <v>660000</v>
      </c>
      <c r="AJ24" s="320">
        <f t="shared" si="13"/>
        <v>0</v>
      </c>
      <c r="AK24" s="226">
        <f t="shared" si="14"/>
        <v>660000</v>
      </c>
      <c r="AL24" s="223">
        <v>660000</v>
      </c>
      <c r="AM24" s="318">
        <f t="shared" si="26"/>
        <v>0</v>
      </c>
      <c r="AN24" s="226">
        <f t="shared" si="16"/>
        <v>660000</v>
      </c>
      <c r="AO24" s="223">
        <v>660000</v>
      </c>
      <c r="AP24" s="320">
        <f t="shared" si="17"/>
        <v>0</v>
      </c>
      <c r="AQ24" s="226">
        <f>AN24</f>
        <v>660000</v>
      </c>
      <c r="AR24" s="223">
        <v>660000</v>
      </c>
      <c r="AS24" s="320">
        <f t="shared" si="18"/>
        <v>0</v>
      </c>
      <c r="AT24" s="226">
        <v>740000</v>
      </c>
      <c r="AU24" s="223">
        <v>740000</v>
      </c>
      <c r="AV24" s="358">
        <f t="shared" si="19"/>
        <v>0</v>
      </c>
      <c r="AW24" s="226"/>
      <c r="AX24" s="223"/>
      <c r="AY24" s="318"/>
      <c r="AZ24" s="359">
        <f t="shared" si="1"/>
        <v>9000000</v>
      </c>
      <c r="BA24" s="359">
        <f t="shared" si="2"/>
        <v>9000000</v>
      </c>
      <c r="BB24" s="351">
        <f t="shared" si="3"/>
        <v>0</v>
      </c>
      <c r="BC24" s="349" t="s">
        <v>484</v>
      </c>
      <c r="BD24" s="350">
        <v>9000000</v>
      </c>
      <c r="BE24" s="350">
        <v>2995000</v>
      </c>
      <c r="BF24" s="350">
        <v>6005000</v>
      </c>
      <c r="BG24" s="350">
        <v>1965000</v>
      </c>
      <c r="BH24" s="360">
        <f t="shared" si="20"/>
        <v>0</v>
      </c>
      <c r="BI24" s="349" t="s">
        <v>484</v>
      </c>
      <c r="BJ24" s="350">
        <v>4005000</v>
      </c>
      <c r="BK24" s="360">
        <f t="shared" si="21"/>
        <v>-4005000</v>
      </c>
    </row>
    <row r="25" spans="1:63" ht="15.75" thickBot="1" x14ac:dyDescent="0.25">
      <c r="A25" s="313">
        <v>20</v>
      </c>
      <c r="B25" s="314"/>
      <c r="C25" s="319" t="s">
        <v>264</v>
      </c>
      <c r="D25" s="315" t="s">
        <v>249</v>
      </c>
      <c r="E25" s="157">
        <v>10000000</v>
      </c>
      <c r="F25" s="216"/>
      <c r="G25" s="95"/>
      <c r="H25" s="157">
        <f t="shared" si="25"/>
        <v>10000000</v>
      </c>
      <c r="I25" s="206">
        <v>1000000</v>
      </c>
      <c r="J25" s="321">
        <v>1000000</v>
      </c>
      <c r="K25" s="318">
        <v>1000000</v>
      </c>
      <c r="L25" s="322">
        <f t="shared" si="0"/>
        <v>0</v>
      </c>
      <c r="M25" s="226"/>
      <c r="N25" s="223"/>
      <c r="O25" s="318">
        <f>M25-N25</f>
        <v>0</v>
      </c>
      <c r="P25" s="222">
        <v>800000</v>
      </c>
      <c r="Q25" s="223">
        <v>800000</v>
      </c>
      <c r="R25" s="320">
        <f>+P25-Q25</f>
        <v>0</v>
      </c>
      <c r="S25" s="226">
        <f>P25</f>
        <v>800000</v>
      </c>
      <c r="T25" s="223">
        <v>800000</v>
      </c>
      <c r="U25" s="318">
        <f t="shared" si="22"/>
        <v>0</v>
      </c>
      <c r="V25" s="216">
        <f t="shared" si="4"/>
        <v>800000</v>
      </c>
      <c r="W25" s="198">
        <v>800000</v>
      </c>
      <c r="X25" s="209">
        <f t="shared" si="5"/>
        <v>0</v>
      </c>
      <c r="Y25" s="214">
        <f t="shared" si="6"/>
        <v>800000</v>
      </c>
      <c r="Z25" s="214">
        <f t="shared" si="6"/>
        <v>800000</v>
      </c>
      <c r="AA25" s="310">
        <f t="shared" si="7"/>
        <v>0</v>
      </c>
      <c r="AB25" s="216">
        <f t="shared" si="27"/>
        <v>800000</v>
      </c>
      <c r="AC25" s="216">
        <f t="shared" si="27"/>
        <v>800000</v>
      </c>
      <c r="AD25" s="310">
        <f t="shared" si="9"/>
        <v>0</v>
      </c>
      <c r="AE25" s="214">
        <f t="shared" si="10"/>
        <v>800000</v>
      </c>
      <c r="AF25" s="214">
        <f t="shared" si="10"/>
        <v>800000</v>
      </c>
      <c r="AG25" s="310">
        <f t="shared" si="11"/>
        <v>0</v>
      </c>
      <c r="AH25" s="216">
        <f t="shared" si="12"/>
        <v>800000</v>
      </c>
      <c r="AI25" s="198">
        <v>100000</v>
      </c>
      <c r="AJ25" s="310">
        <f t="shared" si="13"/>
        <v>700000</v>
      </c>
      <c r="AK25" s="214">
        <f t="shared" si="14"/>
        <v>800000</v>
      </c>
      <c r="AL25" s="215"/>
      <c r="AM25" s="304">
        <f t="shared" si="26"/>
        <v>800000</v>
      </c>
      <c r="AN25" s="207">
        <f t="shared" si="16"/>
        <v>800000</v>
      </c>
      <c r="AO25" s="198"/>
      <c r="AP25" s="310">
        <f t="shared" si="17"/>
        <v>800000</v>
      </c>
      <c r="AQ25" s="214">
        <f>AN25</f>
        <v>800000</v>
      </c>
      <c r="AR25" s="215"/>
      <c r="AS25" s="310">
        <f t="shared" si="18"/>
        <v>800000</v>
      </c>
      <c r="AT25" s="207">
        <v>1000000</v>
      </c>
      <c r="AU25" s="198"/>
      <c r="AV25" s="311">
        <f t="shared" si="19"/>
        <v>1000000</v>
      </c>
      <c r="AW25" s="214"/>
      <c r="AX25" s="215"/>
      <c r="AY25" s="304"/>
      <c r="AZ25" s="312">
        <f t="shared" si="1"/>
        <v>5900000</v>
      </c>
      <c r="BA25" s="312">
        <f t="shared" si="2"/>
        <v>10000000</v>
      </c>
      <c r="BB25" s="201">
        <f t="shared" si="3"/>
        <v>4100000</v>
      </c>
      <c r="BC25" s="204" t="s">
        <v>485</v>
      </c>
      <c r="BD25" s="200">
        <v>10000000</v>
      </c>
      <c r="BE25" s="200">
        <v>500000</v>
      </c>
      <c r="BF25" s="200">
        <v>9500000</v>
      </c>
      <c r="BG25" s="200">
        <v>4500000</v>
      </c>
      <c r="BH25" s="270">
        <f t="shared" si="20"/>
        <v>0</v>
      </c>
      <c r="BI25" s="204" t="s">
        <v>485</v>
      </c>
      <c r="BJ25" s="200">
        <v>9500000</v>
      </c>
      <c r="BK25" s="270">
        <f t="shared" si="21"/>
        <v>-5400000</v>
      </c>
    </row>
    <row r="26" spans="1:63" s="249" customFormat="1" ht="15.75" thickBot="1" x14ac:dyDescent="0.25">
      <c r="A26" s="369">
        <v>21</v>
      </c>
      <c r="B26" s="353"/>
      <c r="C26" s="354" t="s">
        <v>252</v>
      </c>
      <c r="D26" s="355" t="s">
        <v>249</v>
      </c>
      <c r="E26" s="356">
        <v>9500000</v>
      </c>
      <c r="F26" s="222">
        <v>450000</v>
      </c>
      <c r="G26" s="347">
        <v>500000</v>
      </c>
      <c r="H26" s="356">
        <f t="shared" si="25"/>
        <v>8550000</v>
      </c>
      <c r="I26" s="357">
        <v>8550000</v>
      </c>
      <c r="J26" s="321">
        <v>8550000</v>
      </c>
      <c r="K26" s="318">
        <v>8550000</v>
      </c>
      <c r="L26" s="322">
        <f t="shared" si="0"/>
        <v>0</v>
      </c>
      <c r="M26" s="226">
        <f>(H26-I26)/12</f>
        <v>0</v>
      </c>
      <c r="N26" s="223"/>
      <c r="O26" s="318">
        <f>M26-N26</f>
        <v>0</v>
      </c>
      <c r="P26" s="222">
        <f>M26</f>
        <v>0</v>
      </c>
      <c r="Q26" s="223"/>
      <c r="R26" s="320">
        <f>+P26-Q26</f>
        <v>0</v>
      </c>
      <c r="S26" s="226">
        <f>P26</f>
        <v>0</v>
      </c>
      <c r="T26" s="223"/>
      <c r="U26" s="318">
        <f t="shared" si="22"/>
        <v>0</v>
      </c>
      <c r="V26" s="222">
        <f t="shared" si="4"/>
        <v>0</v>
      </c>
      <c r="W26" s="223"/>
      <c r="X26" s="348">
        <f t="shared" si="5"/>
        <v>0</v>
      </c>
      <c r="Y26" s="226">
        <f t="shared" si="6"/>
        <v>0</v>
      </c>
      <c r="Z26" s="223"/>
      <c r="AA26" s="320">
        <f t="shared" si="7"/>
        <v>0</v>
      </c>
      <c r="AB26" s="222">
        <f t="shared" si="27"/>
        <v>0</v>
      </c>
      <c r="AC26" s="223"/>
      <c r="AD26" s="320">
        <f t="shared" si="9"/>
        <v>0</v>
      </c>
      <c r="AE26" s="226">
        <f t="shared" si="10"/>
        <v>0</v>
      </c>
      <c r="AF26" s="223"/>
      <c r="AG26" s="320">
        <f t="shared" si="11"/>
        <v>0</v>
      </c>
      <c r="AH26" s="222">
        <f t="shared" si="12"/>
        <v>0</v>
      </c>
      <c r="AI26" s="223"/>
      <c r="AJ26" s="320">
        <f t="shared" si="13"/>
        <v>0</v>
      </c>
      <c r="AK26" s="226">
        <f t="shared" si="14"/>
        <v>0</v>
      </c>
      <c r="AL26" s="223"/>
      <c r="AM26" s="318">
        <f t="shared" si="26"/>
        <v>0</v>
      </c>
      <c r="AN26" s="226">
        <f t="shared" si="16"/>
        <v>0</v>
      </c>
      <c r="AO26" s="223"/>
      <c r="AP26" s="320">
        <f t="shared" si="17"/>
        <v>0</v>
      </c>
      <c r="AQ26" s="226">
        <f>AN26</f>
        <v>0</v>
      </c>
      <c r="AR26" s="223"/>
      <c r="AS26" s="320">
        <f t="shared" si="18"/>
        <v>0</v>
      </c>
      <c r="AT26" s="226">
        <f>AQ26</f>
        <v>0</v>
      </c>
      <c r="AU26" s="223"/>
      <c r="AV26" s="358">
        <f t="shared" si="19"/>
        <v>0</v>
      </c>
      <c r="AW26" s="226"/>
      <c r="AX26" s="223"/>
      <c r="AY26" s="318"/>
      <c r="AZ26" s="359">
        <f t="shared" si="1"/>
        <v>8550000</v>
      </c>
      <c r="BA26" s="359">
        <f t="shared" si="2"/>
        <v>8550000</v>
      </c>
      <c r="BB26" s="351">
        <f t="shared" si="3"/>
        <v>0</v>
      </c>
      <c r="BC26" s="362" t="s">
        <v>252</v>
      </c>
      <c r="BD26" s="350">
        <v>8550000</v>
      </c>
      <c r="BE26" s="350">
        <v>8550000</v>
      </c>
      <c r="BF26" s="363">
        <v>0</v>
      </c>
      <c r="BG26" s="363">
        <v>0</v>
      </c>
      <c r="BH26" s="360">
        <f t="shared" si="20"/>
        <v>0</v>
      </c>
      <c r="BI26" s="362" t="s">
        <v>252</v>
      </c>
      <c r="BJ26" s="363">
        <v>0</v>
      </c>
      <c r="BK26" s="360">
        <f t="shared" si="21"/>
        <v>0</v>
      </c>
    </row>
    <row r="27" spans="1:63" ht="15.75" thickBot="1" x14ac:dyDescent="0.25">
      <c r="A27" s="307">
        <v>22</v>
      </c>
      <c r="B27" s="314"/>
      <c r="C27" s="141" t="s">
        <v>486</v>
      </c>
      <c r="D27" s="315" t="s">
        <v>249</v>
      </c>
      <c r="E27" s="157">
        <v>10000000</v>
      </c>
      <c r="F27" s="216">
        <v>0</v>
      </c>
      <c r="G27" s="95"/>
      <c r="H27" s="157">
        <f t="shared" si="25"/>
        <v>10000000</v>
      </c>
      <c r="I27" s="97">
        <v>1500000</v>
      </c>
      <c r="J27" s="316">
        <f>I27</f>
        <v>1500000</v>
      </c>
      <c r="K27" s="212">
        <v>1500000</v>
      </c>
      <c r="L27" s="308">
        <f t="shared" si="0"/>
        <v>0</v>
      </c>
      <c r="M27" s="210">
        <f>(H27-I27)/10</f>
        <v>850000</v>
      </c>
      <c r="N27" s="211">
        <f>M27</f>
        <v>850000</v>
      </c>
      <c r="O27" s="212">
        <f>M27-N27</f>
        <v>0</v>
      </c>
      <c r="P27" s="213">
        <f>M27</f>
        <v>850000</v>
      </c>
      <c r="Q27" s="211">
        <f>P27</f>
        <v>850000</v>
      </c>
      <c r="R27" s="309">
        <f>+P27-Q27</f>
        <v>0</v>
      </c>
      <c r="S27" s="226">
        <f>P27</f>
        <v>850000</v>
      </c>
      <c r="T27" s="226">
        <f>Q27</f>
        <v>850000</v>
      </c>
      <c r="U27" s="318">
        <f t="shared" si="22"/>
        <v>0</v>
      </c>
      <c r="V27" s="216">
        <f t="shared" si="4"/>
        <v>850000</v>
      </c>
      <c r="W27" s="226">
        <f>T27</f>
        <v>850000</v>
      </c>
      <c r="X27" s="209">
        <f t="shared" si="5"/>
        <v>0</v>
      </c>
      <c r="Y27" s="214">
        <f t="shared" si="6"/>
        <v>850000</v>
      </c>
      <c r="Z27" s="226">
        <f>W27</f>
        <v>850000</v>
      </c>
      <c r="AA27" s="310">
        <f t="shared" si="7"/>
        <v>0</v>
      </c>
      <c r="AB27" s="216">
        <f t="shared" si="27"/>
        <v>850000</v>
      </c>
      <c r="AC27" s="226">
        <f>Z27</f>
        <v>850000</v>
      </c>
      <c r="AD27" s="310">
        <f t="shared" si="9"/>
        <v>0</v>
      </c>
      <c r="AE27" s="214">
        <f t="shared" si="10"/>
        <v>850000</v>
      </c>
      <c r="AF27" s="226">
        <f>AC27</f>
        <v>850000</v>
      </c>
      <c r="AG27" s="310">
        <f t="shared" si="11"/>
        <v>0</v>
      </c>
      <c r="AH27" s="216">
        <f t="shared" si="12"/>
        <v>850000</v>
      </c>
      <c r="AI27" s="226">
        <f>AF27</f>
        <v>850000</v>
      </c>
      <c r="AJ27" s="310">
        <f t="shared" si="13"/>
        <v>0</v>
      </c>
      <c r="AK27" s="214">
        <f t="shared" si="14"/>
        <v>850000</v>
      </c>
      <c r="AL27" s="226">
        <f>AI27</f>
        <v>850000</v>
      </c>
      <c r="AM27" s="304">
        <f t="shared" si="26"/>
        <v>0</v>
      </c>
      <c r="AN27" s="207">
        <f t="shared" si="16"/>
        <v>850000</v>
      </c>
      <c r="AO27" s="198">
        <v>30000</v>
      </c>
      <c r="AP27" s="310">
        <f t="shared" si="17"/>
        <v>820000</v>
      </c>
      <c r="AQ27" s="214">
        <v>0</v>
      </c>
      <c r="AR27" s="215"/>
      <c r="AS27" s="310">
        <f t="shared" si="18"/>
        <v>0</v>
      </c>
      <c r="AT27" s="207">
        <v>0</v>
      </c>
      <c r="AU27" s="198"/>
      <c r="AV27" s="311">
        <f t="shared" si="19"/>
        <v>0</v>
      </c>
      <c r="AW27" s="214"/>
      <c r="AX27" s="215"/>
      <c r="AY27" s="304"/>
      <c r="AZ27" s="312">
        <f t="shared" si="1"/>
        <v>9180000</v>
      </c>
      <c r="BA27" s="312">
        <f t="shared" si="2"/>
        <v>10000000</v>
      </c>
      <c r="BB27" s="201">
        <f t="shared" si="3"/>
        <v>820000</v>
      </c>
      <c r="BC27" s="204" t="s">
        <v>486</v>
      </c>
      <c r="BD27" s="200">
        <v>10000000</v>
      </c>
      <c r="BE27" s="200">
        <v>4000000</v>
      </c>
      <c r="BF27" s="200">
        <v>6000000</v>
      </c>
      <c r="BG27" s="200">
        <v>1750000</v>
      </c>
      <c r="BH27" s="270">
        <f t="shared" si="20"/>
        <v>0</v>
      </c>
      <c r="BI27" s="204" t="s">
        <v>486</v>
      </c>
      <c r="BJ27" s="200">
        <v>6000000</v>
      </c>
      <c r="BK27" s="270">
        <f t="shared" si="21"/>
        <v>-5180000</v>
      </c>
    </row>
    <row r="28" spans="1:63" ht="15.75" thickBot="1" x14ac:dyDescent="0.25">
      <c r="A28" s="313">
        <v>23</v>
      </c>
      <c r="B28" s="314"/>
      <c r="C28" s="252" t="s">
        <v>487</v>
      </c>
      <c r="D28" s="315" t="s">
        <v>249</v>
      </c>
      <c r="E28" s="157">
        <v>10000000</v>
      </c>
      <c r="F28" s="216">
        <v>0</v>
      </c>
      <c r="G28" s="95">
        <v>0</v>
      </c>
      <c r="H28" s="157">
        <v>100000000</v>
      </c>
      <c r="I28" s="97">
        <v>1000000</v>
      </c>
      <c r="J28" s="316">
        <v>1000000</v>
      </c>
      <c r="K28" s="212">
        <v>1000000</v>
      </c>
      <c r="L28" s="308">
        <f t="shared" si="0"/>
        <v>0</v>
      </c>
      <c r="M28" s="210"/>
      <c r="N28" s="211"/>
      <c r="O28" s="212"/>
      <c r="P28" s="213"/>
      <c r="Q28" s="211"/>
      <c r="R28" s="309"/>
      <c r="S28" s="226">
        <v>900000</v>
      </c>
      <c r="T28" s="223"/>
      <c r="U28" s="318">
        <f t="shared" si="22"/>
        <v>900000</v>
      </c>
      <c r="V28" s="216">
        <f t="shared" si="4"/>
        <v>900000</v>
      </c>
      <c r="W28" s="198"/>
      <c r="X28" s="209">
        <f t="shared" si="5"/>
        <v>900000</v>
      </c>
      <c r="Y28" s="214">
        <f t="shared" si="6"/>
        <v>900000</v>
      </c>
      <c r="Z28" s="215"/>
      <c r="AA28" s="310">
        <f t="shared" si="7"/>
        <v>900000</v>
      </c>
      <c r="AB28" s="216">
        <f t="shared" si="27"/>
        <v>900000</v>
      </c>
      <c r="AC28" s="198"/>
      <c r="AD28" s="310">
        <f t="shared" si="9"/>
        <v>900000</v>
      </c>
      <c r="AE28" s="214">
        <f t="shared" si="10"/>
        <v>900000</v>
      </c>
      <c r="AF28" s="215"/>
      <c r="AG28" s="310">
        <f t="shared" si="11"/>
        <v>900000</v>
      </c>
      <c r="AH28" s="216">
        <f t="shared" si="12"/>
        <v>900000</v>
      </c>
      <c r="AI28" s="198"/>
      <c r="AJ28" s="310">
        <f t="shared" si="13"/>
        <v>900000</v>
      </c>
      <c r="AK28" s="214">
        <f t="shared" si="14"/>
        <v>900000</v>
      </c>
      <c r="AL28" s="215"/>
      <c r="AM28" s="304">
        <f t="shared" si="26"/>
        <v>900000</v>
      </c>
      <c r="AN28" s="207">
        <f t="shared" si="16"/>
        <v>900000</v>
      </c>
      <c r="AO28" s="198"/>
      <c r="AP28" s="310">
        <f t="shared" si="17"/>
        <v>900000</v>
      </c>
      <c r="AQ28" s="214">
        <f>AN28</f>
        <v>900000</v>
      </c>
      <c r="AR28" s="215"/>
      <c r="AS28" s="310">
        <f t="shared" si="18"/>
        <v>900000</v>
      </c>
      <c r="AT28" s="207">
        <f>AQ28</f>
        <v>900000</v>
      </c>
      <c r="AU28" s="198"/>
      <c r="AV28" s="311">
        <f t="shared" si="19"/>
        <v>900000</v>
      </c>
      <c r="AW28" s="214"/>
      <c r="AX28" s="215"/>
      <c r="AY28" s="304"/>
      <c r="AZ28" s="312">
        <f t="shared" si="1"/>
        <v>1000000</v>
      </c>
      <c r="BA28" s="312">
        <f t="shared" si="2"/>
        <v>10000000</v>
      </c>
      <c r="BB28" s="201">
        <f t="shared" si="3"/>
        <v>9000000</v>
      </c>
      <c r="BC28" s="204" t="s">
        <v>487</v>
      </c>
      <c r="BD28" s="200">
        <v>10000000</v>
      </c>
      <c r="BE28" s="200">
        <v>1000000</v>
      </c>
      <c r="BF28" s="200">
        <v>9000000</v>
      </c>
      <c r="BG28" s="200">
        <v>3600000</v>
      </c>
      <c r="BH28" s="270">
        <f t="shared" si="20"/>
        <v>0</v>
      </c>
      <c r="BI28" s="204" t="s">
        <v>487</v>
      </c>
      <c r="BJ28" s="200">
        <v>9000000</v>
      </c>
      <c r="BK28" s="270">
        <f t="shared" si="21"/>
        <v>0</v>
      </c>
    </row>
    <row r="29" spans="1:63" s="249" customFormat="1" ht="15.75" thickBot="1" x14ac:dyDescent="0.25">
      <c r="A29" s="369">
        <v>24</v>
      </c>
      <c r="B29" s="353"/>
      <c r="C29" s="370" t="s">
        <v>488</v>
      </c>
      <c r="D29" s="355" t="s">
        <v>249</v>
      </c>
      <c r="E29" s="356">
        <v>8500000</v>
      </c>
      <c r="F29" s="222"/>
      <c r="G29" s="347"/>
      <c r="H29" s="356">
        <v>8500000</v>
      </c>
      <c r="I29" s="357">
        <v>8500000</v>
      </c>
      <c r="J29" s="321">
        <v>8500000</v>
      </c>
      <c r="K29" s="318">
        <v>8500000</v>
      </c>
      <c r="L29" s="322">
        <f t="shared" si="0"/>
        <v>0</v>
      </c>
      <c r="M29" s="226"/>
      <c r="N29" s="223"/>
      <c r="O29" s="318"/>
      <c r="P29" s="222"/>
      <c r="Q29" s="223"/>
      <c r="R29" s="320"/>
      <c r="S29" s="226"/>
      <c r="T29" s="223"/>
      <c r="U29" s="318"/>
      <c r="V29" s="222"/>
      <c r="W29" s="223"/>
      <c r="X29" s="348"/>
      <c r="Y29" s="226"/>
      <c r="Z29" s="223"/>
      <c r="AA29" s="320">
        <f>Y29-Z29</f>
        <v>0</v>
      </c>
      <c r="AB29" s="222"/>
      <c r="AC29" s="223"/>
      <c r="AD29" s="320">
        <f t="shared" si="9"/>
        <v>0</v>
      </c>
      <c r="AE29" s="226"/>
      <c r="AF29" s="223"/>
      <c r="AG29" s="320">
        <f t="shared" si="11"/>
        <v>0</v>
      </c>
      <c r="AH29" s="222"/>
      <c r="AI29" s="223"/>
      <c r="AJ29" s="320">
        <f t="shared" si="13"/>
        <v>0</v>
      </c>
      <c r="AK29" s="226"/>
      <c r="AL29" s="223"/>
      <c r="AM29" s="318">
        <f t="shared" si="26"/>
        <v>0</v>
      </c>
      <c r="AN29" s="226"/>
      <c r="AO29" s="223"/>
      <c r="AP29" s="320">
        <f t="shared" si="17"/>
        <v>0</v>
      </c>
      <c r="AQ29" s="226"/>
      <c r="AR29" s="223"/>
      <c r="AS29" s="320">
        <f t="shared" si="18"/>
        <v>0</v>
      </c>
      <c r="AT29" s="226"/>
      <c r="AU29" s="223"/>
      <c r="AV29" s="358">
        <f t="shared" si="19"/>
        <v>0</v>
      </c>
      <c r="AW29" s="226"/>
      <c r="AX29" s="223"/>
      <c r="AY29" s="318"/>
      <c r="AZ29" s="359">
        <f t="shared" si="1"/>
        <v>8500000</v>
      </c>
      <c r="BA29" s="359">
        <f t="shared" si="2"/>
        <v>8500000</v>
      </c>
      <c r="BB29" s="351">
        <f t="shared" si="3"/>
        <v>0</v>
      </c>
      <c r="BC29" s="362" t="s">
        <v>488</v>
      </c>
      <c r="BD29" s="350">
        <v>8500000</v>
      </c>
      <c r="BE29" s="350">
        <v>8500000</v>
      </c>
      <c r="BF29" s="363">
        <v>0</v>
      </c>
      <c r="BG29" s="363">
        <v>0</v>
      </c>
      <c r="BH29" s="360">
        <f t="shared" si="20"/>
        <v>0</v>
      </c>
      <c r="BI29" s="362" t="s">
        <v>488</v>
      </c>
      <c r="BJ29" s="363">
        <v>0</v>
      </c>
      <c r="BK29" s="360">
        <f t="shared" si="21"/>
        <v>0</v>
      </c>
    </row>
    <row r="30" spans="1:63" ht="15.75" thickBot="1" x14ac:dyDescent="0.25">
      <c r="A30" s="313">
        <v>25</v>
      </c>
      <c r="B30" s="314"/>
      <c r="C30" s="317" t="s">
        <v>255</v>
      </c>
      <c r="D30" s="315" t="s">
        <v>249</v>
      </c>
      <c r="E30" s="157">
        <v>9500000</v>
      </c>
      <c r="F30" s="216"/>
      <c r="G30" s="95"/>
      <c r="H30" s="157">
        <f t="shared" ref="H30:H37" si="28">E30-F30-G30</f>
        <v>9500000</v>
      </c>
      <c r="I30" s="97">
        <v>3000000</v>
      </c>
      <c r="J30" s="316">
        <v>3000000</v>
      </c>
      <c r="K30" s="212">
        <v>3000000</v>
      </c>
      <c r="L30" s="308">
        <f t="shared" si="0"/>
        <v>0</v>
      </c>
      <c r="M30" s="210">
        <v>541000</v>
      </c>
      <c r="N30" s="211">
        <v>541000</v>
      </c>
      <c r="O30" s="212">
        <f>M30-N30</f>
        <v>0</v>
      </c>
      <c r="P30" s="213">
        <f>M30</f>
        <v>541000</v>
      </c>
      <c r="Q30" s="211">
        <v>541000</v>
      </c>
      <c r="R30" s="309">
        <f>+P30-Q30</f>
        <v>0</v>
      </c>
      <c r="S30" s="210">
        <f>P30</f>
        <v>541000</v>
      </c>
      <c r="T30" s="211">
        <v>541000</v>
      </c>
      <c r="U30" s="212">
        <f t="shared" ref="U30:U37" si="29">S30-T30</f>
        <v>0</v>
      </c>
      <c r="V30" s="216">
        <f t="shared" ref="V30:V37" si="30">S30</f>
        <v>541000</v>
      </c>
      <c r="W30" s="198">
        <f>V30</f>
        <v>541000</v>
      </c>
      <c r="X30" s="209">
        <f t="shared" ref="X30:X37" si="31">V30-W30</f>
        <v>0</v>
      </c>
      <c r="Y30" s="214">
        <f t="shared" ref="Y30:Y37" si="32">V30</f>
        <v>541000</v>
      </c>
      <c r="Z30" s="215">
        <f>Y30</f>
        <v>541000</v>
      </c>
      <c r="AA30" s="310">
        <f t="shared" si="7"/>
        <v>0</v>
      </c>
      <c r="AB30" s="216">
        <f t="shared" ref="AB30:AB37" si="33">Y30</f>
        <v>541000</v>
      </c>
      <c r="AC30" s="198">
        <f>AB30</f>
        <v>541000</v>
      </c>
      <c r="AD30" s="310">
        <f t="shared" si="9"/>
        <v>0</v>
      </c>
      <c r="AE30" s="214">
        <f t="shared" ref="AE30:AE37" si="34">AB30</f>
        <v>541000</v>
      </c>
      <c r="AF30" s="215">
        <f>AE30</f>
        <v>541000</v>
      </c>
      <c r="AG30" s="310">
        <f t="shared" si="11"/>
        <v>0</v>
      </c>
      <c r="AH30" s="216">
        <f t="shared" ref="AH30:AH37" si="35">AE30</f>
        <v>541000</v>
      </c>
      <c r="AI30" s="198">
        <f>2700000-(AH30*4)</f>
        <v>536000</v>
      </c>
      <c r="AJ30" s="310">
        <f t="shared" si="13"/>
        <v>5000</v>
      </c>
      <c r="AK30" s="214">
        <f t="shared" ref="AK30:AK37" si="36">AH30</f>
        <v>541000</v>
      </c>
      <c r="AL30" s="215"/>
      <c r="AM30" s="304">
        <f t="shared" si="26"/>
        <v>541000</v>
      </c>
      <c r="AN30" s="207">
        <f t="shared" ref="AN30:AN37" si="37">AK30</f>
        <v>541000</v>
      </c>
      <c r="AO30" s="198"/>
      <c r="AP30" s="310">
        <f t="shared" si="17"/>
        <v>541000</v>
      </c>
      <c r="AQ30" s="214">
        <f t="shared" ref="AQ30:AQ37" si="38">AN30</f>
        <v>541000</v>
      </c>
      <c r="AR30" s="215"/>
      <c r="AS30" s="310">
        <f t="shared" si="18"/>
        <v>541000</v>
      </c>
      <c r="AT30" s="207">
        <v>549000</v>
      </c>
      <c r="AU30" s="198"/>
      <c r="AV30" s="311">
        <f t="shared" si="19"/>
        <v>549000</v>
      </c>
      <c r="AW30" s="214"/>
      <c r="AX30" s="215"/>
      <c r="AY30" s="304"/>
      <c r="AZ30" s="312">
        <f t="shared" si="1"/>
        <v>7323000</v>
      </c>
      <c r="BA30" s="312">
        <f t="shared" si="2"/>
        <v>9500000</v>
      </c>
      <c r="BB30" s="201">
        <f t="shared" si="3"/>
        <v>2177000</v>
      </c>
      <c r="BC30" s="204" t="s">
        <v>489</v>
      </c>
      <c r="BD30" s="200">
        <v>9500000</v>
      </c>
      <c r="BE30" s="200">
        <v>4623000</v>
      </c>
      <c r="BF30" s="200">
        <v>4877000</v>
      </c>
      <c r="BG30" s="200">
        <v>1623000</v>
      </c>
      <c r="BH30" s="270">
        <f t="shared" si="20"/>
        <v>0</v>
      </c>
      <c r="BI30" s="199" t="s">
        <v>489</v>
      </c>
      <c r="BJ30" s="200">
        <v>2177000</v>
      </c>
      <c r="BK30" s="270">
        <f t="shared" si="21"/>
        <v>0</v>
      </c>
    </row>
    <row r="31" spans="1:63" s="249" customFormat="1" ht="15.75" thickBot="1" x14ac:dyDescent="0.25">
      <c r="A31" s="369">
        <v>26</v>
      </c>
      <c r="B31" s="353"/>
      <c r="C31" s="354" t="s">
        <v>327</v>
      </c>
      <c r="D31" s="355" t="s">
        <v>249</v>
      </c>
      <c r="E31" s="356">
        <v>10000000</v>
      </c>
      <c r="F31" s="222"/>
      <c r="G31" s="347"/>
      <c r="H31" s="356">
        <f t="shared" si="28"/>
        <v>10000000</v>
      </c>
      <c r="I31" s="357">
        <v>1000000</v>
      </c>
      <c r="J31" s="321"/>
      <c r="K31" s="318"/>
      <c r="L31" s="322">
        <f t="shared" si="0"/>
        <v>0</v>
      </c>
      <c r="M31" s="226"/>
      <c r="N31" s="223"/>
      <c r="O31" s="318"/>
      <c r="P31" s="222">
        <v>1000000</v>
      </c>
      <c r="Q31" s="223">
        <v>1000000</v>
      </c>
      <c r="R31" s="320"/>
      <c r="S31" s="226">
        <v>900000</v>
      </c>
      <c r="T31" s="223">
        <v>900000</v>
      </c>
      <c r="U31" s="318">
        <f t="shared" si="29"/>
        <v>0</v>
      </c>
      <c r="V31" s="222">
        <f t="shared" si="30"/>
        <v>900000</v>
      </c>
      <c r="W31" s="223">
        <v>900000</v>
      </c>
      <c r="X31" s="348">
        <f t="shared" si="31"/>
        <v>0</v>
      </c>
      <c r="Y31" s="226">
        <f t="shared" si="32"/>
        <v>900000</v>
      </c>
      <c r="Z31" s="223">
        <f>Y31</f>
        <v>900000</v>
      </c>
      <c r="AA31" s="320">
        <f t="shared" si="7"/>
        <v>0</v>
      </c>
      <c r="AB31" s="222">
        <f t="shared" si="33"/>
        <v>900000</v>
      </c>
      <c r="AC31" s="223">
        <f>AB31</f>
        <v>900000</v>
      </c>
      <c r="AD31" s="320">
        <f t="shared" si="9"/>
        <v>0</v>
      </c>
      <c r="AE31" s="226">
        <f t="shared" si="34"/>
        <v>900000</v>
      </c>
      <c r="AF31" s="223">
        <v>900000</v>
      </c>
      <c r="AG31" s="320">
        <f t="shared" si="11"/>
        <v>0</v>
      </c>
      <c r="AH31" s="222">
        <f t="shared" si="35"/>
        <v>900000</v>
      </c>
      <c r="AI31" s="223">
        <v>900000</v>
      </c>
      <c r="AJ31" s="320">
        <f t="shared" si="13"/>
        <v>0</v>
      </c>
      <c r="AK31" s="226">
        <f t="shared" si="36"/>
        <v>900000</v>
      </c>
      <c r="AL31" s="223">
        <v>900000</v>
      </c>
      <c r="AM31" s="318">
        <f t="shared" si="26"/>
        <v>0</v>
      </c>
      <c r="AN31" s="226">
        <f t="shared" si="37"/>
        <v>900000</v>
      </c>
      <c r="AO31" s="223">
        <v>900000</v>
      </c>
      <c r="AP31" s="320">
        <f t="shared" si="17"/>
        <v>0</v>
      </c>
      <c r="AQ31" s="226">
        <f t="shared" si="38"/>
        <v>900000</v>
      </c>
      <c r="AR31" s="223">
        <v>900000</v>
      </c>
      <c r="AS31" s="320">
        <f t="shared" si="18"/>
        <v>0</v>
      </c>
      <c r="AT31" s="226">
        <v>900000</v>
      </c>
      <c r="AU31" s="223">
        <v>900000</v>
      </c>
      <c r="AV31" s="358">
        <f t="shared" si="19"/>
        <v>0</v>
      </c>
      <c r="AW31" s="226"/>
      <c r="AX31" s="223"/>
      <c r="AY31" s="318"/>
      <c r="AZ31" s="359">
        <f t="shared" si="1"/>
        <v>10000000</v>
      </c>
      <c r="BA31" s="359">
        <f t="shared" si="2"/>
        <v>10000000</v>
      </c>
      <c r="BB31" s="351">
        <f t="shared" si="3"/>
        <v>0</v>
      </c>
      <c r="BC31" s="349" t="s">
        <v>327</v>
      </c>
      <c r="BD31" s="350">
        <v>10000000</v>
      </c>
      <c r="BE31" s="350">
        <v>3700000</v>
      </c>
      <c r="BF31" s="350">
        <v>6300000</v>
      </c>
      <c r="BG31" s="350">
        <v>900000</v>
      </c>
      <c r="BH31" s="360">
        <f t="shared" si="20"/>
        <v>0</v>
      </c>
      <c r="BI31" s="349" t="s">
        <v>327</v>
      </c>
      <c r="BJ31" s="350">
        <v>5400000</v>
      </c>
      <c r="BK31" s="360">
        <f t="shared" si="21"/>
        <v>-5400000</v>
      </c>
    </row>
    <row r="32" spans="1:63" s="249" customFormat="1" ht="15.75" thickBot="1" x14ac:dyDescent="0.25">
      <c r="A32" s="352">
        <v>27</v>
      </c>
      <c r="B32" s="353"/>
      <c r="C32" s="354" t="s">
        <v>309</v>
      </c>
      <c r="D32" s="355" t="s">
        <v>249</v>
      </c>
      <c r="E32" s="356">
        <v>10000000</v>
      </c>
      <c r="F32" s="222"/>
      <c r="G32" s="347"/>
      <c r="H32" s="356">
        <f t="shared" si="28"/>
        <v>10000000</v>
      </c>
      <c r="I32" s="357">
        <v>1000000</v>
      </c>
      <c r="J32" s="321">
        <v>1000000</v>
      </c>
      <c r="K32" s="318">
        <v>1000000</v>
      </c>
      <c r="L32" s="322">
        <f t="shared" si="0"/>
        <v>0</v>
      </c>
      <c r="M32" s="226"/>
      <c r="N32" s="223"/>
      <c r="O32" s="318"/>
      <c r="P32" s="222">
        <v>900000</v>
      </c>
      <c r="Q32" s="223">
        <f>P32</f>
        <v>900000</v>
      </c>
      <c r="R32" s="320">
        <f>+P32-Q32</f>
        <v>0</v>
      </c>
      <c r="S32" s="226">
        <f>P32</f>
        <v>900000</v>
      </c>
      <c r="T32" s="223">
        <f>S32</f>
        <v>900000</v>
      </c>
      <c r="U32" s="318">
        <f t="shared" si="29"/>
        <v>0</v>
      </c>
      <c r="V32" s="222">
        <f t="shared" si="30"/>
        <v>900000</v>
      </c>
      <c r="W32" s="223">
        <f>V32</f>
        <v>900000</v>
      </c>
      <c r="X32" s="348">
        <f t="shared" si="31"/>
        <v>0</v>
      </c>
      <c r="Y32" s="226">
        <f t="shared" si="32"/>
        <v>900000</v>
      </c>
      <c r="Z32" s="223">
        <f>Y32</f>
        <v>900000</v>
      </c>
      <c r="AA32" s="320">
        <f t="shared" si="7"/>
        <v>0</v>
      </c>
      <c r="AB32" s="222">
        <f t="shared" si="33"/>
        <v>900000</v>
      </c>
      <c r="AC32" s="223">
        <v>900000</v>
      </c>
      <c r="AD32" s="320">
        <f t="shared" si="9"/>
        <v>0</v>
      </c>
      <c r="AE32" s="226">
        <f t="shared" si="34"/>
        <v>900000</v>
      </c>
      <c r="AF32" s="223">
        <v>900000</v>
      </c>
      <c r="AG32" s="320">
        <f t="shared" si="11"/>
        <v>0</v>
      </c>
      <c r="AH32" s="222">
        <f t="shared" si="35"/>
        <v>900000</v>
      </c>
      <c r="AI32" s="223">
        <v>900000</v>
      </c>
      <c r="AJ32" s="320">
        <f t="shared" si="13"/>
        <v>0</v>
      </c>
      <c r="AK32" s="226">
        <f t="shared" si="36"/>
        <v>900000</v>
      </c>
      <c r="AL32" s="223">
        <v>900000</v>
      </c>
      <c r="AM32" s="318">
        <f t="shared" si="26"/>
        <v>0</v>
      </c>
      <c r="AN32" s="226">
        <f t="shared" si="37"/>
        <v>900000</v>
      </c>
      <c r="AO32" s="223">
        <v>900000</v>
      </c>
      <c r="AP32" s="320">
        <f t="shared" si="17"/>
        <v>0</v>
      </c>
      <c r="AQ32" s="226">
        <f t="shared" si="38"/>
        <v>900000</v>
      </c>
      <c r="AR32" s="223">
        <v>900000</v>
      </c>
      <c r="AS32" s="320">
        <f t="shared" si="18"/>
        <v>0</v>
      </c>
      <c r="AT32" s="226"/>
      <c r="AU32" s="223"/>
      <c r="AV32" s="358">
        <f t="shared" si="19"/>
        <v>0</v>
      </c>
      <c r="AW32" s="226"/>
      <c r="AX32" s="223"/>
      <c r="AY32" s="318"/>
      <c r="AZ32" s="359">
        <f t="shared" si="1"/>
        <v>10000000</v>
      </c>
      <c r="BA32" s="359">
        <f t="shared" si="2"/>
        <v>10000000</v>
      </c>
      <c r="BB32" s="351">
        <f t="shared" si="3"/>
        <v>0</v>
      </c>
      <c r="BC32" s="349" t="s">
        <v>490</v>
      </c>
      <c r="BD32" s="350">
        <v>10000000</v>
      </c>
      <c r="BE32" s="350">
        <v>4600000</v>
      </c>
      <c r="BF32" s="350">
        <v>5400000</v>
      </c>
      <c r="BG32" s="350">
        <v>900000</v>
      </c>
      <c r="BH32" s="360">
        <f t="shared" si="20"/>
        <v>0</v>
      </c>
      <c r="BI32" s="349" t="s">
        <v>490</v>
      </c>
      <c r="BJ32" s="350">
        <v>5400000</v>
      </c>
      <c r="BK32" s="360">
        <f t="shared" si="21"/>
        <v>-5400000</v>
      </c>
    </row>
    <row r="33" spans="1:63" s="249" customFormat="1" ht="15.75" thickBot="1" x14ac:dyDescent="0.25">
      <c r="A33" s="369">
        <v>28</v>
      </c>
      <c r="B33" s="353"/>
      <c r="C33" s="354" t="s">
        <v>253</v>
      </c>
      <c r="D33" s="355" t="s">
        <v>249</v>
      </c>
      <c r="E33" s="356">
        <v>9500000</v>
      </c>
      <c r="F33" s="222"/>
      <c r="G33" s="347">
        <v>500000</v>
      </c>
      <c r="H33" s="356">
        <f t="shared" si="28"/>
        <v>9000000</v>
      </c>
      <c r="I33" s="357">
        <v>1000000</v>
      </c>
      <c r="J33" s="321">
        <v>1000000</v>
      </c>
      <c r="K33" s="318">
        <v>1000000</v>
      </c>
      <c r="L33" s="322">
        <f t="shared" si="0"/>
        <v>0</v>
      </c>
      <c r="M33" s="226">
        <v>660000</v>
      </c>
      <c r="N33" s="223">
        <v>660000</v>
      </c>
      <c r="O33" s="318">
        <f>M33-N33</f>
        <v>0</v>
      </c>
      <c r="P33" s="222">
        <f>M33</f>
        <v>660000</v>
      </c>
      <c r="Q33" s="223">
        <v>660000</v>
      </c>
      <c r="R33" s="320">
        <f>+P33-Q33</f>
        <v>0</v>
      </c>
      <c r="S33" s="226">
        <f>P33</f>
        <v>660000</v>
      </c>
      <c r="T33" s="223">
        <f>S33</f>
        <v>660000</v>
      </c>
      <c r="U33" s="318">
        <f t="shared" si="29"/>
        <v>0</v>
      </c>
      <c r="V33" s="222">
        <f t="shared" si="30"/>
        <v>660000</v>
      </c>
      <c r="W33" s="223">
        <f>V33</f>
        <v>660000</v>
      </c>
      <c r="X33" s="348">
        <f t="shared" si="31"/>
        <v>0</v>
      </c>
      <c r="Y33" s="226">
        <f t="shared" si="32"/>
        <v>660000</v>
      </c>
      <c r="Z33" s="223">
        <f>Y33</f>
        <v>660000</v>
      </c>
      <c r="AA33" s="320">
        <f t="shared" si="7"/>
        <v>0</v>
      </c>
      <c r="AB33" s="222">
        <f t="shared" si="33"/>
        <v>660000</v>
      </c>
      <c r="AC33" s="223">
        <f>AB33</f>
        <v>660000</v>
      </c>
      <c r="AD33" s="320">
        <f t="shared" si="9"/>
        <v>0</v>
      </c>
      <c r="AE33" s="226">
        <f t="shared" si="34"/>
        <v>660000</v>
      </c>
      <c r="AF33" s="223">
        <f>AE33</f>
        <v>660000</v>
      </c>
      <c r="AG33" s="320">
        <f t="shared" si="11"/>
        <v>0</v>
      </c>
      <c r="AH33" s="222">
        <f t="shared" si="35"/>
        <v>660000</v>
      </c>
      <c r="AI33" s="223">
        <v>660000</v>
      </c>
      <c r="AJ33" s="320">
        <f t="shared" si="13"/>
        <v>0</v>
      </c>
      <c r="AK33" s="226">
        <f t="shared" si="36"/>
        <v>660000</v>
      </c>
      <c r="AL33" s="223">
        <v>660000</v>
      </c>
      <c r="AM33" s="318">
        <f t="shared" si="26"/>
        <v>0</v>
      </c>
      <c r="AN33" s="226">
        <f t="shared" si="37"/>
        <v>660000</v>
      </c>
      <c r="AO33" s="223">
        <v>660000</v>
      </c>
      <c r="AP33" s="320">
        <f t="shared" si="17"/>
        <v>0</v>
      </c>
      <c r="AQ33" s="226">
        <f t="shared" si="38"/>
        <v>660000</v>
      </c>
      <c r="AR33" s="223">
        <v>660000</v>
      </c>
      <c r="AS33" s="320">
        <f t="shared" si="18"/>
        <v>0</v>
      </c>
      <c r="AT33" s="226">
        <v>740000</v>
      </c>
      <c r="AU33" s="223">
        <v>740000</v>
      </c>
      <c r="AV33" s="358">
        <f t="shared" si="19"/>
        <v>0</v>
      </c>
      <c r="AW33" s="226"/>
      <c r="AX33" s="223"/>
      <c r="AY33" s="318"/>
      <c r="AZ33" s="359">
        <f t="shared" si="1"/>
        <v>9000000</v>
      </c>
      <c r="BA33" s="359">
        <f t="shared" si="2"/>
        <v>9000000</v>
      </c>
      <c r="BB33" s="351">
        <f t="shared" si="3"/>
        <v>0</v>
      </c>
      <c r="BC33" s="362" t="s">
        <v>491</v>
      </c>
      <c r="BD33" s="350">
        <v>9000000</v>
      </c>
      <c r="BE33" s="350">
        <v>4960000</v>
      </c>
      <c r="BF33" s="350">
        <v>4040000</v>
      </c>
      <c r="BG33" s="363">
        <v>0</v>
      </c>
      <c r="BH33" s="360">
        <f t="shared" si="20"/>
        <v>0</v>
      </c>
      <c r="BI33" s="362" t="s">
        <v>491</v>
      </c>
      <c r="BJ33" s="350">
        <v>3380000</v>
      </c>
      <c r="BK33" s="360">
        <f t="shared" si="21"/>
        <v>-3380000</v>
      </c>
    </row>
    <row r="34" spans="1:63" s="249" customFormat="1" ht="15.75" thickBot="1" x14ac:dyDescent="0.25">
      <c r="A34" s="352">
        <v>29</v>
      </c>
      <c r="B34" s="371"/>
      <c r="C34" s="427" t="s">
        <v>269</v>
      </c>
      <c r="D34" s="373" t="s">
        <v>249</v>
      </c>
      <c r="E34" s="374">
        <v>9500000</v>
      </c>
      <c r="F34" s="375"/>
      <c r="G34" s="376"/>
      <c r="H34" s="374">
        <f t="shared" si="28"/>
        <v>9500000</v>
      </c>
      <c r="I34" s="377">
        <v>1000000</v>
      </c>
      <c r="J34" s="390">
        <v>1000000</v>
      </c>
      <c r="K34" s="379">
        <v>1000000</v>
      </c>
      <c r="L34" s="322">
        <f t="shared" si="0"/>
        <v>0</v>
      </c>
      <c r="M34" s="327">
        <v>708000</v>
      </c>
      <c r="N34" s="380">
        <f>M34</f>
        <v>708000</v>
      </c>
      <c r="O34" s="379">
        <f>M34-N34</f>
        <v>0</v>
      </c>
      <c r="P34" s="222">
        <f>M34</f>
        <v>708000</v>
      </c>
      <c r="Q34" s="223">
        <f>P34</f>
        <v>708000</v>
      </c>
      <c r="R34" s="320">
        <f>+P34-Q34</f>
        <v>0</v>
      </c>
      <c r="S34" s="226">
        <f>P34</f>
        <v>708000</v>
      </c>
      <c r="T34" s="223">
        <f>S34</f>
        <v>708000</v>
      </c>
      <c r="U34" s="318">
        <f t="shared" si="29"/>
        <v>0</v>
      </c>
      <c r="V34" s="222">
        <f t="shared" si="30"/>
        <v>708000</v>
      </c>
      <c r="W34" s="223">
        <f>V34</f>
        <v>708000</v>
      </c>
      <c r="X34" s="348">
        <f t="shared" si="31"/>
        <v>0</v>
      </c>
      <c r="Y34" s="226">
        <f t="shared" si="32"/>
        <v>708000</v>
      </c>
      <c r="Z34" s="223">
        <f>Y34</f>
        <v>708000</v>
      </c>
      <c r="AA34" s="320">
        <f t="shared" si="7"/>
        <v>0</v>
      </c>
      <c r="AB34" s="222">
        <f t="shared" si="33"/>
        <v>708000</v>
      </c>
      <c r="AC34" s="223">
        <f>AB34</f>
        <v>708000</v>
      </c>
      <c r="AD34" s="320">
        <f t="shared" si="9"/>
        <v>0</v>
      </c>
      <c r="AE34" s="226">
        <f t="shared" si="34"/>
        <v>708000</v>
      </c>
      <c r="AF34" s="223">
        <v>708000</v>
      </c>
      <c r="AG34" s="320">
        <f t="shared" si="11"/>
        <v>0</v>
      </c>
      <c r="AH34" s="222">
        <f t="shared" si="35"/>
        <v>708000</v>
      </c>
      <c r="AI34" s="223">
        <v>708000</v>
      </c>
      <c r="AJ34" s="320">
        <f t="shared" si="13"/>
        <v>0</v>
      </c>
      <c r="AK34" s="226">
        <f t="shared" si="36"/>
        <v>708000</v>
      </c>
      <c r="AL34" s="223">
        <v>708000</v>
      </c>
      <c r="AM34" s="318">
        <f t="shared" si="26"/>
        <v>0</v>
      </c>
      <c r="AN34" s="226">
        <f t="shared" si="37"/>
        <v>708000</v>
      </c>
      <c r="AO34" s="223">
        <v>708000</v>
      </c>
      <c r="AP34" s="320">
        <f t="shared" si="17"/>
        <v>0</v>
      </c>
      <c r="AQ34" s="226">
        <f t="shared" si="38"/>
        <v>708000</v>
      </c>
      <c r="AR34" s="223">
        <v>708000</v>
      </c>
      <c r="AS34" s="320">
        <f t="shared" si="18"/>
        <v>0</v>
      </c>
      <c r="AT34" s="226">
        <v>712000</v>
      </c>
      <c r="AU34" s="380">
        <v>712000</v>
      </c>
      <c r="AV34" s="358">
        <f t="shared" si="19"/>
        <v>0</v>
      </c>
      <c r="AW34" s="327"/>
      <c r="AX34" s="380"/>
      <c r="AY34" s="379"/>
      <c r="AZ34" s="359">
        <f t="shared" si="1"/>
        <v>9500000</v>
      </c>
      <c r="BA34" s="359">
        <f t="shared" si="2"/>
        <v>9500000</v>
      </c>
      <c r="BB34" s="351">
        <f t="shared" si="3"/>
        <v>0</v>
      </c>
      <c r="BC34" s="349" t="s">
        <v>492</v>
      </c>
      <c r="BD34" s="350">
        <v>9500000</v>
      </c>
      <c r="BE34" s="350">
        <v>3828000</v>
      </c>
      <c r="BF34" s="350">
        <v>5672000</v>
      </c>
      <c r="BG34" s="350">
        <v>1420000</v>
      </c>
      <c r="BH34" s="360">
        <f t="shared" si="20"/>
        <v>0</v>
      </c>
      <c r="BI34" s="349" t="s">
        <v>492</v>
      </c>
      <c r="BJ34" s="350">
        <v>4252000</v>
      </c>
      <c r="BK34" s="360">
        <f t="shared" si="21"/>
        <v>-4252000</v>
      </c>
    </row>
    <row r="35" spans="1:63" ht="15.75" thickBot="1" x14ac:dyDescent="0.25">
      <c r="A35" s="307">
        <v>30</v>
      </c>
      <c r="B35" s="323"/>
      <c r="C35" s="324" t="s">
        <v>323</v>
      </c>
      <c r="D35" s="325" t="s">
        <v>249</v>
      </c>
      <c r="E35" s="158">
        <v>10000000</v>
      </c>
      <c r="F35" s="238"/>
      <c r="G35" s="101"/>
      <c r="H35" s="158">
        <f t="shared" si="28"/>
        <v>10000000</v>
      </c>
      <c r="I35" s="100">
        <v>1000000</v>
      </c>
      <c r="J35" s="326">
        <v>1000000</v>
      </c>
      <c r="K35" s="234">
        <v>900000</v>
      </c>
      <c r="L35" s="308">
        <f t="shared" si="0"/>
        <v>100000</v>
      </c>
      <c r="M35" s="232"/>
      <c r="N35" s="233"/>
      <c r="O35" s="234"/>
      <c r="P35" s="235"/>
      <c r="Q35" s="233"/>
      <c r="R35" s="309"/>
      <c r="S35" s="327">
        <v>900000</v>
      </c>
      <c r="T35" s="223"/>
      <c r="U35" s="318">
        <f t="shared" si="29"/>
        <v>900000</v>
      </c>
      <c r="V35" s="216">
        <f t="shared" si="30"/>
        <v>900000</v>
      </c>
      <c r="W35" s="198"/>
      <c r="X35" s="209">
        <f t="shared" si="31"/>
        <v>900000</v>
      </c>
      <c r="Y35" s="214">
        <f t="shared" si="32"/>
        <v>900000</v>
      </c>
      <c r="Z35" s="215"/>
      <c r="AA35" s="310">
        <f t="shared" si="7"/>
        <v>900000</v>
      </c>
      <c r="AB35" s="216">
        <f t="shared" si="33"/>
        <v>900000</v>
      </c>
      <c r="AC35" s="198"/>
      <c r="AD35" s="310">
        <f t="shared" si="9"/>
        <v>900000</v>
      </c>
      <c r="AE35" s="214">
        <f t="shared" si="34"/>
        <v>900000</v>
      </c>
      <c r="AF35" s="215"/>
      <c r="AG35" s="310">
        <f t="shared" si="11"/>
        <v>900000</v>
      </c>
      <c r="AH35" s="216">
        <f t="shared" si="35"/>
        <v>900000</v>
      </c>
      <c r="AI35" s="198"/>
      <c r="AJ35" s="310">
        <f t="shared" si="13"/>
        <v>900000</v>
      </c>
      <c r="AK35" s="214">
        <f t="shared" si="36"/>
        <v>900000</v>
      </c>
      <c r="AL35" s="215"/>
      <c r="AM35" s="304">
        <f t="shared" si="26"/>
        <v>900000</v>
      </c>
      <c r="AN35" s="207">
        <f t="shared" si="37"/>
        <v>900000</v>
      </c>
      <c r="AO35" s="198"/>
      <c r="AP35" s="310">
        <f t="shared" si="17"/>
        <v>900000</v>
      </c>
      <c r="AQ35" s="214">
        <f t="shared" si="38"/>
        <v>900000</v>
      </c>
      <c r="AR35" s="215"/>
      <c r="AS35" s="310">
        <f t="shared" si="18"/>
        <v>900000</v>
      </c>
      <c r="AT35" s="207">
        <v>900000</v>
      </c>
      <c r="AU35" s="239"/>
      <c r="AV35" s="311">
        <f t="shared" si="19"/>
        <v>900000</v>
      </c>
      <c r="AW35" s="236"/>
      <c r="AX35" s="237"/>
      <c r="AY35" s="240"/>
      <c r="AZ35" s="312">
        <f t="shared" si="1"/>
        <v>900000</v>
      </c>
      <c r="BA35" s="312">
        <f t="shared" si="2"/>
        <v>10000000</v>
      </c>
      <c r="BB35" s="201">
        <f t="shared" si="3"/>
        <v>9100000</v>
      </c>
      <c r="BC35" s="204" t="s">
        <v>323</v>
      </c>
      <c r="BD35" s="200">
        <v>10000000</v>
      </c>
      <c r="BE35" s="200">
        <v>900000</v>
      </c>
      <c r="BF35" s="200">
        <v>9100000</v>
      </c>
      <c r="BG35" s="200">
        <v>3700000</v>
      </c>
      <c r="BH35" s="270">
        <f t="shared" si="20"/>
        <v>0</v>
      </c>
      <c r="BI35" s="204" t="s">
        <v>323</v>
      </c>
      <c r="BJ35" s="200">
        <v>9100000</v>
      </c>
      <c r="BK35" s="270">
        <f t="shared" si="21"/>
        <v>0</v>
      </c>
    </row>
    <row r="36" spans="1:63" s="249" customFormat="1" ht="15.75" thickBot="1" x14ac:dyDescent="0.25">
      <c r="A36" s="352">
        <v>31</v>
      </c>
      <c r="B36" s="371"/>
      <c r="C36" s="372" t="s">
        <v>248</v>
      </c>
      <c r="D36" s="373" t="s">
        <v>249</v>
      </c>
      <c r="E36" s="374">
        <v>9500000</v>
      </c>
      <c r="F36" s="375"/>
      <c r="G36" s="376"/>
      <c r="H36" s="374">
        <f t="shared" si="28"/>
        <v>9500000</v>
      </c>
      <c r="I36" s="377">
        <v>3000000</v>
      </c>
      <c r="J36" s="378">
        <v>3000000</v>
      </c>
      <c r="K36" s="379">
        <v>3000000</v>
      </c>
      <c r="L36" s="322">
        <f t="shared" si="0"/>
        <v>0</v>
      </c>
      <c r="M36" s="327">
        <v>541000</v>
      </c>
      <c r="N36" s="380">
        <v>541000</v>
      </c>
      <c r="O36" s="379">
        <f>M36-N36</f>
        <v>0</v>
      </c>
      <c r="P36" s="375">
        <f>M36</f>
        <v>541000</v>
      </c>
      <c r="Q36" s="380">
        <v>541000</v>
      </c>
      <c r="R36" s="320">
        <f>+P36-Q36</f>
        <v>0</v>
      </c>
      <c r="S36" s="327">
        <f>P36</f>
        <v>541000</v>
      </c>
      <c r="T36" s="380">
        <v>541000</v>
      </c>
      <c r="U36" s="318">
        <f t="shared" si="29"/>
        <v>0</v>
      </c>
      <c r="V36" s="375">
        <f t="shared" si="30"/>
        <v>541000</v>
      </c>
      <c r="W36" s="380">
        <f>V36</f>
        <v>541000</v>
      </c>
      <c r="X36" s="381">
        <f t="shared" si="31"/>
        <v>0</v>
      </c>
      <c r="Y36" s="327">
        <f t="shared" si="32"/>
        <v>541000</v>
      </c>
      <c r="Z36" s="380">
        <f>Y36</f>
        <v>541000</v>
      </c>
      <c r="AA36" s="320">
        <f t="shared" si="7"/>
        <v>0</v>
      </c>
      <c r="AB36" s="375">
        <f t="shared" si="33"/>
        <v>541000</v>
      </c>
      <c r="AC36" s="380">
        <f>AB36</f>
        <v>541000</v>
      </c>
      <c r="AD36" s="320">
        <f t="shared" si="9"/>
        <v>0</v>
      </c>
      <c r="AE36" s="327">
        <f t="shared" si="34"/>
        <v>541000</v>
      </c>
      <c r="AF36" s="380">
        <v>541000</v>
      </c>
      <c r="AG36" s="320">
        <f t="shared" si="11"/>
        <v>0</v>
      </c>
      <c r="AH36" s="375">
        <f t="shared" si="35"/>
        <v>541000</v>
      </c>
      <c r="AI36" s="380">
        <v>541000</v>
      </c>
      <c r="AJ36" s="320">
        <f t="shared" si="13"/>
        <v>0</v>
      </c>
      <c r="AK36" s="327">
        <f t="shared" si="36"/>
        <v>541000</v>
      </c>
      <c r="AL36" s="380">
        <v>541000</v>
      </c>
      <c r="AM36" s="318">
        <f t="shared" si="26"/>
        <v>0</v>
      </c>
      <c r="AN36" s="327">
        <f t="shared" si="37"/>
        <v>541000</v>
      </c>
      <c r="AO36" s="380">
        <v>541000</v>
      </c>
      <c r="AP36" s="320">
        <f t="shared" si="17"/>
        <v>0</v>
      </c>
      <c r="AQ36" s="327">
        <f t="shared" si="38"/>
        <v>541000</v>
      </c>
      <c r="AR36" s="380">
        <v>541000</v>
      </c>
      <c r="AS36" s="320">
        <f t="shared" si="18"/>
        <v>0</v>
      </c>
      <c r="AT36" s="327">
        <v>549000</v>
      </c>
      <c r="AU36" s="380">
        <v>549000</v>
      </c>
      <c r="AV36" s="358">
        <f t="shared" si="19"/>
        <v>0</v>
      </c>
      <c r="AW36" s="327"/>
      <c r="AX36" s="380"/>
      <c r="AY36" s="379"/>
      <c r="AZ36" s="359">
        <f t="shared" si="1"/>
        <v>9500000</v>
      </c>
      <c r="BA36" s="359">
        <f t="shared" si="2"/>
        <v>9500000</v>
      </c>
      <c r="BB36" s="351">
        <f t="shared" si="3"/>
        <v>0</v>
      </c>
      <c r="BC36" s="362" t="s">
        <v>493</v>
      </c>
      <c r="BD36" s="350">
        <v>9500000</v>
      </c>
      <c r="BE36" s="350">
        <v>6246000</v>
      </c>
      <c r="BF36" s="350">
        <v>3254000</v>
      </c>
      <c r="BG36" s="363">
        <v>0</v>
      </c>
      <c r="BH36" s="360">
        <f t="shared" si="20"/>
        <v>0</v>
      </c>
      <c r="BI36" s="349" t="s">
        <v>493</v>
      </c>
      <c r="BJ36" s="350">
        <v>3254000</v>
      </c>
      <c r="BK36" s="360">
        <f t="shared" si="21"/>
        <v>-3254000</v>
      </c>
    </row>
    <row r="37" spans="1:63" s="249" customFormat="1" ht="15.75" thickBot="1" x14ac:dyDescent="0.25">
      <c r="A37" s="369">
        <v>32</v>
      </c>
      <c r="B37" s="371"/>
      <c r="C37" s="372" t="s">
        <v>251</v>
      </c>
      <c r="D37" s="373" t="s">
        <v>249</v>
      </c>
      <c r="E37" s="374">
        <v>9500000</v>
      </c>
      <c r="F37" s="375">
        <v>475000</v>
      </c>
      <c r="G37" s="376"/>
      <c r="H37" s="374">
        <f t="shared" si="28"/>
        <v>9025000</v>
      </c>
      <c r="I37" s="377">
        <v>9025000</v>
      </c>
      <c r="J37" s="378">
        <v>9025000</v>
      </c>
      <c r="K37" s="379">
        <v>9025000</v>
      </c>
      <c r="L37" s="322">
        <f t="shared" si="0"/>
        <v>0</v>
      </c>
      <c r="M37" s="327">
        <f>(H37-I37)/12</f>
        <v>0</v>
      </c>
      <c r="N37" s="380"/>
      <c r="O37" s="379">
        <f>M37-N37</f>
        <v>0</v>
      </c>
      <c r="P37" s="375">
        <f>M37</f>
        <v>0</v>
      </c>
      <c r="Q37" s="380"/>
      <c r="R37" s="320">
        <f>+P37-Q37</f>
        <v>0</v>
      </c>
      <c r="S37" s="327">
        <f>P37</f>
        <v>0</v>
      </c>
      <c r="T37" s="380"/>
      <c r="U37" s="318">
        <f t="shared" si="29"/>
        <v>0</v>
      </c>
      <c r="V37" s="375">
        <f t="shared" si="30"/>
        <v>0</v>
      </c>
      <c r="W37" s="380"/>
      <c r="X37" s="381">
        <f t="shared" si="31"/>
        <v>0</v>
      </c>
      <c r="Y37" s="327">
        <f t="shared" si="32"/>
        <v>0</v>
      </c>
      <c r="Z37" s="380"/>
      <c r="AA37" s="320">
        <f>Y37-Z37</f>
        <v>0</v>
      </c>
      <c r="AB37" s="375">
        <f t="shared" si="33"/>
        <v>0</v>
      </c>
      <c r="AC37" s="380"/>
      <c r="AD37" s="320">
        <f t="shared" si="9"/>
        <v>0</v>
      </c>
      <c r="AE37" s="327">
        <f t="shared" si="34"/>
        <v>0</v>
      </c>
      <c r="AF37" s="380"/>
      <c r="AG37" s="320">
        <f t="shared" si="11"/>
        <v>0</v>
      </c>
      <c r="AH37" s="375">
        <f t="shared" si="35"/>
        <v>0</v>
      </c>
      <c r="AI37" s="380"/>
      <c r="AJ37" s="320">
        <f t="shared" si="13"/>
        <v>0</v>
      </c>
      <c r="AK37" s="327">
        <f t="shared" si="36"/>
        <v>0</v>
      </c>
      <c r="AL37" s="380"/>
      <c r="AM37" s="318">
        <f t="shared" si="26"/>
        <v>0</v>
      </c>
      <c r="AN37" s="327">
        <f t="shared" si="37"/>
        <v>0</v>
      </c>
      <c r="AO37" s="380"/>
      <c r="AP37" s="320">
        <f t="shared" si="17"/>
        <v>0</v>
      </c>
      <c r="AQ37" s="327">
        <f t="shared" si="38"/>
        <v>0</v>
      </c>
      <c r="AR37" s="380"/>
      <c r="AS37" s="320">
        <f t="shared" si="18"/>
        <v>0</v>
      </c>
      <c r="AT37" s="327">
        <f>AQ37</f>
        <v>0</v>
      </c>
      <c r="AU37" s="380"/>
      <c r="AV37" s="358">
        <f t="shared" si="19"/>
        <v>0</v>
      </c>
      <c r="AW37" s="327"/>
      <c r="AX37" s="380"/>
      <c r="AY37" s="379"/>
      <c r="AZ37" s="359">
        <f t="shared" si="1"/>
        <v>9025000</v>
      </c>
      <c r="BA37" s="359">
        <f t="shared" si="2"/>
        <v>9025000</v>
      </c>
      <c r="BB37" s="351">
        <f t="shared" si="3"/>
        <v>0</v>
      </c>
      <c r="BC37" s="362" t="s">
        <v>494</v>
      </c>
      <c r="BD37" s="350">
        <v>9025000</v>
      </c>
      <c r="BE37" s="350">
        <v>9025000</v>
      </c>
      <c r="BF37" s="363">
        <v>0</v>
      </c>
      <c r="BG37" s="363">
        <v>0</v>
      </c>
      <c r="BH37" s="360">
        <f t="shared" si="20"/>
        <v>0</v>
      </c>
      <c r="BI37" s="362" t="s">
        <v>494</v>
      </c>
      <c r="BJ37" s="363">
        <v>0</v>
      </c>
      <c r="BK37" s="360">
        <f t="shared" si="21"/>
        <v>0</v>
      </c>
    </row>
    <row r="38" spans="1:63" ht="18" thickBot="1" x14ac:dyDescent="0.45">
      <c r="A38" s="328" t="s">
        <v>23</v>
      </c>
      <c r="B38" s="329"/>
      <c r="C38" s="330"/>
      <c r="D38" s="331"/>
      <c r="E38" s="332"/>
      <c r="F38" s="333"/>
      <c r="G38" s="333"/>
      <c r="H38" s="333"/>
      <c r="I38" s="334"/>
      <c r="J38" s="335">
        <f>SUM(J6:J37)</f>
        <v>76075000</v>
      </c>
      <c r="K38" s="335">
        <f t="shared" ref="K38:BB38" si="39">SUM(K6:K37)</f>
        <v>75975000</v>
      </c>
      <c r="L38" s="335">
        <f t="shared" si="39"/>
        <v>100000</v>
      </c>
      <c r="M38" s="335">
        <f t="shared" si="39"/>
        <v>9867500</v>
      </c>
      <c r="N38" s="335">
        <f t="shared" si="39"/>
        <v>9867500</v>
      </c>
      <c r="O38" s="335">
        <f t="shared" si="39"/>
        <v>0</v>
      </c>
      <c r="P38" s="335">
        <f t="shared" si="39"/>
        <v>16037500</v>
      </c>
      <c r="Q38" s="335">
        <f t="shared" si="39"/>
        <v>16037500</v>
      </c>
      <c r="R38" s="335">
        <f t="shared" si="39"/>
        <v>0</v>
      </c>
      <c r="S38" s="335">
        <f t="shared" si="39"/>
        <v>21237500</v>
      </c>
      <c r="T38" s="335">
        <f t="shared" si="39"/>
        <v>18537500</v>
      </c>
      <c r="U38" s="335">
        <f t="shared" si="39"/>
        <v>2700000</v>
      </c>
      <c r="V38" s="335">
        <f t="shared" si="39"/>
        <v>21237500</v>
      </c>
      <c r="W38" s="335">
        <f t="shared" si="39"/>
        <v>18537500</v>
      </c>
      <c r="X38" s="335">
        <f t="shared" si="39"/>
        <v>2700000</v>
      </c>
      <c r="Y38" s="335">
        <f t="shared" si="39"/>
        <v>21237500</v>
      </c>
      <c r="Z38" s="335">
        <f t="shared" si="39"/>
        <v>18537500</v>
      </c>
      <c r="AA38" s="335">
        <f t="shared" si="39"/>
        <v>2700000</v>
      </c>
      <c r="AB38" s="335">
        <f t="shared" si="39"/>
        <v>21237500</v>
      </c>
      <c r="AC38" s="335">
        <f t="shared" si="39"/>
        <v>17537500</v>
      </c>
      <c r="AD38" s="335">
        <f t="shared" si="39"/>
        <v>3700000</v>
      </c>
      <c r="AE38" s="335">
        <f t="shared" si="39"/>
        <v>21237500</v>
      </c>
      <c r="AF38" s="335">
        <f t="shared" si="39"/>
        <v>16737500</v>
      </c>
      <c r="AG38" s="335">
        <f t="shared" si="39"/>
        <v>4500000</v>
      </c>
      <c r="AH38" s="335">
        <f t="shared" si="39"/>
        <v>21237500</v>
      </c>
      <c r="AI38" s="335">
        <f t="shared" si="39"/>
        <v>16032500</v>
      </c>
      <c r="AJ38" s="335">
        <f t="shared" si="39"/>
        <v>5205000</v>
      </c>
      <c r="AK38" s="335">
        <f t="shared" si="39"/>
        <v>21237500</v>
      </c>
      <c r="AL38" s="335">
        <f t="shared" si="39"/>
        <v>15396500</v>
      </c>
      <c r="AM38" s="335">
        <f t="shared" si="39"/>
        <v>5841000</v>
      </c>
      <c r="AN38" s="335">
        <f t="shared" si="39"/>
        <v>21237500</v>
      </c>
      <c r="AO38" s="335">
        <f t="shared" si="39"/>
        <v>14576500</v>
      </c>
      <c r="AP38" s="335">
        <f t="shared" si="39"/>
        <v>6661000</v>
      </c>
      <c r="AQ38" s="335">
        <f t="shared" si="39"/>
        <v>19687500</v>
      </c>
      <c r="AR38" s="335">
        <f t="shared" si="39"/>
        <v>13946500</v>
      </c>
      <c r="AS38" s="335">
        <f t="shared" si="39"/>
        <v>5741000</v>
      </c>
      <c r="AT38" s="335">
        <f t="shared" si="39"/>
        <v>16507500</v>
      </c>
      <c r="AU38" s="335">
        <f t="shared" si="39"/>
        <v>11358500</v>
      </c>
      <c r="AV38" s="335">
        <f t="shared" si="39"/>
        <v>5149000</v>
      </c>
      <c r="AW38" s="335">
        <f t="shared" si="39"/>
        <v>0</v>
      </c>
      <c r="AX38" s="335">
        <f t="shared" si="39"/>
        <v>0</v>
      </c>
      <c r="AY38" s="335">
        <f t="shared" si="39"/>
        <v>0</v>
      </c>
      <c r="AZ38" s="335">
        <f t="shared" si="39"/>
        <v>263078000</v>
      </c>
      <c r="BA38" s="335">
        <f t="shared" si="39"/>
        <v>308075000</v>
      </c>
      <c r="BB38" s="335">
        <f t="shared" si="39"/>
        <v>44997000</v>
      </c>
      <c r="BC38" s="336">
        <f t="shared" ref="BC38:BG38" si="40">SUM(BC6:BC37)</f>
        <v>0</v>
      </c>
      <c r="BD38" s="336">
        <f t="shared" si="40"/>
        <v>308075000</v>
      </c>
      <c r="BE38" s="336">
        <f t="shared" si="40"/>
        <v>141077000</v>
      </c>
      <c r="BF38" s="336">
        <f t="shared" si="40"/>
        <v>166998000</v>
      </c>
      <c r="BG38" s="336">
        <f t="shared" si="40"/>
        <v>48017500</v>
      </c>
    </row>
    <row r="39" spans="1:63" x14ac:dyDescent="0.2">
      <c r="F39" s="245"/>
      <c r="G39" s="245"/>
      <c r="J39" s="245"/>
      <c r="K39" s="245"/>
      <c r="L39" s="245"/>
      <c r="BA39" s="257"/>
      <c r="BB39" s="270">
        <f>REKAP!R28</f>
        <v>44997000</v>
      </c>
    </row>
    <row r="40" spans="1:63" x14ac:dyDescent="0.2">
      <c r="A40" s="245" t="s">
        <v>365</v>
      </c>
      <c r="F40" s="245"/>
      <c r="G40" s="245"/>
      <c r="J40" s="245"/>
      <c r="K40" s="245"/>
      <c r="L40" s="245"/>
      <c r="BB40" s="270">
        <f>BB38-BB39</f>
        <v>0</v>
      </c>
    </row>
    <row r="41" spans="1:63" x14ac:dyDescent="0.2">
      <c r="A41" s="246"/>
      <c r="B41" s="428" t="s">
        <v>367</v>
      </c>
      <c r="C41" s="428"/>
      <c r="F41" s="245"/>
      <c r="G41" s="245"/>
      <c r="J41" s="245"/>
      <c r="K41" s="245"/>
      <c r="L41" s="245"/>
    </row>
    <row r="42" spans="1:63" x14ac:dyDescent="0.2">
      <c r="A42" s="248"/>
      <c r="B42" s="428" t="s">
        <v>368</v>
      </c>
      <c r="C42" s="428"/>
      <c r="F42" s="245"/>
      <c r="G42" s="245"/>
      <c r="J42" s="245"/>
      <c r="K42" s="245"/>
      <c r="L42" s="245"/>
    </row>
    <row r="43" spans="1:63" x14ac:dyDescent="0.2">
      <c r="A43" s="249"/>
      <c r="B43" s="428" t="s">
        <v>366</v>
      </c>
      <c r="C43" s="428"/>
      <c r="F43" s="245"/>
      <c r="G43" s="245"/>
      <c r="J43" s="245"/>
      <c r="K43" s="245"/>
      <c r="L43" s="245"/>
    </row>
    <row r="44" spans="1:63" x14ac:dyDescent="0.2">
      <c r="F44" s="245"/>
      <c r="G44" s="245"/>
      <c r="J44" s="245"/>
      <c r="K44" s="245"/>
      <c r="L44" s="245"/>
    </row>
  </sheetData>
  <sortState ref="C6:BB37">
    <sortCondition ref="C6:C37"/>
  </sortState>
  <mergeCells count="29">
    <mergeCell ref="BI4:BK4"/>
    <mergeCell ref="BD4:BD5"/>
    <mergeCell ref="BE4:BE5"/>
    <mergeCell ref="BB4:BB5"/>
    <mergeCell ref="BC4:BC5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zoomScale="150" zoomScaleNormal="150" workbookViewId="0">
      <pane ySplit="5" topLeftCell="A6" activePane="bottomLeft" state="frozen"/>
      <selection pane="bottomLeft" activeCell="A46" sqref="A46:XFD46"/>
    </sheetView>
  </sheetViews>
  <sheetFormatPr defaultRowHeight="14.25" x14ac:dyDescent="0.2"/>
  <cols>
    <col min="1" max="1" width="9.28515625" style="245" bestFit="1" customWidth="1"/>
    <col min="2" max="2" width="9.140625" style="245"/>
    <col min="3" max="3" width="26.5703125" style="245" customWidth="1"/>
    <col min="4" max="4" width="9.140625" style="245"/>
    <col min="5" max="5" width="14.7109375" style="201" bestFit="1" customWidth="1"/>
    <col min="6" max="6" width="14.140625" style="245" bestFit="1" customWidth="1"/>
    <col min="7" max="7" width="13" style="245" bestFit="1" customWidth="1"/>
    <col min="8" max="8" width="15.7109375" style="201" bestFit="1" customWidth="1"/>
    <col min="9" max="9" width="13" style="201" bestFit="1" customWidth="1"/>
    <col min="10" max="10" width="15.28515625" style="201" bestFit="1" customWidth="1"/>
    <col min="11" max="11" width="15.140625" style="201" bestFit="1" customWidth="1"/>
    <col min="12" max="12" width="14.140625" style="201" bestFit="1" customWidth="1"/>
    <col min="13" max="13" width="14.28515625" style="268" bestFit="1" customWidth="1"/>
    <col min="14" max="14" width="12.7109375" style="268" bestFit="1" customWidth="1"/>
    <col min="15" max="15" width="11.85546875" style="268" bestFit="1" customWidth="1"/>
    <col min="16" max="16" width="14.140625" style="201" bestFit="1" customWidth="1"/>
    <col min="17" max="18" width="12.7109375" style="201" bestFit="1" customWidth="1"/>
    <col min="19" max="19" width="14.140625" style="268" bestFit="1" customWidth="1"/>
    <col min="20" max="21" width="12.7109375" style="201" bestFit="1" customWidth="1"/>
    <col min="22" max="22" width="14.140625" style="201" bestFit="1" customWidth="1"/>
    <col min="23" max="23" width="13.85546875" style="201" bestFit="1" customWidth="1"/>
    <col min="24" max="24" width="16" style="201" bestFit="1" customWidth="1"/>
    <col min="25" max="25" width="14.140625" style="201" bestFit="1" customWidth="1"/>
    <col min="26" max="27" width="12.7109375" style="201" bestFit="1" customWidth="1"/>
    <col min="28" max="28" width="14.140625" style="201" bestFit="1" customWidth="1"/>
    <col min="29" max="30" width="12.7109375" style="201" bestFit="1" customWidth="1"/>
    <col min="31" max="31" width="14.140625" style="201" bestFit="1" customWidth="1"/>
    <col min="32" max="33" width="12.7109375" style="201" bestFit="1" customWidth="1"/>
    <col min="34" max="34" width="14.140625" style="201" bestFit="1" customWidth="1"/>
    <col min="35" max="35" width="11.5703125" style="201" bestFit="1" customWidth="1"/>
    <col min="36" max="36" width="12.7109375" style="201" bestFit="1" customWidth="1"/>
    <col min="37" max="37" width="14.140625" style="201" bestFit="1" customWidth="1"/>
    <col min="38" max="38" width="11.5703125" style="201" bestFit="1" customWidth="1"/>
    <col min="39" max="39" width="12.7109375" style="201" bestFit="1" customWidth="1"/>
    <col min="40" max="40" width="14.140625" style="201" bestFit="1" customWidth="1"/>
    <col min="41" max="41" width="11.5703125" style="201" bestFit="1" customWidth="1"/>
    <col min="42" max="42" width="12.7109375" style="201" bestFit="1" customWidth="1"/>
    <col min="43" max="43" width="14.140625" style="201" bestFit="1" customWidth="1"/>
    <col min="44" max="44" width="11.5703125" style="201" bestFit="1" customWidth="1"/>
    <col min="45" max="45" width="12.7109375" style="201" bestFit="1" customWidth="1"/>
    <col min="46" max="46" width="14.140625" style="201" bestFit="1" customWidth="1"/>
    <col min="47" max="47" width="11.5703125" style="201" bestFit="1" customWidth="1"/>
    <col min="48" max="48" width="12.7109375" style="201" bestFit="1" customWidth="1"/>
    <col min="49" max="49" width="9.42578125" style="201" bestFit="1" customWidth="1"/>
    <col min="50" max="50" width="9.28515625" style="201" bestFit="1" customWidth="1"/>
    <col min="51" max="51" width="11.42578125" style="201" bestFit="1" customWidth="1"/>
    <col min="52" max="52" width="15.140625" style="201" bestFit="1" customWidth="1"/>
    <col min="53" max="53" width="16.7109375" style="201" bestFit="1" customWidth="1"/>
    <col min="54" max="54" width="16.7109375" style="245" bestFit="1" customWidth="1"/>
    <col min="55" max="55" width="25.85546875" style="245" hidden="1" customWidth="1"/>
    <col min="56" max="56" width="12.7109375" style="245" hidden="1" customWidth="1"/>
    <col min="57" max="57" width="16" style="245" hidden="1" customWidth="1"/>
    <col min="58" max="58" width="17.85546875" style="245" hidden="1" customWidth="1"/>
    <col min="59" max="59" width="17.42578125" style="245" hidden="1" customWidth="1"/>
    <col min="60" max="60" width="11.28515625" style="245" hidden="1" customWidth="1"/>
    <col min="61" max="61" width="26.140625" style="245" bestFit="1" customWidth="1"/>
    <col min="62" max="62" width="14.85546875" style="245" customWidth="1"/>
    <col min="63" max="63" width="12.28515625" style="245" bestFit="1" customWidth="1"/>
    <col min="64" max="16384" width="9.140625" style="245"/>
  </cols>
  <sheetData>
    <row r="1" spans="1:63" s="1" customFormat="1" ht="11.25" x14ac:dyDescent="0.2">
      <c r="B1" s="2" t="s">
        <v>103</v>
      </c>
      <c r="C1" s="2"/>
      <c r="D1" s="3"/>
      <c r="E1" s="84"/>
      <c r="F1" s="9"/>
      <c r="G1" s="9"/>
      <c r="H1" s="77"/>
      <c r="I1" s="77"/>
      <c r="J1" s="77"/>
      <c r="K1" s="77"/>
      <c r="L1" s="77"/>
      <c r="M1" s="105"/>
      <c r="N1" s="105"/>
      <c r="O1" s="105"/>
      <c r="P1" s="77"/>
      <c r="Q1" s="77"/>
      <c r="R1" s="78"/>
      <c r="S1" s="105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</row>
    <row r="2" spans="1:63" s="1" customFormat="1" ht="11.25" x14ac:dyDescent="0.2">
      <c r="B2" s="2" t="s">
        <v>0</v>
      </c>
      <c r="C2" s="2"/>
      <c r="D2" s="3"/>
      <c r="E2" s="84"/>
      <c r="F2" s="9"/>
      <c r="G2" s="9"/>
      <c r="H2" s="77"/>
      <c r="I2" s="77"/>
      <c r="J2" s="77"/>
      <c r="K2" s="77"/>
      <c r="L2" s="77"/>
      <c r="M2" s="105"/>
      <c r="N2" s="105"/>
      <c r="O2" s="105"/>
      <c r="P2" s="77"/>
      <c r="Q2" s="77"/>
      <c r="R2" s="78"/>
      <c r="S2" s="105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</row>
    <row r="3" spans="1:63" s="1" customFormat="1" ht="12" thickBot="1" x14ac:dyDescent="0.25">
      <c r="B3" s="1" t="s">
        <v>106</v>
      </c>
      <c r="D3" s="7"/>
      <c r="E3" s="77"/>
      <c r="F3" s="9"/>
      <c r="G3" s="9"/>
      <c r="H3" s="77"/>
      <c r="I3" s="77"/>
      <c r="J3" s="77"/>
      <c r="K3" s="77"/>
      <c r="L3" s="77"/>
      <c r="M3" s="105"/>
      <c r="N3" s="105"/>
      <c r="O3" s="105"/>
      <c r="P3" s="77"/>
      <c r="Q3" s="77"/>
      <c r="R3" s="78"/>
      <c r="S3" s="105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</row>
    <row r="4" spans="1:63" s="156" customFormat="1" ht="15.75" customHeight="1" thickBot="1" x14ac:dyDescent="0.3">
      <c r="A4" s="501" t="s">
        <v>1</v>
      </c>
      <c r="B4" s="503" t="s">
        <v>2</v>
      </c>
      <c r="C4" s="505" t="s">
        <v>3</v>
      </c>
      <c r="D4" s="503" t="s">
        <v>4</v>
      </c>
      <c r="E4" s="527" t="s">
        <v>5</v>
      </c>
      <c r="F4" s="529" t="s">
        <v>6</v>
      </c>
      <c r="G4" s="530"/>
      <c r="H4" s="439" t="s">
        <v>7</v>
      </c>
      <c r="I4" s="440" t="s">
        <v>8</v>
      </c>
      <c r="J4" s="533" t="s">
        <v>270</v>
      </c>
      <c r="K4" s="429"/>
      <c r="L4" s="534"/>
      <c r="M4" s="524" t="s">
        <v>10</v>
      </c>
      <c r="N4" s="525"/>
      <c r="O4" s="526"/>
      <c r="P4" s="538" t="s">
        <v>11</v>
      </c>
      <c r="Q4" s="525"/>
      <c r="R4" s="539"/>
      <c r="S4" s="524" t="s">
        <v>12</v>
      </c>
      <c r="T4" s="525"/>
      <c r="U4" s="526"/>
      <c r="V4" s="535" t="s">
        <v>13</v>
      </c>
      <c r="W4" s="536"/>
      <c r="X4" s="537"/>
      <c r="Y4" s="441" t="s">
        <v>14</v>
      </c>
      <c r="Z4" s="442"/>
      <c r="AA4" s="443"/>
      <c r="AB4" s="535" t="s">
        <v>15</v>
      </c>
      <c r="AC4" s="536"/>
      <c r="AD4" s="537"/>
      <c r="AE4" s="441" t="s">
        <v>16</v>
      </c>
      <c r="AF4" s="442"/>
      <c r="AG4" s="443"/>
      <c r="AH4" s="535" t="s">
        <v>17</v>
      </c>
      <c r="AI4" s="536"/>
      <c r="AJ4" s="537"/>
      <c r="AK4" s="441" t="s">
        <v>18</v>
      </c>
      <c r="AL4" s="442"/>
      <c r="AM4" s="443"/>
      <c r="AN4" s="535" t="s">
        <v>19</v>
      </c>
      <c r="AO4" s="536"/>
      <c r="AP4" s="537"/>
      <c r="AQ4" s="441" t="s">
        <v>20</v>
      </c>
      <c r="AR4" s="442"/>
      <c r="AS4" s="443"/>
      <c r="AT4" s="535" t="s">
        <v>21</v>
      </c>
      <c r="AU4" s="536"/>
      <c r="AV4" s="537"/>
      <c r="AW4" s="102" t="s">
        <v>22</v>
      </c>
      <c r="AX4" s="103"/>
      <c r="AY4" s="104"/>
      <c r="AZ4" s="79" t="s">
        <v>23</v>
      </c>
      <c r="BA4" s="80" t="s">
        <v>23</v>
      </c>
      <c r="BB4" s="542" t="s">
        <v>375</v>
      </c>
      <c r="BC4" s="544" t="s">
        <v>376</v>
      </c>
      <c r="BD4" s="520" t="s">
        <v>315</v>
      </c>
      <c r="BE4" s="520" t="s">
        <v>411</v>
      </c>
      <c r="BF4" s="250" t="s">
        <v>412</v>
      </c>
      <c r="BG4" s="250" t="s">
        <v>412</v>
      </c>
      <c r="BI4" s="540" t="s">
        <v>504</v>
      </c>
      <c r="BJ4" s="540"/>
    </row>
    <row r="5" spans="1:63" s="10" customFormat="1" ht="15" x14ac:dyDescent="0.2">
      <c r="A5" s="502"/>
      <c r="B5" s="504"/>
      <c r="C5" s="506"/>
      <c r="D5" s="504"/>
      <c r="E5" s="528"/>
      <c r="F5" s="166" t="s">
        <v>24</v>
      </c>
      <c r="G5" s="167" t="s">
        <v>104</v>
      </c>
      <c r="H5" s="531"/>
      <c r="I5" s="532"/>
      <c r="J5" s="168" t="s">
        <v>25</v>
      </c>
      <c r="K5" s="99" t="s">
        <v>26</v>
      </c>
      <c r="L5" s="169" t="s">
        <v>27</v>
      </c>
      <c r="M5" s="170" t="s">
        <v>25</v>
      </c>
      <c r="N5" s="171" t="s">
        <v>26</v>
      </c>
      <c r="O5" s="172" t="s">
        <v>27</v>
      </c>
      <c r="P5" s="173" t="s">
        <v>25</v>
      </c>
      <c r="Q5" s="171" t="s">
        <v>26</v>
      </c>
      <c r="R5" s="174" t="s">
        <v>27</v>
      </c>
      <c r="S5" s="170" t="s">
        <v>25</v>
      </c>
      <c r="T5" s="171" t="s">
        <v>26</v>
      </c>
      <c r="U5" s="172" t="s">
        <v>27</v>
      </c>
      <c r="V5" s="175" t="s">
        <v>25</v>
      </c>
      <c r="W5" s="176" t="s">
        <v>26</v>
      </c>
      <c r="X5" s="177" t="s">
        <v>27</v>
      </c>
      <c r="Y5" s="178" t="s">
        <v>25</v>
      </c>
      <c r="Z5" s="99" t="s">
        <v>26</v>
      </c>
      <c r="AA5" s="179" t="s">
        <v>27</v>
      </c>
      <c r="AB5" s="175" t="s">
        <v>25</v>
      </c>
      <c r="AC5" s="176" t="s">
        <v>26</v>
      </c>
      <c r="AD5" s="177" t="s">
        <v>27</v>
      </c>
      <c r="AE5" s="178" t="s">
        <v>25</v>
      </c>
      <c r="AF5" s="99" t="s">
        <v>26</v>
      </c>
      <c r="AG5" s="179" t="s">
        <v>27</v>
      </c>
      <c r="AH5" s="175" t="s">
        <v>25</v>
      </c>
      <c r="AI5" s="176" t="s">
        <v>26</v>
      </c>
      <c r="AJ5" s="177" t="s">
        <v>27</v>
      </c>
      <c r="AK5" s="178" t="s">
        <v>25</v>
      </c>
      <c r="AL5" s="99" t="s">
        <v>26</v>
      </c>
      <c r="AM5" s="179" t="s">
        <v>27</v>
      </c>
      <c r="AN5" s="175" t="s">
        <v>25</v>
      </c>
      <c r="AO5" s="176" t="s">
        <v>26</v>
      </c>
      <c r="AP5" s="177" t="s">
        <v>27</v>
      </c>
      <c r="AQ5" s="178" t="s">
        <v>25</v>
      </c>
      <c r="AR5" s="99" t="s">
        <v>26</v>
      </c>
      <c r="AS5" s="179" t="s">
        <v>27</v>
      </c>
      <c r="AT5" s="175" t="s">
        <v>25</v>
      </c>
      <c r="AU5" s="176" t="s">
        <v>26</v>
      </c>
      <c r="AV5" s="177" t="s">
        <v>27</v>
      </c>
      <c r="AW5" s="178" t="s">
        <v>25</v>
      </c>
      <c r="AX5" s="99" t="s">
        <v>26</v>
      </c>
      <c r="AY5" s="179" t="s">
        <v>27</v>
      </c>
      <c r="AZ5" s="180" t="s">
        <v>28</v>
      </c>
      <c r="BA5" s="181" t="s">
        <v>29</v>
      </c>
      <c r="BB5" s="543"/>
      <c r="BC5" s="545"/>
      <c r="BD5" s="541"/>
      <c r="BE5" s="541"/>
      <c r="BF5" s="251" t="s">
        <v>413</v>
      </c>
      <c r="BG5" s="251" t="s">
        <v>414</v>
      </c>
      <c r="BI5" s="540"/>
      <c r="BJ5" s="540"/>
      <c r="BK5" s="10" t="s">
        <v>505</v>
      </c>
    </row>
    <row r="6" spans="1:63" s="249" customFormat="1" ht="15" x14ac:dyDescent="0.2">
      <c r="A6" s="272">
        <v>1</v>
      </c>
      <c r="B6" s="273"/>
      <c r="C6" s="273" t="s">
        <v>178</v>
      </c>
      <c r="D6" s="275" t="s">
        <v>138</v>
      </c>
      <c r="E6" s="341">
        <v>9750000</v>
      </c>
      <c r="F6" s="223"/>
      <c r="G6" s="223"/>
      <c r="H6" s="341">
        <v>9750000</v>
      </c>
      <c r="I6" s="223">
        <v>3000000</v>
      </c>
      <c r="J6" s="223">
        <v>3000000</v>
      </c>
      <c r="K6" s="223">
        <v>3000000</v>
      </c>
      <c r="L6" s="223">
        <f t="shared" ref="L6:L51" si="0">J6-K6</f>
        <v>0</v>
      </c>
      <c r="M6" s="262">
        <f>(H6-I6)/12</f>
        <v>562500</v>
      </c>
      <c r="N6" s="262">
        <v>562500</v>
      </c>
      <c r="O6" s="262">
        <f>M6-N6</f>
        <v>0</v>
      </c>
      <c r="P6" s="223">
        <f t="shared" ref="P6:P33" si="1">M6</f>
        <v>562500</v>
      </c>
      <c r="Q6" s="223">
        <v>562500</v>
      </c>
      <c r="R6" s="223">
        <f t="shared" ref="R6:R48" si="2">P6-Q6</f>
        <v>0</v>
      </c>
      <c r="S6" s="223">
        <f t="shared" ref="S6:S48" si="3">P6</f>
        <v>562500</v>
      </c>
      <c r="T6" s="223">
        <v>562500</v>
      </c>
      <c r="U6" s="223">
        <f t="shared" ref="U6:U37" si="4">S6-T6</f>
        <v>0</v>
      </c>
      <c r="V6" s="223">
        <f t="shared" ref="V6:V48" si="5">S6</f>
        <v>562500</v>
      </c>
      <c r="W6" s="223">
        <v>562500</v>
      </c>
      <c r="X6" s="223">
        <f t="shared" ref="X6:X37" si="6">V6-W6</f>
        <v>0</v>
      </c>
      <c r="Y6" s="223">
        <f t="shared" ref="Y6:Y18" si="7">V6</f>
        <v>562500</v>
      </c>
      <c r="Z6" s="223">
        <v>562500</v>
      </c>
      <c r="AA6" s="223">
        <f t="shared" ref="AA6:AA37" si="8">Y6-Z6</f>
        <v>0</v>
      </c>
      <c r="AB6" s="223">
        <f t="shared" ref="AB6:AB37" si="9">Y6</f>
        <v>562500</v>
      </c>
      <c r="AC6" s="223">
        <v>562500</v>
      </c>
      <c r="AD6" s="223">
        <f>+AB6-AC6</f>
        <v>0</v>
      </c>
      <c r="AE6" s="223">
        <f t="shared" ref="AE6:AE37" si="10">AB6</f>
        <v>562500</v>
      </c>
      <c r="AF6" s="223">
        <v>562500</v>
      </c>
      <c r="AG6" s="223">
        <f>+AE6-AF6</f>
        <v>0</v>
      </c>
      <c r="AH6" s="223">
        <f t="shared" ref="AH6:AH37" si="11">AE6</f>
        <v>562500</v>
      </c>
      <c r="AI6" s="223">
        <f>AH6</f>
        <v>562500</v>
      </c>
      <c r="AJ6" s="223">
        <f>+AH6-AI6</f>
        <v>0</v>
      </c>
      <c r="AK6" s="223">
        <f t="shared" ref="AK6:AK37" si="12">AH6</f>
        <v>562500</v>
      </c>
      <c r="AL6" s="223">
        <f>AK6</f>
        <v>562500</v>
      </c>
      <c r="AM6" s="223">
        <f>+AK6-AL6</f>
        <v>0</v>
      </c>
      <c r="AN6" s="223">
        <f t="shared" ref="AN6:AN37" si="13">AK6</f>
        <v>562500</v>
      </c>
      <c r="AO6" s="223">
        <f>AN6</f>
        <v>562500</v>
      </c>
      <c r="AP6" s="223">
        <f>+AN6-AO6</f>
        <v>0</v>
      </c>
      <c r="AQ6" s="223">
        <f>AN6</f>
        <v>562500</v>
      </c>
      <c r="AR6" s="223">
        <f>AQ6</f>
        <v>562500</v>
      </c>
      <c r="AS6" s="223">
        <f>+AQ6-AR6</f>
        <v>0</v>
      </c>
      <c r="AT6" s="223">
        <f>AN6</f>
        <v>562500</v>
      </c>
      <c r="AU6" s="223">
        <f>AT6</f>
        <v>562500</v>
      </c>
      <c r="AV6" s="223">
        <f>+AT6-AU6</f>
        <v>0</v>
      </c>
      <c r="AW6" s="223"/>
      <c r="AX6" s="223"/>
      <c r="AY6" s="223"/>
      <c r="AZ6" s="223">
        <f t="shared" ref="AZ6:AZ37" si="14">AX6+AU6+AR6+AO6+AL6+AI6+AF6+AC6+Z6+W6+T6+Q6+N6+K6</f>
        <v>9750000</v>
      </c>
      <c r="BA6" s="223">
        <f>AT6+AQ6+AN6+AK6+AH6+AE6+AB6+Y6+V6+S6+P6+M6+J6</f>
        <v>9750000</v>
      </c>
      <c r="BB6" s="277">
        <f t="shared" ref="BB6:BB37" si="15">BA6-AZ6</f>
        <v>0</v>
      </c>
      <c r="BC6" s="339" t="s">
        <v>178</v>
      </c>
      <c r="BD6" s="279">
        <v>9750000</v>
      </c>
      <c r="BE6" s="279">
        <v>9050000</v>
      </c>
      <c r="BF6" s="279">
        <v>700000</v>
      </c>
      <c r="BG6" s="340">
        <v>0</v>
      </c>
      <c r="BH6" s="277">
        <f>BA6-BD6</f>
        <v>0</v>
      </c>
      <c r="BI6" s="339" t="s">
        <v>178</v>
      </c>
      <c r="BJ6" s="340">
        <v>0</v>
      </c>
      <c r="BK6" s="280">
        <f>BB6-BJ6</f>
        <v>0</v>
      </c>
    </row>
    <row r="7" spans="1:63" s="249" customFormat="1" ht="15" x14ac:dyDescent="0.2">
      <c r="A7" s="272">
        <v>2</v>
      </c>
      <c r="B7" s="273"/>
      <c r="C7" s="273" t="s">
        <v>166</v>
      </c>
      <c r="D7" s="275" t="s">
        <v>138</v>
      </c>
      <c r="E7" s="341">
        <v>9500000</v>
      </c>
      <c r="F7" s="223"/>
      <c r="G7" s="223">
        <v>500000</v>
      </c>
      <c r="H7" s="341">
        <v>9000000</v>
      </c>
      <c r="I7" s="223">
        <v>1000000</v>
      </c>
      <c r="J7" s="223">
        <v>1000000</v>
      </c>
      <c r="K7" s="223">
        <v>1000000</v>
      </c>
      <c r="L7" s="223">
        <f t="shared" si="0"/>
        <v>0</v>
      </c>
      <c r="M7" s="262">
        <v>650000</v>
      </c>
      <c r="N7" s="262">
        <v>650000</v>
      </c>
      <c r="O7" s="262">
        <f t="shared" ref="O7:O48" si="16">M7-N7</f>
        <v>0</v>
      </c>
      <c r="P7" s="223">
        <f t="shared" si="1"/>
        <v>650000</v>
      </c>
      <c r="Q7" s="223">
        <f>P7</f>
        <v>650000</v>
      </c>
      <c r="R7" s="223">
        <f t="shared" si="2"/>
        <v>0</v>
      </c>
      <c r="S7" s="223">
        <f t="shared" si="3"/>
        <v>650000</v>
      </c>
      <c r="T7" s="223">
        <f>S7</f>
        <v>650000</v>
      </c>
      <c r="U7" s="223">
        <f t="shared" si="4"/>
        <v>0</v>
      </c>
      <c r="V7" s="223">
        <f t="shared" si="5"/>
        <v>650000</v>
      </c>
      <c r="W7" s="223">
        <f>V7</f>
        <v>650000</v>
      </c>
      <c r="X7" s="223">
        <f t="shared" si="6"/>
        <v>0</v>
      </c>
      <c r="Y7" s="223">
        <f t="shared" si="7"/>
        <v>650000</v>
      </c>
      <c r="Z7" s="223">
        <f>Y7</f>
        <v>650000</v>
      </c>
      <c r="AA7" s="223">
        <f t="shared" si="8"/>
        <v>0</v>
      </c>
      <c r="AB7" s="223">
        <f t="shared" si="9"/>
        <v>650000</v>
      </c>
      <c r="AC7" s="223">
        <f>AB7</f>
        <v>650000</v>
      </c>
      <c r="AD7" s="223">
        <f t="shared" ref="AD7:AD70" si="17">+AB7-AC7</f>
        <v>0</v>
      </c>
      <c r="AE7" s="223">
        <f t="shared" si="10"/>
        <v>650000</v>
      </c>
      <c r="AF7" s="223">
        <v>650000</v>
      </c>
      <c r="AG7" s="223">
        <f t="shared" ref="AG7:AG70" si="18">+AE7-AF7</f>
        <v>0</v>
      </c>
      <c r="AH7" s="223">
        <f t="shared" si="11"/>
        <v>650000</v>
      </c>
      <c r="AI7" s="223">
        <v>650000</v>
      </c>
      <c r="AJ7" s="223">
        <f t="shared" ref="AJ7:AJ70" si="19">+AH7-AI7</f>
        <v>0</v>
      </c>
      <c r="AK7" s="223">
        <f t="shared" si="12"/>
        <v>650000</v>
      </c>
      <c r="AL7" s="223">
        <v>650000</v>
      </c>
      <c r="AM7" s="223">
        <f t="shared" ref="AM7:AM70" si="20">+AK7-AL7</f>
        <v>0</v>
      </c>
      <c r="AN7" s="223">
        <f t="shared" si="13"/>
        <v>650000</v>
      </c>
      <c r="AO7" s="223">
        <v>650000</v>
      </c>
      <c r="AP7" s="223">
        <f t="shared" ref="AP7:AP70" si="21">+AN7-AO7</f>
        <v>0</v>
      </c>
      <c r="AQ7" s="223">
        <f>AN7</f>
        <v>650000</v>
      </c>
      <c r="AR7" s="223">
        <v>650000</v>
      </c>
      <c r="AS7" s="223">
        <f t="shared" ref="AS7:AS70" si="22">+AQ7-AR7</f>
        <v>0</v>
      </c>
      <c r="AT7" s="223">
        <v>850000</v>
      </c>
      <c r="AU7" s="223">
        <v>850000</v>
      </c>
      <c r="AV7" s="223">
        <f t="shared" ref="AV7:AV70" si="23">+AT7-AU7</f>
        <v>0</v>
      </c>
      <c r="AW7" s="223"/>
      <c r="AX7" s="223"/>
      <c r="AY7" s="223"/>
      <c r="AZ7" s="223">
        <f t="shared" si="14"/>
        <v>9000000</v>
      </c>
      <c r="BA7" s="223">
        <f t="shared" ref="BA7:BA38" si="24">J7+AT7+AQ7+AN7+AK7+AH7+AE7+AB7+Y7+V7+S7+P7+M7</f>
        <v>9000000</v>
      </c>
      <c r="BB7" s="277">
        <f t="shared" si="15"/>
        <v>0</v>
      </c>
      <c r="BC7" s="278" t="s">
        <v>166</v>
      </c>
      <c r="BD7" s="279">
        <v>9000000</v>
      </c>
      <c r="BE7" s="279">
        <v>3050000</v>
      </c>
      <c r="BF7" s="279">
        <v>5950000</v>
      </c>
      <c r="BG7" s="279">
        <v>1850000</v>
      </c>
      <c r="BH7" s="277">
        <f t="shared" ref="BH7:BH70" si="25">BA7-BD7</f>
        <v>0</v>
      </c>
      <c r="BI7" s="278" t="s">
        <v>166</v>
      </c>
      <c r="BJ7" s="279">
        <v>4100000</v>
      </c>
      <c r="BK7" s="280">
        <f t="shared" ref="BK7:BK70" si="26">BB7-BJ7</f>
        <v>-4100000</v>
      </c>
    </row>
    <row r="8" spans="1:63" s="249" customFormat="1" ht="15" x14ac:dyDescent="0.2">
      <c r="A8" s="272">
        <v>3</v>
      </c>
      <c r="B8" s="273"/>
      <c r="C8" s="273" t="s">
        <v>208</v>
      </c>
      <c r="D8" s="338" t="s">
        <v>138</v>
      </c>
      <c r="E8" s="223">
        <v>10000000</v>
      </c>
      <c r="F8" s="223"/>
      <c r="G8" s="223"/>
      <c r="H8" s="223">
        <v>10000000</v>
      </c>
      <c r="I8" s="223">
        <v>4000000</v>
      </c>
      <c r="J8" s="223">
        <v>4000000</v>
      </c>
      <c r="K8" s="223">
        <v>4000000</v>
      </c>
      <c r="L8" s="223">
        <f t="shared" si="0"/>
        <v>0</v>
      </c>
      <c r="M8" s="262">
        <f>(H8-I8)/12</f>
        <v>500000</v>
      </c>
      <c r="N8" s="262">
        <v>500000</v>
      </c>
      <c r="O8" s="262">
        <f t="shared" si="16"/>
        <v>0</v>
      </c>
      <c r="P8" s="223">
        <f t="shared" si="1"/>
        <v>500000</v>
      </c>
      <c r="Q8" s="223">
        <v>500000</v>
      </c>
      <c r="R8" s="223">
        <f t="shared" si="2"/>
        <v>0</v>
      </c>
      <c r="S8" s="223">
        <f t="shared" si="3"/>
        <v>500000</v>
      </c>
      <c r="T8" s="223">
        <v>500000</v>
      </c>
      <c r="U8" s="223">
        <f t="shared" si="4"/>
        <v>0</v>
      </c>
      <c r="V8" s="223">
        <f t="shared" si="5"/>
        <v>500000</v>
      </c>
      <c r="W8" s="223">
        <v>500000</v>
      </c>
      <c r="X8" s="223">
        <f t="shared" si="6"/>
        <v>0</v>
      </c>
      <c r="Y8" s="223">
        <f t="shared" si="7"/>
        <v>500000</v>
      </c>
      <c r="Z8" s="223">
        <v>500000</v>
      </c>
      <c r="AA8" s="223">
        <f t="shared" si="8"/>
        <v>0</v>
      </c>
      <c r="AB8" s="223">
        <f t="shared" si="9"/>
        <v>500000</v>
      </c>
      <c r="AC8" s="223">
        <v>500000</v>
      </c>
      <c r="AD8" s="223">
        <f t="shared" si="17"/>
        <v>0</v>
      </c>
      <c r="AE8" s="223">
        <f t="shared" si="10"/>
        <v>500000</v>
      </c>
      <c r="AF8" s="223">
        <v>500000</v>
      </c>
      <c r="AG8" s="223">
        <f t="shared" si="18"/>
        <v>0</v>
      </c>
      <c r="AH8" s="223">
        <f t="shared" si="11"/>
        <v>500000</v>
      </c>
      <c r="AI8" s="223">
        <v>500000</v>
      </c>
      <c r="AJ8" s="223">
        <f t="shared" si="19"/>
        <v>0</v>
      </c>
      <c r="AK8" s="223">
        <f t="shared" si="12"/>
        <v>500000</v>
      </c>
      <c r="AL8" s="223">
        <v>500000</v>
      </c>
      <c r="AM8" s="223">
        <f t="shared" si="20"/>
        <v>0</v>
      </c>
      <c r="AN8" s="223">
        <f t="shared" si="13"/>
        <v>500000</v>
      </c>
      <c r="AO8" s="223">
        <v>500000</v>
      </c>
      <c r="AP8" s="223">
        <f t="shared" si="21"/>
        <v>0</v>
      </c>
      <c r="AQ8" s="223">
        <f>AN8</f>
        <v>500000</v>
      </c>
      <c r="AR8" s="223">
        <v>500000</v>
      </c>
      <c r="AS8" s="223">
        <f t="shared" si="22"/>
        <v>0</v>
      </c>
      <c r="AT8" s="223">
        <f>AN8</f>
        <v>500000</v>
      </c>
      <c r="AU8" s="223">
        <v>500000</v>
      </c>
      <c r="AV8" s="223">
        <f t="shared" si="23"/>
        <v>0</v>
      </c>
      <c r="AW8" s="223"/>
      <c r="AX8" s="223"/>
      <c r="AY8" s="223"/>
      <c r="AZ8" s="223">
        <f t="shared" si="14"/>
        <v>10000000</v>
      </c>
      <c r="BA8" s="223">
        <f t="shared" si="24"/>
        <v>10000000</v>
      </c>
      <c r="BB8" s="277">
        <f t="shared" si="15"/>
        <v>0</v>
      </c>
      <c r="BC8" s="339" t="s">
        <v>208</v>
      </c>
      <c r="BD8" s="279">
        <v>10000000</v>
      </c>
      <c r="BE8" s="279">
        <v>9500000</v>
      </c>
      <c r="BF8" s="279">
        <v>500000</v>
      </c>
      <c r="BG8" s="340">
        <v>0</v>
      </c>
      <c r="BH8" s="277">
        <f t="shared" si="25"/>
        <v>0</v>
      </c>
      <c r="BI8" s="339" t="s">
        <v>208</v>
      </c>
      <c r="BJ8" s="279">
        <v>500000</v>
      </c>
      <c r="BK8" s="280">
        <f t="shared" si="26"/>
        <v>-500000</v>
      </c>
    </row>
    <row r="9" spans="1:63" s="249" customFormat="1" ht="15" x14ac:dyDescent="0.2">
      <c r="A9" s="272">
        <v>4</v>
      </c>
      <c r="B9" s="273"/>
      <c r="C9" s="273" t="s">
        <v>134</v>
      </c>
      <c r="D9" s="275" t="s">
        <v>109</v>
      </c>
      <c r="E9" s="341">
        <v>9500000</v>
      </c>
      <c r="F9" s="223"/>
      <c r="G9" s="223"/>
      <c r="H9" s="341">
        <v>9500000</v>
      </c>
      <c r="I9" s="223">
        <v>2000000</v>
      </c>
      <c r="J9" s="223">
        <v>2000000</v>
      </c>
      <c r="K9" s="223">
        <v>2000000</v>
      </c>
      <c r="L9" s="223">
        <f t="shared" si="0"/>
        <v>0</v>
      </c>
      <c r="M9" s="262">
        <f>(H9-I9)/12</f>
        <v>625000</v>
      </c>
      <c r="N9" s="262">
        <v>625000</v>
      </c>
      <c r="O9" s="262">
        <f t="shared" si="16"/>
        <v>0</v>
      </c>
      <c r="P9" s="223">
        <f t="shared" si="1"/>
        <v>625000</v>
      </c>
      <c r="Q9" s="223">
        <v>625000</v>
      </c>
      <c r="R9" s="223">
        <f t="shared" si="2"/>
        <v>0</v>
      </c>
      <c r="S9" s="223">
        <f t="shared" si="3"/>
        <v>625000</v>
      </c>
      <c r="T9" s="223">
        <v>625000</v>
      </c>
      <c r="U9" s="223">
        <f t="shared" si="4"/>
        <v>0</v>
      </c>
      <c r="V9" s="223">
        <f t="shared" si="5"/>
        <v>625000</v>
      </c>
      <c r="W9" s="223">
        <f>V9</f>
        <v>625000</v>
      </c>
      <c r="X9" s="223">
        <f t="shared" si="6"/>
        <v>0</v>
      </c>
      <c r="Y9" s="223">
        <f t="shared" si="7"/>
        <v>625000</v>
      </c>
      <c r="Z9" s="223">
        <f>Y9</f>
        <v>625000</v>
      </c>
      <c r="AA9" s="223">
        <f t="shared" si="8"/>
        <v>0</v>
      </c>
      <c r="AB9" s="223">
        <f t="shared" si="9"/>
        <v>625000</v>
      </c>
      <c r="AC9" s="223">
        <f>AB9</f>
        <v>625000</v>
      </c>
      <c r="AD9" s="223">
        <f t="shared" si="17"/>
        <v>0</v>
      </c>
      <c r="AE9" s="223">
        <f t="shared" si="10"/>
        <v>625000</v>
      </c>
      <c r="AF9" s="223">
        <v>625000</v>
      </c>
      <c r="AG9" s="223">
        <f t="shared" si="18"/>
        <v>0</v>
      </c>
      <c r="AH9" s="223">
        <f t="shared" si="11"/>
        <v>625000</v>
      </c>
      <c r="AI9" s="223">
        <v>625000</v>
      </c>
      <c r="AJ9" s="223">
        <f t="shared" si="19"/>
        <v>0</v>
      </c>
      <c r="AK9" s="223">
        <f t="shared" si="12"/>
        <v>625000</v>
      </c>
      <c r="AL9" s="223">
        <v>625000</v>
      </c>
      <c r="AM9" s="223">
        <f t="shared" si="20"/>
        <v>0</v>
      </c>
      <c r="AN9" s="223">
        <f t="shared" si="13"/>
        <v>625000</v>
      </c>
      <c r="AO9" s="223">
        <v>625000</v>
      </c>
      <c r="AP9" s="223">
        <f t="shared" si="21"/>
        <v>0</v>
      </c>
      <c r="AQ9" s="223">
        <f>AN9</f>
        <v>625000</v>
      </c>
      <c r="AR9" s="223">
        <v>625000</v>
      </c>
      <c r="AS9" s="223">
        <f t="shared" si="22"/>
        <v>0</v>
      </c>
      <c r="AT9" s="223">
        <f>AN9</f>
        <v>625000</v>
      </c>
      <c r="AU9" s="223">
        <v>625000</v>
      </c>
      <c r="AV9" s="223">
        <f t="shared" si="23"/>
        <v>0</v>
      </c>
      <c r="AW9" s="223"/>
      <c r="AX9" s="223"/>
      <c r="AY9" s="223"/>
      <c r="AZ9" s="223">
        <f t="shared" si="14"/>
        <v>9500000</v>
      </c>
      <c r="BA9" s="223">
        <f t="shared" si="24"/>
        <v>9500000</v>
      </c>
      <c r="BB9" s="277">
        <f t="shared" si="15"/>
        <v>0</v>
      </c>
      <c r="BC9" s="278" t="s">
        <v>134</v>
      </c>
      <c r="BD9" s="279">
        <v>9500000</v>
      </c>
      <c r="BE9" s="279">
        <v>5200000</v>
      </c>
      <c r="BF9" s="279">
        <v>4300000</v>
      </c>
      <c r="BG9" s="279">
        <v>550000</v>
      </c>
      <c r="BH9" s="277">
        <f t="shared" si="25"/>
        <v>0</v>
      </c>
      <c r="BI9" s="278" t="s">
        <v>134</v>
      </c>
      <c r="BJ9" s="279">
        <v>3300000</v>
      </c>
      <c r="BK9" s="280">
        <f t="shared" si="26"/>
        <v>-3300000</v>
      </c>
    </row>
    <row r="10" spans="1:63" s="249" customFormat="1" ht="15" x14ac:dyDescent="0.2">
      <c r="A10" s="272">
        <v>5</v>
      </c>
      <c r="B10" s="273"/>
      <c r="C10" s="273" t="s">
        <v>188</v>
      </c>
      <c r="D10" s="338" t="s">
        <v>138</v>
      </c>
      <c r="E10" s="223">
        <v>10000000</v>
      </c>
      <c r="F10" s="223"/>
      <c r="G10" s="223"/>
      <c r="H10" s="223">
        <v>10000000</v>
      </c>
      <c r="I10" s="223">
        <v>1000000</v>
      </c>
      <c r="J10" s="223">
        <v>1000000</v>
      </c>
      <c r="K10" s="223">
        <v>1000000</v>
      </c>
      <c r="L10" s="223">
        <f t="shared" si="0"/>
        <v>0</v>
      </c>
      <c r="M10" s="262">
        <f>(H10-I10)/10</f>
        <v>900000</v>
      </c>
      <c r="N10" s="262">
        <v>900000</v>
      </c>
      <c r="O10" s="262">
        <f t="shared" si="16"/>
        <v>0</v>
      </c>
      <c r="P10" s="223">
        <f t="shared" si="1"/>
        <v>900000</v>
      </c>
      <c r="Q10" s="223">
        <f>P10</f>
        <v>900000</v>
      </c>
      <c r="R10" s="223">
        <f t="shared" si="2"/>
        <v>0</v>
      </c>
      <c r="S10" s="223">
        <f t="shared" si="3"/>
        <v>900000</v>
      </c>
      <c r="T10" s="223">
        <f>S10</f>
        <v>900000</v>
      </c>
      <c r="U10" s="223">
        <f t="shared" si="4"/>
        <v>0</v>
      </c>
      <c r="V10" s="223">
        <f t="shared" si="5"/>
        <v>900000</v>
      </c>
      <c r="W10" s="223">
        <f>V10</f>
        <v>900000</v>
      </c>
      <c r="X10" s="223">
        <f t="shared" si="6"/>
        <v>0</v>
      </c>
      <c r="Y10" s="223">
        <f t="shared" si="7"/>
        <v>900000</v>
      </c>
      <c r="Z10" s="223">
        <f>Y10</f>
        <v>900000</v>
      </c>
      <c r="AA10" s="223">
        <f t="shared" si="8"/>
        <v>0</v>
      </c>
      <c r="AB10" s="223">
        <f t="shared" si="9"/>
        <v>900000</v>
      </c>
      <c r="AC10" s="223">
        <f>AB10</f>
        <v>900000</v>
      </c>
      <c r="AD10" s="223">
        <f t="shared" si="17"/>
        <v>0</v>
      </c>
      <c r="AE10" s="223">
        <f t="shared" si="10"/>
        <v>900000</v>
      </c>
      <c r="AF10" s="223">
        <v>900000</v>
      </c>
      <c r="AG10" s="223">
        <f t="shared" si="18"/>
        <v>0</v>
      </c>
      <c r="AH10" s="223">
        <f t="shared" si="11"/>
        <v>900000</v>
      </c>
      <c r="AI10" s="223">
        <v>900000</v>
      </c>
      <c r="AJ10" s="223">
        <f t="shared" si="19"/>
        <v>0</v>
      </c>
      <c r="AK10" s="223">
        <f t="shared" si="12"/>
        <v>900000</v>
      </c>
      <c r="AL10" s="223">
        <v>900000</v>
      </c>
      <c r="AM10" s="223">
        <f t="shared" si="20"/>
        <v>0</v>
      </c>
      <c r="AN10" s="223">
        <f t="shared" si="13"/>
        <v>900000</v>
      </c>
      <c r="AO10" s="223">
        <v>900000</v>
      </c>
      <c r="AP10" s="223">
        <f t="shared" si="21"/>
        <v>0</v>
      </c>
      <c r="AQ10" s="223"/>
      <c r="AR10" s="223"/>
      <c r="AS10" s="223">
        <f t="shared" si="22"/>
        <v>0</v>
      </c>
      <c r="AT10" s="223"/>
      <c r="AU10" s="223"/>
      <c r="AV10" s="223">
        <f t="shared" si="23"/>
        <v>0</v>
      </c>
      <c r="AW10" s="223"/>
      <c r="AX10" s="223"/>
      <c r="AY10" s="223"/>
      <c r="AZ10" s="223">
        <f t="shared" si="14"/>
        <v>10000000</v>
      </c>
      <c r="BA10" s="223">
        <f t="shared" si="24"/>
        <v>10000000</v>
      </c>
      <c r="BB10" s="277">
        <f t="shared" si="15"/>
        <v>0</v>
      </c>
      <c r="BC10" s="339" t="s">
        <v>188</v>
      </c>
      <c r="BD10" s="279">
        <v>10000000</v>
      </c>
      <c r="BE10" s="279">
        <v>6400000</v>
      </c>
      <c r="BF10" s="279">
        <v>3600000</v>
      </c>
      <c r="BG10" s="340">
        <v>0</v>
      </c>
      <c r="BH10" s="277">
        <f t="shared" si="25"/>
        <v>0</v>
      </c>
      <c r="BI10" s="339" t="s">
        <v>188</v>
      </c>
      <c r="BJ10" s="279">
        <v>3600000</v>
      </c>
      <c r="BK10" s="280">
        <f t="shared" si="26"/>
        <v>-3600000</v>
      </c>
    </row>
    <row r="11" spans="1:63" s="249" customFormat="1" ht="15" x14ac:dyDescent="0.2">
      <c r="A11" s="272">
        <v>6</v>
      </c>
      <c r="B11" s="273"/>
      <c r="C11" s="366" t="s">
        <v>108</v>
      </c>
      <c r="D11" s="275" t="s">
        <v>109</v>
      </c>
      <c r="E11" s="341">
        <v>9500000</v>
      </c>
      <c r="F11" s="223">
        <v>475000</v>
      </c>
      <c r="G11" s="223"/>
      <c r="H11" s="341">
        <f>E11-F11-G11</f>
        <v>9025000</v>
      </c>
      <c r="I11" s="276">
        <v>9025000</v>
      </c>
      <c r="J11" s="223">
        <v>9025000</v>
      </c>
      <c r="K11" s="223">
        <v>9025000</v>
      </c>
      <c r="L11" s="223">
        <f t="shared" si="0"/>
        <v>0</v>
      </c>
      <c r="M11" s="262">
        <f>(H11-I11)/12</f>
        <v>0</v>
      </c>
      <c r="N11" s="262"/>
      <c r="O11" s="262">
        <f t="shared" si="16"/>
        <v>0</v>
      </c>
      <c r="P11" s="223">
        <f t="shared" si="1"/>
        <v>0</v>
      </c>
      <c r="Q11" s="223"/>
      <c r="R11" s="223">
        <f t="shared" si="2"/>
        <v>0</v>
      </c>
      <c r="S11" s="223">
        <f t="shared" si="3"/>
        <v>0</v>
      </c>
      <c r="T11" s="223"/>
      <c r="U11" s="223">
        <f t="shared" si="4"/>
        <v>0</v>
      </c>
      <c r="V11" s="223">
        <f t="shared" si="5"/>
        <v>0</v>
      </c>
      <c r="W11" s="223"/>
      <c r="X11" s="223">
        <f t="shared" si="6"/>
        <v>0</v>
      </c>
      <c r="Y11" s="223">
        <f t="shared" si="7"/>
        <v>0</v>
      </c>
      <c r="Z11" s="223"/>
      <c r="AA11" s="223">
        <f t="shared" si="8"/>
        <v>0</v>
      </c>
      <c r="AB11" s="223">
        <f t="shared" si="9"/>
        <v>0</v>
      </c>
      <c r="AC11" s="223"/>
      <c r="AD11" s="223">
        <f t="shared" si="17"/>
        <v>0</v>
      </c>
      <c r="AE11" s="223">
        <f t="shared" si="10"/>
        <v>0</v>
      </c>
      <c r="AF11" s="223"/>
      <c r="AG11" s="223">
        <f t="shared" si="18"/>
        <v>0</v>
      </c>
      <c r="AH11" s="223">
        <f t="shared" si="11"/>
        <v>0</v>
      </c>
      <c r="AI11" s="223"/>
      <c r="AJ11" s="223">
        <f t="shared" si="19"/>
        <v>0</v>
      </c>
      <c r="AK11" s="223">
        <f t="shared" si="12"/>
        <v>0</v>
      </c>
      <c r="AL11" s="223"/>
      <c r="AM11" s="223">
        <f t="shared" si="20"/>
        <v>0</v>
      </c>
      <c r="AN11" s="223">
        <f t="shared" si="13"/>
        <v>0</v>
      </c>
      <c r="AO11" s="223"/>
      <c r="AP11" s="223">
        <f t="shared" si="21"/>
        <v>0</v>
      </c>
      <c r="AQ11" s="223">
        <f>AN11</f>
        <v>0</v>
      </c>
      <c r="AR11" s="223"/>
      <c r="AS11" s="223">
        <f t="shared" si="22"/>
        <v>0</v>
      </c>
      <c r="AT11" s="223">
        <f>AN11</f>
        <v>0</v>
      </c>
      <c r="AU11" s="223"/>
      <c r="AV11" s="223">
        <f t="shared" si="23"/>
        <v>0</v>
      </c>
      <c r="AW11" s="223"/>
      <c r="AX11" s="223"/>
      <c r="AY11" s="223"/>
      <c r="AZ11" s="223">
        <f t="shared" si="14"/>
        <v>9025000</v>
      </c>
      <c r="BA11" s="223">
        <f t="shared" si="24"/>
        <v>9025000</v>
      </c>
      <c r="BB11" s="277">
        <f t="shared" si="15"/>
        <v>0</v>
      </c>
      <c r="BC11" s="339" t="s">
        <v>415</v>
      </c>
      <c r="BD11" s="279">
        <v>9025000</v>
      </c>
      <c r="BE11" s="279">
        <v>9025000</v>
      </c>
      <c r="BF11" s="340">
        <v>0</v>
      </c>
      <c r="BG11" s="340">
        <v>0</v>
      </c>
      <c r="BH11" s="277">
        <f t="shared" si="25"/>
        <v>0</v>
      </c>
      <c r="BI11" s="339" t="s">
        <v>415</v>
      </c>
      <c r="BJ11" s="340">
        <v>0</v>
      </c>
      <c r="BK11" s="280">
        <f t="shared" si="26"/>
        <v>0</v>
      </c>
    </row>
    <row r="12" spans="1:63" s="249" customFormat="1" ht="15" x14ac:dyDescent="0.2">
      <c r="A12" s="272">
        <v>7</v>
      </c>
      <c r="B12" s="273"/>
      <c r="C12" s="273" t="s">
        <v>154</v>
      </c>
      <c r="D12" s="275" t="s">
        <v>138</v>
      </c>
      <c r="E12" s="341">
        <v>9500000</v>
      </c>
      <c r="F12" s="223"/>
      <c r="G12" s="223"/>
      <c r="H12" s="341">
        <v>9500000</v>
      </c>
      <c r="I12" s="223">
        <v>2000000</v>
      </c>
      <c r="J12" s="223">
        <v>2000000</v>
      </c>
      <c r="K12" s="223">
        <v>2000000</v>
      </c>
      <c r="L12" s="223">
        <f t="shared" si="0"/>
        <v>0</v>
      </c>
      <c r="M12" s="262">
        <f>(H12-I12)/12</f>
        <v>625000</v>
      </c>
      <c r="N12" s="262">
        <v>625000</v>
      </c>
      <c r="O12" s="262">
        <f t="shared" si="16"/>
        <v>0</v>
      </c>
      <c r="P12" s="223">
        <f t="shared" si="1"/>
        <v>625000</v>
      </c>
      <c r="Q12" s="223">
        <v>625000</v>
      </c>
      <c r="R12" s="223">
        <f t="shared" si="2"/>
        <v>0</v>
      </c>
      <c r="S12" s="223">
        <f t="shared" si="3"/>
        <v>625000</v>
      </c>
      <c r="T12" s="223">
        <f>S12</f>
        <v>625000</v>
      </c>
      <c r="U12" s="223">
        <f t="shared" si="4"/>
        <v>0</v>
      </c>
      <c r="V12" s="223">
        <f t="shared" si="5"/>
        <v>625000</v>
      </c>
      <c r="W12" s="223">
        <f>V12</f>
        <v>625000</v>
      </c>
      <c r="X12" s="223">
        <f t="shared" si="6"/>
        <v>0</v>
      </c>
      <c r="Y12" s="223">
        <f t="shared" si="7"/>
        <v>625000</v>
      </c>
      <c r="Z12" s="223">
        <f>Y12</f>
        <v>625000</v>
      </c>
      <c r="AA12" s="223">
        <f t="shared" si="8"/>
        <v>0</v>
      </c>
      <c r="AB12" s="223">
        <f t="shared" si="9"/>
        <v>625000</v>
      </c>
      <c r="AC12" s="223">
        <f>AB12</f>
        <v>625000</v>
      </c>
      <c r="AD12" s="223">
        <f t="shared" si="17"/>
        <v>0</v>
      </c>
      <c r="AE12" s="223">
        <f t="shared" si="10"/>
        <v>625000</v>
      </c>
      <c r="AF12" s="223">
        <f>AE12</f>
        <v>625000</v>
      </c>
      <c r="AG12" s="223">
        <f t="shared" si="18"/>
        <v>0</v>
      </c>
      <c r="AH12" s="223">
        <f t="shared" si="11"/>
        <v>625000</v>
      </c>
      <c r="AI12" s="223">
        <v>625000</v>
      </c>
      <c r="AJ12" s="223">
        <f t="shared" si="19"/>
        <v>0</v>
      </c>
      <c r="AK12" s="223">
        <f t="shared" si="12"/>
        <v>625000</v>
      </c>
      <c r="AL12" s="223">
        <v>625000</v>
      </c>
      <c r="AM12" s="223">
        <f t="shared" si="20"/>
        <v>0</v>
      </c>
      <c r="AN12" s="223">
        <f t="shared" si="13"/>
        <v>625000</v>
      </c>
      <c r="AO12" s="223">
        <v>625000</v>
      </c>
      <c r="AP12" s="223">
        <f t="shared" si="21"/>
        <v>0</v>
      </c>
      <c r="AQ12" s="223">
        <f>AN12</f>
        <v>625000</v>
      </c>
      <c r="AR12" s="223">
        <v>625000</v>
      </c>
      <c r="AS12" s="223">
        <f t="shared" si="22"/>
        <v>0</v>
      </c>
      <c r="AT12" s="223">
        <f>AN12</f>
        <v>625000</v>
      </c>
      <c r="AU12" s="223">
        <v>625000</v>
      </c>
      <c r="AV12" s="223">
        <f t="shared" si="23"/>
        <v>0</v>
      </c>
      <c r="AW12" s="223"/>
      <c r="AX12" s="223"/>
      <c r="AY12" s="223"/>
      <c r="AZ12" s="223">
        <f t="shared" si="14"/>
        <v>9500000</v>
      </c>
      <c r="BA12" s="223">
        <f t="shared" si="24"/>
        <v>9500000</v>
      </c>
      <c r="BB12" s="277">
        <f t="shared" si="15"/>
        <v>0</v>
      </c>
      <c r="BC12" s="278" t="s">
        <v>154</v>
      </c>
      <c r="BD12" s="279">
        <v>9500000</v>
      </c>
      <c r="BE12" s="279">
        <v>5150000</v>
      </c>
      <c r="BF12" s="279">
        <v>4350000</v>
      </c>
      <c r="BG12" s="279">
        <v>600000</v>
      </c>
      <c r="BH12" s="277">
        <f t="shared" si="25"/>
        <v>0</v>
      </c>
      <c r="BI12" s="339" t="s">
        <v>154</v>
      </c>
      <c r="BJ12" s="279">
        <v>3100000</v>
      </c>
      <c r="BK12" s="280">
        <f t="shared" si="26"/>
        <v>-3100000</v>
      </c>
    </row>
    <row r="13" spans="1:63" s="249" customFormat="1" ht="15" x14ac:dyDescent="0.2">
      <c r="A13" s="272">
        <v>8</v>
      </c>
      <c r="B13" s="273"/>
      <c r="C13" s="273" t="s">
        <v>150</v>
      </c>
      <c r="D13" s="275" t="s">
        <v>138</v>
      </c>
      <c r="E13" s="341">
        <v>9500000</v>
      </c>
      <c r="F13" s="223"/>
      <c r="G13" s="223">
        <v>500000</v>
      </c>
      <c r="H13" s="341">
        <v>9000000</v>
      </c>
      <c r="I13" s="223">
        <v>1000000</v>
      </c>
      <c r="J13" s="223">
        <v>1000000</v>
      </c>
      <c r="K13" s="223">
        <v>1000000</v>
      </c>
      <c r="L13" s="223">
        <f t="shared" si="0"/>
        <v>0</v>
      </c>
      <c r="M13" s="262">
        <v>650000</v>
      </c>
      <c r="N13" s="262">
        <v>650000</v>
      </c>
      <c r="O13" s="262">
        <f t="shared" si="16"/>
        <v>0</v>
      </c>
      <c r="P13" s="223">
        <f t="shared" si="1"/>
        <v>650000</v>
      </c>
      <c r="Q13" s="223">
        <v>650000</v>
      </c>
      <c r="R13" s="223">
        <f t="shared" si="2"/>
        <v>0</v>
      </c>
      <c r="S13" s="223">
        <f t="shared" si="3"/>
        <v>650000</v>
      </c>
      <c r="T13" s="223">
        <f>S13</f>
        <v>650000</v>
      </c>
      <c r="U13" s="223">
        <f t="shared" si="4"/>
        <v>0</v>
      </c>
      <c r="V13" s="223">
        <f t="shared" si="5"/>
        <v>650000</v>
      </c>
      <c r="W13" s="223">
        <v>650000</v>
      </c>
      <c r="X13" s="223">
        <f t="shared" si="6"/>
        <v>0</v>
      </c>
      <c r="Y13" s="223">
        <f t="shared" si="7"/>
        <v>650000</v>
      </c>
      <c r="Z13" s="223">
        <v>650000</v>
      </c>
      <c r="AA13" s="223">
        <f t="shared" si="8"/>
        <v>0</v>
      </c>
      <c r="AB13" s="223">
        <f t="shared" si="9"/>
        <v>650000</v>
      </c>
      <c r="AC13" s="223">
        <v>650000</v>
      </c>
      <c r="AD13" s="223">
        <f t="shared" si="17"/>
        <v>0</v>
      </c>
      <c r="AE13" s="223">
        <f t="shared" si="10"/>
        <v>650000</v>
      </c>
      <c r="AF13" s="223">
        <v>650000</v>
      </c>
      <c r="AG13" s="223">
        <f t="shared" si="18"/>
        <v>0</v>
      </c>
      <c r="AH13" s="223">
        <f t="shared" si="11"/>
        <v>650000</v>
      </c>
      <c r="AI13" s="223">
        <v>650000</v>
      </c>
      <c r="AJ13" s="223">
        <f t="shared" si="19"/>
        <v>0</v>
      </c>
      <c r="AK13" s="223">
        <f t="shared" si="12"/>
        <v>650000</v>
      </c>
      <c r="AL13" s="223">
        <v>650000</v>
      </c>
      <c r="AM13" s="223">
        <f t="shared" si="20"/>
        <v>0</v>
      </c>
      <c r="AN13" s="223">
        <f t="shared" si="13"/>
        <v>650000</v>
      </c>
      <c r="AO13" s="223">
        <v>650000</v>
      </c>
      <c r="AP13" s="223">
        <f t="shared" si="21"/>
        <v>0</v>
      </c>
      <c r="AQ13" s="223">
        <f>AN13</f>
        <v>650000</v>
      </c>
      <c r="AR13" s="223">
        <v>650000</v>
      </c>
      <c r="AS13" s="223">
        <f t="shared" si="22"/>
        <v>0</v>
      </c>
      <c r="AT13" s="223">
        <v>850000</v>
      </c>
      <c r="AU13" s="223">
        <v>850000</v>
      </c>
      <c r="AV13" s="223">
        <f t="shared" si="23"/>
        <v>0</v>
      </c>
      <c r="AW13" s="223"/>
      <c r="AX13" s="223"/>
      <c r="AY13" s="223"/>
      <c r="AZ13" s="223">
        <f t="shared" si="14"/>
        <v>9000000</v>
      </c>
      <c r="BA13" s="223">
        <f t="shared" si="24"/>
        <v>9000000</v>
      </c>
      <c r="BB13" s="277">
        <f t="shared" si="15"/>
        <v>0</v>
      </c>
      <c r="BC13" s="278" t="s">
        <v>416</v>
      </c>
      <c r="BD13" s="279">
        <v>9000000</v>
      </c>
      <c r="BE13" s="279">
        <v>2300000</v>
      </c>
      <c r="BF13" s="279">
        <v>6700000</v>
      </c>
      <c r="BG13" s="279">
        <v>2600000</v>
      </c>
      <c r="BH13" s="277">
        <f t="shared" si="25"/>
        <v>0</v>
      </c>
      <c r="BI13" s="278" t="s">
        <v>416</v>
      </c>
      <c r="BJ13" s="279">
        <v>5700000</v>
      </c>
      <c r="BK13" s="280">
        <f t="shared" si="26"/>
        <v>-5700000</v>
      </c>
    </row>
    <row r="14" spans="1:63" s="249" customFormat="1" ht="15" x14ac:dyDescent="0.2">
      <c r="A14" s="272">
        <v>9</v>
      </c>
      <c r="B14" s="273"/>
      <c r="C14" s="273" t="s">
        <v>162</v>
      </c>
      <c r="D14" s="275" t="s">
        <v>138</v>
      </c>
      <c r="E14" s="341">
        <v>9500000</v>
      </c>
      <c r="F14" s="223"/>
      <c r="G14" s="223"/>
      <c r="H14" s="341">
        <v>9500000</v>
      </c>
      <c r="I14" s="223">
        <v>3000000</v>
      </c>
      <c r="J14" s="223">
        <v>3000000</v>
      </c>
      <c r="K14" s="223">
        <v>3000000</v>
      </c>
      <c r="L14" s="223">
        <f t="shared" si="0"/>
        <v>0</v>
      </c>
      <c r="M14" s="262">
        <v>541000</v>
      </c>
      <c r="N14" s="262">
        <v>541000</v>
      </c>
      <c r="O14" s="262">
        <f t="shared" si="16"/>
        <v>0</v>
      </c>
      <c r="P14" s="223">
        <f t="shared" si="1"/>
        <v>541000</v>
      </c>
      <c r="Q14" s="223">
        <v>541000</v>
      </c>
      <c r="R14" s="223">
        <f t="shared" si="2"/>
        <v>0</v>
      </c>
      <c r="S14" s="223">
        <f t="shared" si="3"/>
        <v>541000</v>
      </c>
      <c r="T14" s="223">
        <v>541000</v>
      </c>
      <c r="U14" s="223">
        <f t="shared" si="4"/>
        <v>0</v>
      </c>
      <c r="V14" s="223">
        <f t="shared" si="5"/>
        <v>541000</v>
      </c>
      <c r="W14" s="223">
        <v>541000</v>
      </c>
      <c r="X14" s="223">
        <f t="shared" si="6"/>
        <v>0</v>
      </c>
      <c r="Y14" s="223">
        <f t="shared" si="7"/>
        <v>541000</v>
      </c>
      <c r="Z14" s="223">
        <f t="shared" ref="Z14:Z19" si="27">Y14</f>
        <v>541000</v>
      </c>
      <c r="AA14" s="223">
        <f t="shared" si="8"/>
        <v>0</v>
      </c>
      <c r="AB14" s="223">
        <f t="shared" si="9"/>
        <v>541000</v>
      </c>
      <c r="AC14" s="223">
        <f>AB14</f>
        <v>541000</v>
      </c>
      <c r="AD14" s="223">
        <f t="shared" si="17"/>
        <v>0</v>
      </c>
      <c r="AE14" s="223">
        <f t="shared" si="10"/>
        <v>541000</v>
      </c>
      <c r="AF14" s="223">
        <f>AE14</f>
        <v>541000</v>
      </c>
      <c r="AG14" s="223">
        <f t="shared" si="18"/>
        <v>0</v>
      </c>
      <c r="AH14" s="223">
        <f t="shared" si="11"/>
        <v>541000</v>
      </c>
      <c r="AI14" s="223">
        <v>541000</v>
      </c>
      <c r="AJ14" s="223">
        <f t="shared" si="19"/>
        <v>0</v>
      </c>
      <c r="AK14" s="223">
        <f t="shared" si="12"/>
        <v>541000</v>
      </c>
      <c r="AL14" s="223">
        <v>541000</v>
      </c>
      <c r="AM14" s="223">
        <f t="shared" si="20"/>
        <v>0</v>
      </c>
      <c r="AN14" s="223">
        <f t="shared" si="13"/>
        <v>541000</v>
      </c>
      <c r="AO14" s="223">
        <v>541000</v>
      </c>
      <c r="AP14" s="223">
        <f t="shared" si="21"/>
        <v>0</v>
      </c>
      <c r="AQ14" s="223">
        <f>AN14</f>
        <v>541000</v>
      </c>
      <c r="AR14" s="223">
        <v>541000</v>
      </c>
      <c r="AS14" s="223">
        <f t="shared" si="22"/>
        <v>0</v>
      </c>
      <c r="AT14" s="223">
        <v>549000</v>
      </c>
      <c r="AU14" s="223">
        <v>549000</v>
      </c>
      <c r="AV14" s="223">
        <f t="shared" si="23"/>
        <v>0</v>
      </c>
      <c r="AW14" s="223"/>
      <c r="AX14" s="223"/>
      <c r="AY14" s="223"/>
      <c r="AZ14" s="223">
        <f t="shared" si="14"/>
        <v>9500000</v>
      </c>
      <c r="BA14" s="223">
        <f t="shared" si="24"/>
        <v>9500000</v>
      </c>
      <c r="BB14" s="277">
        <f t="shared" si="15"/>
        <v>0</v>
      </c>
      <c r="BC14" s="278" t="s">
        <v>162</v>
      </c>
      <c r="BD14" s="279">
        <v>9500000</v>
      </c>
      <c r="BE14" s="279">
        <v>5714000</v>
      </c>
      <c r="BF14" s="279">
        <v>3786000</v>
      </c>
      <c r="BG14" s="279">
        <v>532000</v>
      </c>
      <c r="BH14" s="277">
        <f t="shared" si="25"/>
        <v>0</v>
      </c>
      <c r="BI14" s="339" t="s">
        <v>162</v>
      </c>
      <c r="BJ14" s="279">
        <v>2703000</v>
      </c>
      <c r="BK14" s="280">
        <f t="shared" si="26"/>
        <v>-2703000</v>
      </c>
    </row>
    <row r="15" spans="1:63" s="249" customFormat="1" ht="15" x14ac:dyDescent="0.2">
      <c r="A15" s="272">
        <v>10</v>
      </c>
      <c r="B15" s="273"/>
      <c r="C15" s="273" t="s">
        <v>172</v>
      </c>
      <c r="D15" s="275" t="s">
        <v>138</v>
      </c>
      <c r="E15" s="341">
        <v>9750000</v>
      </c>
      <c r="F15" s="223"/>
      <c r="G15" s="223"/>
      <c r="H15" s="341">
        <v>9750000</v>
      </c>
      <c r="I15" s="223">
        <v>2000000</v>
      </c>
      <c r="J15" s="223">
        <f>I15</f>
        <v>2000000</v>
      </c>
      <c r="K15" s="223">
        <v>2000000</v>
      </c>
      <c r="L15" s="223">
        <f t="shared" si="0"/>
        <v>0</v>
      </c>
      <c r="M15" s="262">
        <f>(H15-I15)/10</f>
        <v>775000</v>
      </c>
      <c r="N15" s="262">
        <v>775000</v>
      </c>
      <c r="O15" s="262">
        <f t="shared" si="16"/>
        <v>0</v>
      </c>
      <c r="P15" s="223">
        <f t="shared" si="1"/>
        <v>775000</v>
      </c>
      <c r="Q15" s="223">
        <v>775000</v>
      </c>
      <c r="R15" s="223">
        <f t="shared" si="2"/>
        <v>0</v>
      </c>
      <c r="S15" s="223">
        <f t="shared" si="3"/>
        <v>775000</v>
      </c>
      <c r="T15" s="223">
        <f>S15</f>
        <v>775000</v>
      </c>
      <c r="U15" s="223">
        <f t="shared" si="4"/>
        <v>0</v>
      </c>
      <c r="V15" s="223">
        <f t="shared" si="5"/>
        <v>775000</v>
      </c>
      <c r="W15" s="223">
        <f>V15</f>
        <v>775000</v>
      </c>
      <c r="X15" s="223">
        <f t="shared" si="6"/>
        <v>0</v>
      </c>
      <c r="Y15" s="223">
        <f t="shared" si="7"/>
        <v>775000</v>
      </c>
      <c r="Z15" s="223">
        <f t="shared" si="27"/>
        <v>775000</v>
      </c>
      <c r="AA15" s="223">
        <f t="shared" si="8"/>
        <v>0</v>
      </c>
      <c r="AB15" s="223">
        <f t="shared" si="9"/>
        <v>775000</v>
      </c>
      <c r="AC15" s="223">
        <v>775000</v>
      </c>
      <c r="AD15" s="223">
        <f t="shared" si="17"/>
        <v>0</v>
      </c>
      <c r="AE15" s="223">
        <f t="shared" si="10"/>
        <v>775000</v>
      </c>
      <c r="AF15" s="223">
        <v>775000</v>
      </c>
      <c r="AG15" s="223">
        <f t="shared" si="18"/>
        <v>0</v>
      </c>
      <c r="AH15" s="223">
        <f t="shared" si="11"/>
        <v>775000</v>
      </c>
      <c r="AI15" s="223">
        <v>775000</v>
      </c>
      <c r="AJ15" s="223">
        <f t="shared" si="19"/>
        <v>0</v>
      </c>
      <c r="AK15" s="223">
        <f t="shared" si="12"/>
        <v>775000</v>
      </c>
      <c r="AL15" s="223">
        <v>775000</v>
      </c>
      <c r="AM15" s="223">
        <f t="shared" si="20"/>
        <v>0</v>
      </c>
      <c r="AN15" s="223">
        <f t="shared" si="13"/>
        <v>775000</v>
      </c>
      <c r="AO15" s="223">
        <v>775000</v>
      </c>
      <c r="AP15" s="223">
        <f t="shared" si="21"/>
        <v>0</v>
      </c>
      <c r="AQ15" s="223"/>
      <c r="AR15" s="223"/>
      <c r="AS15" s="223">
        <f t="shared" si="22"/>
        <v>0</v>
      </c>
      <c r="AT15" s="223"/>
      <c r="AU15" s="223"/>
      <c r="AV15" s="223">
        <f t="shared" si="23"/>
        <v>0</v>
      </c>
      <c r="AW15" s="223"/>
      <c r="AX15" s="223"/>
      <c r="AY15" s="223"/>
      <c r="AZ15" s="223">
        <f t="shared" si="14"/>
        <v>9750000</v>
      </c>
      <c r="BA15" s="223">
        <f t="shared" si="24"/>
        <v>9750000</v>
      </c>
      <c r="BB15" s="277">
        <f t="shared" si="15"/>
        <v>0</v>
      </c>
      <c r="BC15" s="278" t="s">
        <v>417</v>
      </c>
      <c r="BD15" s="279">
        <v>9750000</v>
      </c>
      <c r="BE15" s="279">
        <v>5400000</v>
      </c>
      <c r="BF15" s="279">
        <v>4350000</v>
      </c>
      <c r="BG15" s="279">
        <v>1250000</v>
      </c>
      <c r="BH15" s="277">
        <f t="shared" si="25"/>
        <v>0</v>
      </c>
      <c r="BI15" s="278" t="s">
        <v>417</v>
      </c>
      <c r="BJ15" s="279">
        <v>3350000</v>
      </c>
      <c r="BK15" s="280">
        <f t="shared" si="26"/>
        <v>-3350000</v>
      </c>
    </row>
    <row r="16" spans="1:63" s="249" customFormat="1" ht="15" x14ac:dyDescent="0.2">
      <c r="A16" s="272">
        <v>11</v>
      </c>
      <c r="B16" s="273"/>
      <c r="C16" s="273" t="s">
        <v>214</v>
      </c>
      <c r="D16" s="338" t="s">
        <v>138</v>
      </c>
      <c r="E16" s="223">
        <v>10000000</v>
      </c>
      <c r="F16" s="223"/>
      <c r="G16" s="223"/>
      <c r="H16" s="223">
        <v>10000000</v>
      </c>
      <c r="I16" s="223">
        <v>5000000</v>
      </c>
      <c r="J16" s="223">
        <v>5000000</v>
      </c>
      <c r="K16" s="223">
        <v>5000000</v>
      </c>
      <c r="L16" s="223">
        <f t="shared" si="0"/>
        <v>0</v>
      </c>
      <c r="M16" s="262">
        <f>(H16-I16)/10</f>
        <v>500000</v>
      </c>
      <c r="N16" s="262">
        <v>500000</v>
      </c>
      <c r="O16" s="262">
        <f t="shared" si="16"/>
        <v>0</v>
      </c>
      <c r="P16" s="223">
        <f t="shared" si="1"/>
        <v>500000</v>
      </c>
      <c r="Q16" s="223">
        <v>500000</v>
      </c>
      <c r="R16" s="223">
        <f t="shared" si="2"/>
        <v>0</v>
      </c>
      <c r="S16" s="223">
        <f t="shared" si="3"/>
        <v>500000</v>
      </c>
      <c r="T16" s="223">
        <f>S16</f>
        <v>500000</v>
      </c>
      <c r="U16" s="223">
        <f t="shared" si="4"/>
        <v>0</v>
      </c>
      <c r="V16" s="223">
        <f t="shared" si="5"/>
        <v>500000</v>
      </c>
      <c r="W16" s="223">
        <f>V16</f>
        <v>500000</v>
      </c>
      <c r="X16" s="223">
        <f t="shared" si="6"/>
        <v>0</v>
      </c>
      <c r="Y16" s="223">
        <f t="shared" si="7"/>
        <v>500000</v>
      </c>
      <c r="Z16" s="223">
        <f t="shared" si="27"/>
        <v>500000</v>
      </c>
      <c r="AA16" s="223">
        <f t="shared" si="8"/>
        <v>0</v>
      </c>
      <c r="AB16" s="223">
        <f t="shared" si="9"/>
        <v>500000</v>
      </c>
      <c r="AC16" s="223">
        <v>500000</v>
      </c>
      <c r="AD16" s="223">
        <f t="shared" si="17"/>
        <v>0</v>
      </c>
      <c r="AE16" s="223">
        <f t="shared" si="10"/>
        <v>500000</v>
      </c>
      <c r="AF16" s="223">
        <v>500000</v>
      </c>
      <c r="AG16" s="223">
        <f t="shared" si="18"/>
        <v>0</v>
      </c>
      <c r="AH16" s="223">
        <f t="shared" si="11"/>
        <v>500000</v>
      </c>
      <c r="AI16" s="223">
        <v>500000</v>
      </c>
      <c r="AJ16" s="223">
        <f t="shared" si="19"/>
        <v>0</v>
      </c>
      <c r="AK16" s="223">
        <f t="shared" si="12"/>
        <v>500000</v>
      </c>
      <c r="AL16" s="223">
        <v>500000</v>
      </c>
      <c r="AM16" s="223">
        <f t="shared" si="20"/>
        <v>0</v>
      </c>
      <c r="AN16" s="223">
        <f t="shared" si="13"/>
        <v>500000</v>
      </c>
      <c r="AO16" s="223">
        <v>500000</v>
      </c>
      <c r="AP16" s="223">
        <f t="shared" si="21"/>
        <v>0</v>
      </c>
      <c r="AQ16" s="223"/>
      <c r="AR16" s="223"/>
      <c r="AS16" s="223">
        <f t="shared" si="22"/>
        <v>0</v>
      </c>
      <c r="AT16" s="223"/>
      <c r="AU16" s="223"/>
      <c r="AV16" s="223">
        <f t="shared" si="23"/>
        <v>0</v>
      </c>
      <c r="AW16" s="223"/>
      <c r="AX16" s="223"/>
      <c r="AY16" s="223"/>
      <c r="AZ16" s="223">
        <f t="shared" si="14"/>
        <v>10000000</v>
      </c>
      <c r="BA16" s="223">
        <f t="shared" si="24"/>
        <v>10000000</v>
      </c>
      <c r="BB16" s="277">
        <f t="shared" si="15"/>
        <v>0</v>
      </c>
      <c r="BC16" s="278" t="s">
        <v>418</v>
      </c>
      <c r="BD16" s="279">
        <v>10000000</v>
      </c>
      <c r="BE16" s="279">
        <v>7000000</v>
      </c>
      <c r="BF16" s="279">
        <v>3000000</v>
      </c>
      <c r="BG16" s="279">
        <v>500000</v>
      </c>
      <c r="BH16" s="277">
        <f t="shared" si="25"/>
        <v>0</v>
      </c>
      <c r="BI16" s="278" t="s">
        <v>418</v>
      </c>
      <c r="BJ16" s="279">
        <v>2500000</v>
      </c>
      <c r="BK16" s="280">
        <f t="shared" si="26"/>
        <v>-2500000</v>
      </c>
    </row>
    <row r="17" spans="1:63" s="249" customFormat="1" ht="15" x14ac:dyDescent="0.2">
      <c r="A17" s="272">
        <v>12</v>
      </c>
      <c r="B17" s="273"/>
      <c r="C17" s="273" t="s">
        <v>163</v>
      </c>
      <c r="D17" s="275" t="s">
        <v>138</v>
      </c>
      <c r="E17" s="341">
        <v>9500000</v>
      </c>
      <c r="F17" s="223"/>
      <c r="G17" s="223">
        <v>500000</v>
      </c>
      <c r="H17" s="341">
        <v>9000000</v>
      </c>
      <c r="I17" s="223">
        <v>3000000</v>
      </c>
      <c r="J17" s="223">
        <v>2000000</v>
      </c>
      <c r="K17" s="223">
        <v>2000000</v>
      </c>
      <c r="L17" s="223">
        <f t="shared" si="0"/>
        <v>0</v>
      </c>
      <c r="M17" s="262">
        <v>585000</v>
      </c>
      <c r="N17" s="262">
        <f>M17</f>
        <v>585000</v>
      </c>
      <c r="O17" s="262">
        <f t="shared" si="16"/>
        <v>0</v>
      </c>
      <c r="P17" s="223">
        <f t="shared" si="1"/>
        <v>585000</v>
      </c>
      <c r="Q17" s="223">
        <f>P17</f>
        <v>585000</v>
      </c>
      <c r="R17" s="223">
        <f t="shared" si="2"/>
        <v>0</v>
      </c>
      <c r="S17" s="223">
        <f t="shared" si="3"/>
        <v>585000</v>
      </c>
      <c r="T17" s="223">
        <f>S17</f>
        <v>585000</v>
      </c>
      <c r="U17" s="223">
        <f t="shared" si="4"/>
        <v>0</v>
      </c>
      <c r="V17" s="223">
        <f t="shared" si="5"/>
        <v>585000</v>
      </c>
      <c r="W17" s="223">
        <f>V17</f>
        <v>585000</v>
      </c>
      <c r="X17" s="223">
        <f t="shared" si="6"/>
        <v>0</v>
      </c>
      <c r="Y17" s="223">
        <f t="shared" si="7"/>
        <v>585000</v>
      </c>
      <c r="Z17" s="223">
        <f t="shared" si="27"/>
        <v>585000</v>
      </c>
      <c r="AA17" s="223">
        <f t="shared" si="8"/>
        <v>0</v>
      </c>
      <c r="AB17" s="223">
        <f t="shared" si="9"/>
        <v>585000</v>
      </c>
      <c r="AC17" s="223">
        <f>AB17</f>
        <v>585000</v>
      </c>
      <c r="AD17" s="223">
        <f t="shared" si="17"/>
        <v>0</v>
      </c>
      <c r="AE17" s="223">
        <f t="shared" si="10"/>
        <v>585000</v>
      </c>
      <c r="AF17" s="223">
        <f>AE17</f>
        <v>585000</v>
      </c>
      <c r="AG17" s="223">
        <f t="shared" si="18"/>
        <v>0</v>
      </c>
      <c r="AH17" s="223">
        <f t="shared" si="11"/>
        <v>585000</v>
      </c>
      <c r="AI17" s="223">
        <v>585000</v>
      </c>
      <c r="AJ17" s="223">
        <f t="shared" si="19"/>
        <v>0</v>
      </c>
      <c r="AK17" s="223">
        <f t="shared" si="12"/>
        <v>585000</v>
      </c>
      <c r="AL17" s="223">
        <v>585000</v>
      </c>
      <c r="AM17" s="223">
        <f t="shared" si="20"/>
        <v>0</v>
      </c>
      <c r="AN17" s="223">
        <f t="shared" si="13"/>
        <v>585000</v>
      </c>
      <c r="AO17" s="223">
        <v>585000</v>
      </c>
      <c r="AP17" s="223">
        <f t="shared" si="21"/>
        <v>0</v>
      </c>
      <c r="AQ17" s="223">
        <f t="shared" ref="AQ17:AQ27" si="28">AN17</f>
        <v>585000</v>
      </c>
      <c r="AR17" s="223">
        <v>585000</v>
      </c>
      <c r="AS17" s="223">
        <f t="shared" si="22"/>
        <v>0</v>
      </c>
      <c r="AT17" s="223">
        <v>565000</v>
      </c>
      <c r="AU17" s="223">
        <v>565000</v>
      </c>
      <c r="AV17" s="223">
        <f t="shared" si="23"/>
        <v>0</v>
      </c>
      <c r="AW17" s="223"/>
      <c r="AX17" s="223"/>
      <c r="AY17" s="223"/>
      <c r="AZ17" s="223">
        <f t="shared" si="14"/>
        <v>9000000</v>
      </c>
      <c r="BA17" s="223">
        <f t="shared" si="24"/>
        <v>9000000</v>
      </c>
      <c r="BB17" s="277">
        <f t="shared" si="15"/>
        <v>0</v>
      </c>
      <c r="BC17" s="278" t="s">
        <v>419</v>
      </c>
      <c r="BD17" s="279">
        <v>9000000</v>
      </c>
      <c r="BE17" s="279">
        <v>4720000</v>
      </c>
      <c r="BF17" s="279">
        <v>4280000</v>
      </c>
      <c r="BG17" s="279">
        <v>790000</v>
      </c>
      <c r="BH17" s="277">
        <f t="shared" si="25"/>
        <v>0</v>
      </c>
      <c r="BI17" s="339" t="s">
        <v>419</v>
      </c>
      <c r="BJ17" s="279">
        <v>2870000</v>
      </c>
      <c r="BK17" s="280">
        <f t="shared" si="26"/>
        <v>-2870000</v>
      </c>
    </row>
    <row r="18" spans="1:63" s="249" customFormat="1" ht="15" x14ac:dyDescent="0.2">
      <c r="A18" s="272">
        <v>13</v>
      </c>
      <c r="B18" s="273"/>
      <c r="C18" s="273" t="s">
        <v>128</v>
      </c>
      <c r="D18" s="275" t="s">
        <v>109</v>
      </c>
      <c r="E18" s="341">
        <v>9500000</v>
      </c>
      <c r="F18" s="223"/>
      <c r="G18" s="223"/>
      <c r="H18" s="341">
        <v>9500000</v>
      </c>
      <c r="I18" s="276">
        <v>1000000</v>
      </c>
      <c r="J18" s="223">
        <v>1000000</v>
      </c>
      <c r="K18" s="223">
        <v>1000000</v>
      </c>
      <c r="L18" s="223">
        <f t="shared" si="0"/>
        <v>0</v>
      </c>
      <c r="M18" s="262">
        <v>708000</v>
      </c>
      <c r="N18" s="262">
        <f>M18</f>
        <v>708000</v>
      </c>
      <c r="O18" s="262">
        <f t="shared" si="16"/>
        <v>0</v>
      </c>
      <c r="P18" s="223">
        <f t="shared" si="1"/>
        <v>708000</v>
      </c>
      <c r="Q18" s="223">
        <f>P18</f>
        <v>708000</v>
      </c>
      <c r="R18" s="223">
        <f t="shared" si="2"/>
        <v>0</v>
      </c>
      <c r="S18" s="223">
        <f t="shared" si="3"/>
        <v>708000</v>
      </c>
      <c r="T18" s="223">
        <f>S18</f>
        <v>708000</v>
      </c>
      <c r="U18" s="223">
        <f t="shared" si="4"/>
        <v>0</v>
      </c>
      <c r="V18" s="223">
        <f t="shared" si="5"/>
        <v>708000</v>
      </c>
      <c r="W18" s="223">
        <f>V18</f>
        <v>708000</v>
      </c>
      <c r="X18" s="223">
        <f t="shared" si="6"/>
        <v>0</v>
      </c>
      <c r="Y18" s="223">
        <f t="shared" si="7"/>
        <v>708000</v>
      </c>
      <c r="Z18" s="223">
        <f t="shared" si="27"/>
        <v>708000</v>
      </c>
      <c r="AA18" s="223">
        <f t="shared" si="8"/>
        <v>0</v>
      </c>
      <c r="AB18" s="223">
        <f t="shared" si="9"/>
        <v>708000</v>
      </c>
      <c r="AC18" s="223">
        <f>AB18</f>
        <v>708000</v>
      </c>
      <c r="AD18" s="223">
        <f t="shared" si="17"/>
        <v>0</v>
      </c>
      <c r="AE18" s="223">
        <f t="shared" si="10"/>
        <v>708000</v>
      </c>
      <c r="AF18" s="223">
        <f>AE18</f>
        <v>708000</v>
      </c>
      <c r="AG18" s="223">
        <f t="shared" si="18"/>
        <v>0</v>
      </c>
      <c r="AH18" s="223">
        <f t="shared" si="11"/>
        <v>708000</v>
      </c>
      <c r="AI18" s="223">
        <v>708000</v>
      </c>
      <c r="AJ18" s="223">
        <f t="shared" si="19"/>
        <v>0</v>
      </c>
      <c r="AK18" s="223">
        <f t="shared" si="12"/>
        <v>708000</v>
      </c>
      <c r="AL18" s="223">
        <v>708000</v>
      </c>
      <c r="AM18" s="223">
        <f t="shared" si="20"/>
        <v>0</v>
      </c>
      <c r="AN18" s="223">
        <f t="shared" si="13"/>
        <v>708000</v>
      </c>
      <c r="AO18" s="223">
        <v>708000</v>
      </c>
      <c r="AP18" s="223">
        <f t="shared" si="21"/>
        <v>0</v>
      </c>
      <c r="AQ18" s="223">
        <f t="shared" si="28"/>
        <v>708000</v>
      </c>
      <c r="AR18" s="223">
        <v>708000</v>
      </c>
      <c r="AS18" s="223">
        <f t="shared" si="22"/>
        <v>0</v>
      </c>
      <c r="AT18" s="223">
        <v>712000</v>
      </c>
      <c r="AU18" s="223">
        <v>712000</v>
      </c>
      <c r="AV18" s="223">
        <f t="shared" si="23"/>
        <v>0</v>
      </c>
      <c r="AW18" s="223"/>
      <c r="AX18" s="223"/>
      <c r="AY18" s="223"/>
      <c r="AZ18" s="223">
        <f t="shared" si="14"/>
        <v>9500000</v>
      </c>
      <c r="BA18" s="223">
        <f t="shared" si="24"/>
        <v>9500000</v>
      </c>
      <c r="BB18" s="277">
        <f t="shared" si="15"/>
        <v>0</v>
      </c>
      <c r="BC18" s="278" t="s">
        <v>420</v>
      </c>
      <c r="BD18" s="279">
        <v>9500000</v>
      </c>
      <c r="BE18" s="279">
        <v>4650000</v>
      </c>
      <c r="BF18" s="279">
        <v>4850000</v>
      </c>
      <c r="BG18" s="279">
        <v>598000</v>
      </c>
      <c r="BH18" s="277">
        <f t="shared" si="25"/>
        <v>0</v>
      </c>
      <c r="BI18" s="339" t="s">
        <v>420</v>
      </c>
      <c r="BJ18" s="279">
        <v>3450000</v>
      </c>
      <c r="BK18" s="280">
        <f t="shared" si="26"/>
        <v>-3450000</v>
      </c>
    </row>
    <row r="19" spans="1:63" s="249" customFormat="1" ht="15" x14ac:dyDescent="0.2">
      <c r="A19" s="272">
        <v>14</v>
      </c>
      <c r="B19" s="273"/>
      <c r="C19" s="273" t="s">
        <v>142</v>
      </c>
      <c r="D19" s="275" t="s">
        <v>138</v>
      </c>
      <c r="E19" s="341">
        <v>9500000</v>
      </c>
      <c r="F19" s="223"/>
      <c r="G19" s="223"/>
      <c r="H19" s="341">
        <v>9500000</v>
      </c>
      <c r="I19" s="223">
        <v>3000000</v>
      </c>
      <c r="J19" s="223">
        <v>3000000</v>
      </c>
      <c r="K19" s="223">
        <v>3000000</v>
      </c>
      <c r="L19" s="223">
        <f t="shared" si="0"/>
        <v>0</v>
      </c>
      <c r="M19" s="262">
        <v>525000</v>
      </c>
      <c r="N19" s="262">
        <v>525000</v>
      </c>
      <c r="O19" s="262">
        <f t="shared" si="16"/>
        <v>0</v>
      </c>
      <c r="P19" s="223">
        <f t="shared" si="1"/>
        <v>525000</v>
      </c>
      <c r="Q19" s="223">
        <v>525000</v>
      </c>
      <c r="R19" s="223">
        <f t="shared" si="2"/>
        <v>0</v>
      </c>
      <c r="S19" s="223">
        <f t="shared" si="3"/>
        <v>525000</v>
      </c>
      <c r="T19" s="223">
        <v>525000</v>
      </c>
      <c r="U19" s="223">
        <f t="shared" si="4"/>
        <v>0</v>
      </c>
      <c r="V19" s="223">
        <f t="shared" si="5"/>
        <v>525000</v>
      </c>
      <c r="W19" s="223">
        <f>V19</f>
        <v>525000</v>
      </c>
      <c r="X19" s="223">
        <f t="shared" si="6"/>
        <v>0</v>
      </c>
      <c r="Y19" s="223">
        <v>550000</v>
      </c>
      <c r="Z19" s="223">
        <f t="shared" si="27"/>
        <v>550000</v>
      </c>
      <c r="AA19" s="223">
        <f t="shared" si="8"/>
        <v>0</v>
      </c>
      <c r="AB19" s="223">
        <f t="shared" si="9"/>
        <v>550000</v>
      </c>
      <c r="AC19" s="223">
        <f>AB19</f>
        <v>550000</v>
      </c>
      <c r="AD19" s="223">
        <f t="shared" si="17"/>
        <v>0</v>
      </c>
      <c r="AE19" s="223">
        <f t="shared" si="10"/>
        <v>550000</v>
      </c>
      <c r="AF19" s="223">
        <v>550000</v>
      </c>
      <c r="AG19" s="223">
        <f t="shared" si="18"/>
        <v>0</v>
      </c>
      <c r="AH19" s="223">
        <f t="shared" si="11"/>
        <v>550000</v>
      </c>
      <c r="AI19" s="223">
        <v>550000</v>
      </c>
      <c r="AJ19" s="223">
        <f t="shared" si="19"/>
        <v>0</v>
      </c>
      <c r="AK19" s="223">
        <f t="shared" si="12"/>
        <v>550000</v>
      </c>
      <c r="AL19" s="223">
        <v>550000</v>
      </c>
      <c r="AM19" s="223">
        <f t="shared" si="20"/>
        <v>0</v>
      </c>
      <c r="AN19" s="223">
        <f t="shared" si="13"/>
        <v>550000</v>
      </c>
      <c r="AO19" s="223">
        <v>550000</v>
      </c>
      <c r="AP19" s="223">
        <f t="shared" si="21"/>
        <v>0</v>
      </c>
      <c r="AQ19" s="223">
        <f t="shared" si="28"/>
        <v>550000</v>
      </c>
      <c r="AR19" s="223">
        <v>550000</v>
      </c>
      <c r="AS19" s="223">
        <f t="shared" si="22"/>
        <v>0</v>
      </c>
      <c r="AT19" s="223">
        <f>AN19</f>
        <v>550000</v>
      </c>
      <c r="AU19" s="223">
        <v>550000</v>
      </c>
      <c r="AV19" s="223">
        <f t="shared" si="23"/>
        <v>0</v>
      </c>
      <c r="AW19" s="223"/>
      <c r="AX19" s="223"/>
      <c r="AY19" s="223"/>
      <c r="AZ19" s="223">
        <f t="shared" si="14"/>
        <v>9500000</v>
      </c>
      <c r="BA19" s="223">
        <f t="shared" si="24"/>
        <v>9500000</v>
      </c>
      <c r="BB19" s="277">
        <f t="shared" si="15"/>
        <v>0</v>
      </c>
      <c r="BC19" s="278" t="s">
        <v>142</v>
      </c>
      <c r="BD19" s="279">
        <v>9500000</v>
      </c>
      <c r="BE19" s="279">
        <v>5650000</v>
      </c>
      <c r="BF19" s="279">
        <v>3850000</v>
      </c>
      <c r="BG19" s="279">
        <v>550000</v>
      </c>
      <c r="BH19" s="277">
        <f t="shared" si="25"/>
        <v>0</v>
      </c>
      <c r="BI19" s="278" t="s">
        <v>142</v>
      </c>
      <c r="BJ19" s="279">
        <v>2800000</v>
      </c>
      <c r="BK19" s="280">
        <f t="shared" si="26"/>
        <v>-2800000</v>
      </c>
    </row>
    <row r="20" spans="1:63" s="249" customFormat="1" ht="15" x14ac:dyDescent="0.2">
      <c r="A20" s="272">
        <v>15</v>
      </c>
      <c r="B20" s="273"/>
      <c r="C20" s="364" t="s">
        <v>115</v>
      </c>
      <c r="D20" s="275" t="s">
        <v>109</v>
      </c>
      <c r="E20" s="341">
        <v>9500000</v>
      </c>
      <c r="F20" s="223"/>
      <c r="G20" s="223"/>
      <c r="H20" s="341">
        <v>9500000</v>
      </c>
      <c r="I20" s="276">
        <v>1000000</v>
      </c>
      <c r="J20" s="223">
        <v>1000000</v>
      </c>
      <c r="K20" s="223">
        <v>1000000</v>
      </c>
      <c r="L20" s="223">
        <f t="shared" si="0"/>
        <v>0</v>
      </c>
      <c r="M20" s="262">
        <v>708000</v>
      </c>
      <c r="N20" s="262">
        <v>708000</v>
      </c>
      <c r="O20" s="262">
        <f t="shared" si="16"/>
        <v>0</v>
      </c>
      <c r="P20" s="223">
        <f t="shared" si="1"/>
        <v>708000</v>
      </c>
      <c r="Q20" s="223">
        <f>P20</f>
        <v>708000</v>
      </c>
      <c r="R20" s="223">
        <f t="shared" si="2"/>
        <v>0</v>
      </c>
      <c r="S20" s="223">
        <f t="shared" si="3"/>
        <v>708000</v>
      </c>
      <c r="T20" s="223">
        <v>708000</v>
      </c>
      <c r="U20" s="223">
        <f t="shared" si="4"/>
        <v>0</v>
      </c>
      <c r="V20" s="223">
        <f t="shared" si="5"/>
        <v>708000</v>
      </c>
      <c r="W20" s="223">
        <v>708000</v>
      </c>
      <c r="X20" s="223">
        <f t="shared" si="6"/>
        <v>0</v>
      </c>
      <c r="Y20" s="223">
        <f t="shared" ref="Y20:Y51" si="29">V20</f>
        <v>708000</v>
      </c>
      <c r="Z20" s="223">
        <v>708000</v>
      </c>
      <c r="AA20" s="223">
        <f t="shared" si="8"/>
        <v>0</v>
      </c>
      <c r="AB20" s="223">
        <f t="shared" si="9"/>
        <v>708000</v>
      </c>
      <c r="AC20" s="223">
        <v>708000</v>
      </c>
      <c r="AD20" s="223">
        <f t="shared" si="17"/>
        <v>0</v>
      </c>
      <c r="AE20" s="223">
        <f t="shared" si="10"/>
        <v>708000</v>
      </c>
      <c r="AF20" s="223">
        <v>708000</v>
      </c>
      <c r="AG20" s="223">
        <f t="shared" si="18"/>
        <v>0</v>
      </c>
      <c r="AH20" s="223">
        <f t="shared" si="11"/>
        <v>708000</v>
      </c>
      <c r="AI20" s="223">
        <v>708000</v>
      </c>
      <c r="AJ20" s="223">
        <f t="shared" si="19"/>
        <v>0</v>
      </c>
      <c r="AK20" s="223">
        <f t="shared" si="12"/>
        <v>708000</v>
      </c>
      <c r="AL20" s="223">
        <v>708000</v>
      </c>
      <c r="AM20" s="223">
        <f t="shared" si="20"/>
        <v>0</v>
      </c>
      <c r="AN20" s="223">
        <f t="shared" si="13"/>
        <v>708000</v>
      </c>
      <c r="AO20" s="223">
        <v>708000</v>
      </c>
      <c r="AP20" s="223">
        <f t="shared" si="21"/>
        <v>0</v>
      </c>
      <c r="AQ20" s="223">
        <f t="shared" si="28"/>
        <v>708000</v>
      </c>
      <c r="AR20" s="223">
        <v>708000</v>
      </c>
      <c r="AS20" s="223">
        <f t="shared" si="22"/>
        <v>0</v>
      </c>
      <c r="AT20" s="223">
        <v>712000</v>
      </c>
      <c r="AU20" s="223">
        <v>712000</v>
      </c>
      <c r="AV20" s="223">
        <f t="shared" si="23"/>
        <v>0</v>
      </c>
      <c r="AW20" s="223"/>
      <c r="AX20" s="223"/>
      <c r="AY20" s="223"/>
      <c r="AZ20" s="223">
        <f t="shared" si="14"/>
        <v>9500000</v>
      </c>
      <c r="BA20" s="223">
        <f t="shared" si="24"/>
        <v>9500000</v>
      </c>
      <c r="BB20" s="277">
        <f t="shared" si="15"/>
        <v>0</v>
      </c>
      <c r="BC20" s="278" t="s">
        <v>115</v>
      </c>
      <c r="BD20" s="279">
        <v>9500000</v>
      </c>
      <c r="BE20" s="279">
        <v>1850000</v>
      </c>
      <c r="BF20" s="279">
        <v>7650000</v>
      </c>
      <c r="BG20" s="279">
        <v>3398000</v>
      </c>
      <c r="BH20" s="277">
        <f t="shared" si="25"/>
        <v>0</v>
      </c>
      <c r="BI20" s="278" t="s">
        <v>115</v>
      </c>
      <c r="BJ20" s="279">
        <v>6650000</v>
      </c>
      <c r="BK20" s="280">
        <f t="shared" si="26"/>
        <v>-6650000</v>
      </c>
    </row>
    <row r="21" spans="1:63" s="249" customFormat="1" ht="15" x14ac:dyDescent="0.2">
      <c r="A21" s="272">
        <v>16</v>
      </c>
      <c r="B21" s="273"/>
      <c r="C21" s="273" t="s">
        <v>121</v>
      </c>
      <c r="D21" s="275" t="s">
        <v>109</v>
      </c>
      <c r="E21" s="341">
        <v>9500000</v>
      </c>
      <c r="F21" s="223"/>
      <c r="G21" s="223"/>
      <c r="H21" s="341">
        <v>9500000</v>
      </c>
      <c r="I21" s="276">
        <v>3000000</v>
      </c>
      <c r="J21" s="223">
        <v>1400000</v>
      </c>
      <c r="K21" s="223">
        <v>1400000</v>
      </c>
      <c r="L21" s="223">
        <f t="shared" si="0"/>
        <v>0</v>
      </c>
      <c r="M21" s="262">
        <v>675000</v>
      </c>
      <c r="N21" s="262">
        <v>675000</v>
      </c>
      <c r="O21" s="262">
        <f t="shared" si="16"/>
        <v>0</v>
      </c>
      <c r="P21" s="223">
        <f t="shared" si="1"/>
        <v>675000</v>
      </c>
      <c r="Q21" s="223">
        <f>P21</f>
        <v>675000</v>
      </c>
      <c r="R21" s="223">
        <f t="shared" si="2"/>
        <v>0</v>
      </c>
      <c r="S21" s="223">
        <f t="shared" si="3"/>
        <v>675000</v>
      </c>
      <c r="T21" s="223">
        <f>S21</f>
        <v>675000</v>
      </c>
      <c r="U21" s="223">
        <f t="shared" si="4"/>
        <v>0</v>
      </c>
      <c r="V21" s="223">
        <f t="shared" si="5"/>
        <v>675000</v>
      </c>
      <c r="W21" s="223">
        <f>V21</f>
        <v>675000</v>
      </c>
      <c r="X21" s="223">
        <f t="shared" si="6"/>
        <v>0</v>
      </c>
      <c r="Y21" s="223">
        <f t="shared" si="29"/>
        <v>675000</v>
      </c>
      <c r="Z21" s="223">
        <v>675000</v>
      </c>
      <c r="AA21" s="223">
        <f t="shared" si="8"/>
        <v>0</v>
      </c>
      <c r="AB21" s="223">
        <f t="shared" si="9"/>
        <v>675000</v>
      </c>
      <c r="AC21" s="223">
        <v>675000</v>
      </c>
      <c r="AD21" s="223">
        <f t="shared" si="17"/>
        <v>0</v>
      </c>
      <c r="AE21" s="223">
        <f t="shared" si="10"/>
        <v>675000</v>
      </c>
      <c r="AF21" s="223">
        <v>675000</v>
      </c>
      <c r="AG21" s="223">
        <f t="shared" si="18"/>
        <v>0</v>
      </c>
      <c r="AH21" s="223">
        <f t="shared" si="11"/>
        <v>675000</v>
      </c>
      <c r="AI21" s="223">
        <v>675000</v>
      </c>
      <c r="AJ21" s="223">
        <f t="shared" si="19"/>
        <v>0</v>
      </c>
      <c r="AK21" s="223">
        <f t="shared" si="12"/>
        <v>675000</v>
      </c>
      <c r="AL21" s="223">
        <v>675000</v>
      </c>
      <c r="AM21" s="223">
        <f t="shared" si="20"/>
        <v>0</v>
      </c>
      <c r="AN21" s="223">
        <f t="shared" si="13"/>
        <v>675000</v>
      </c>
      <c r="AO21" s="223">
        <v>675000</v>
      </c>
      <c r="AP21" s="223">
        <f t="shared" si="21"/>
        <v>0</v>
      </c>
      <c r="AQ21" s="223">
        <f t="shared" si="28"/>
        <v>675000</v>
      </c>
      <c r="AR21" s="223">
        <v>675000</v>
      </c>
      <c r="AS21" s="223">
        <f t="shared" si="22"/>
        <v>0</v>
      </c>
      <c r="AT21" s="223">
        <v>675000</v>
      </c>
      <c r="AU21" s="223">
        <v>675000</v>
      </c>
      <c r="AV21" s="223">
        <f t="shared" si="23"/>
        <v>0</v>
      </c>
      <c r="AW21" s="223"/>
      <c r="AX21" s="223"/>
      <c r="AY21" s="223"/>
      <c r="AZ21" s="223">
        <f t="shared" si="14"/>
        <v>9500000</v>
      </c>
      <c r="BA21" s="223">
        <f t="shared" si="24"/>
        <v>9500000</v>
      </c>
      <c r="BB21" s="277">
        <f t="shared" si="15"/>
        <v>0</v>
      </c>
      <c r="BC21" s="278" t="s">
        <v>421</v>
      </c>
      <c r="BD21" s="279">
        <v>9500000</v>
      </c>
      <c r="BE21" s="279">
        <v>4300000</v>
      </c>
      <c r="BF21" s="279">
        <v>5200000</v>
      </c>
      <c r="BG21" s="279">
        <v>1150000</v>
      </c>
      <c r="BH21" s="277">
        <f t="shared" si="25"/>
        <v>0</v>
      </c>
      <c r="BI21" s="278" t="s">
        <v>421</v>
      </c>
      <c r="BJ21" s="279">
        <v>5200000</v>
      </c>
      <c r="BK21" s="280">
        <f t="shared" si="26"/>
        <v>-5200000</v>
      </c>
    </row>
    <row r="22" spans="1:63" ht="15" x14ac:dyDescent="0.2">
      <c r="A22" s="182">
        <v>17</v>
      </c>
      <c r="B22" s="252"/>
      <c r="C22" s="252" t="s">
        <v>159</v>
      </c>
      <c r="D22" s="253" t="s">
        <v>138</v>
      </c>
      <c r="E22" s="183">
        <v>9500000</v>
      </c>
      <c r="F22" s="198"/>
      <c r="G22" s="198"/>
      <c r="H22" s="161">
        <v>9500000</v>
      </c>
      <c r="I22" s="198">
        <v>1000000</v>
      </c>
      <c r="J22" s="211">
        <v>1000000</v>
      </c>
      <c r="K22" s="211">
        <v>1000000</v>
      </c>
      <c r="L22" s="211">
        <f t="shared" si="0"/>
        <v>0</v>
      </c>
      <c r="M22" s="254">
        <v>708000</v>
      </c>
      <c r="N22" s="254">
        <v>708000</v>
      </c>
      <c r="O22" s="254">
        <f t="shared" si="16"/>
        <v>0</v>
      </c>
      <c r="P22" s="223">
        <f t="shared" si="1"/>
        <v>708000</v>
      </c>
      <c r="Q22" s="223">
        <f>1000000-708000</f>
        <v>292000</v>
      </c>
      <c r="R22" s="223">
        <f t="shared" si="2"/>
        <v>416000</v>
      </c>
      <c r="S22" s="223">
        <f t="shared" si="3"/>
        <v>708000</v>
      </c>
      <c r="T22" s="223"/>
      <c r="U22" s="223">
        <f t="shared" si="4"/>
        <v>708000</v>
      </c>
      <c r="V22" s="223">
        <f t="shared" si="5"/>
        <v>708000</v>
      </c>
      <c r="W22" s="223"/>
      <c r="X22" s="223">
        <f t="shared" si="6"/>
        <v>708000</v>
      </c>
      <c r="Y22" s="223">
        <f t="shared" si="29"/>
        <v>708000</v>
      </c>
      <c r="Z22" s="223"/>
      <c r="AA22" s="223">
        <f t="shared" si="8"/>
        <v>708000</v>
      </c>
      <c r="AB22" s="215">
        <f t="shared" si="9"/>
        <v>708000</v>
      </c>
      <c r="AC22" s="215"/>
      <c r="AD22" s="215">
        <f t="shared" si="17"/>
        <v>708000</v>
      </c>
      <c r="AE22" s="198">
        <f t="shared" si="10"/>
        <v>708000</v>
      </c>
      <c r="AF22" s="198"/>
      <c r="AG22" s="198">
        <f t="shared" si="18"/>
        <v>708000</v>
      </c>
      <c r="AH22" s="215">
        <f t="shared" si="11"/>
        <v>708000</v>
      </c>
      <c r="AI22" s="215"/>
      <c r="AJ22" s="215">
        <f t="shared" si="19"/>
        <v>708000</v>
      </c>
      <c r="AK22" s="198">
        <f t="shared" si="12"/>
        <v>708000</v>
      </c>
      <c r="AL22" s="198"/>
      <c r="AM22" s="198">
        <f t="shared" si="20"/>
        <v>708000</v>
      </c>
      <c r="AN22" s="215">
        <f t="shared" si="13"/>
        <v>708000</v>
      </c>
      <c r="AO22" s="215"/>
      <c r="AP22" s="215">
        <f t="shared" si="21"/>
        <v>708000</v>
      </c>
      <c r="AQ22" s="198">
        <f t="shared" si="28"/>
        <v>708000</v>
      </c>
      <c r="AR22" s="198"/>
      <c r="AS22" s="198">
        <f t="shared" si="22"/>
        <v>708000</v>
      </c>
      <c r="AT22" s="215">
        <v>712000</v>
      </c>
      <c r="AU22" s="215"/>
      <c r="AV22" s="215">
        <f t="shared" si="23"/>
        <v>712000</v>
      </c>
      <c r="AW22" s="198"/>
      <c r="AX22" s="198"/>
      <c r="AY22" s="198"/>
      <c r="AZ22" s="215">
        <f t="shared" si="14"/>
        <v>2000000</v>
      </c>
      <c r="BA22" s="198">
        <f t="shared" si="24"/>
        <v>9500000</v>
      </c>
      <c r="BB22" s="255">
        <f t="shared" si="15"/>
        <v>7500000</v>
      </c>
      <c r="BC22" s="258" t="s">
        <v>159</v>
      </c>
      <c r="BD22" s="256">
        <v>9500000</v>
      </c>
      <c r="BE22" s="256">
        <v>2000000</v>
      </c>
      <c r="BF22" s="256">
        <v>7500000</v>
      </c>
      <c r="BG22" s="256">
        <v>3248000</v>
      </c>
      <c r="BH22" s="255">
        <f t="shared" si="25"/>
        <v>0</v>
      </c>
      <c r="BI22" s="258" t="s">
        <v>159</v>
      </c>
      <c r="BJ22" s="256">
        <v>7500000</v>
      </c>
      <c r="BK22" s="257">
        <f t="shared" si="26"/>
        <v>0</v>
      </c>
    </row>
    <row r="23" spans="1:63" s="249" customFormat="1" ht="15" x14ac:dyDescent="0.2">
      <c r="A23" s="272">
        <v>18</v>
      </c>
      <c r="B23" s="273"/>
      <c r="C23" s="273" t="s">
        <v>204</v>
      </c>
      <c r="D23" s="338" t="s">
        <v>138</v>
      </c>
      <c r="E23" s="223">
        <v>10000000</v>
      </c>
      <c r="F23" s="223"/>
      <c r="G23" s="223"/>
      <c r="H23" s="223">
        <v>10000000</v>
      </c>
      <c r="I23" s="223">
        <v>2000000</v>
      </c>
      <c r="J23" s="223">
        <v>2000000</v>
      </c>
      <c r="K23" s="223">
        <v>2000000</v>
      </c>
      <c r="L23" s="223">
        <f t="shared" si="0"/>
        <v>0</v>
      </c>
      <c r="M23" s="262">
        <v>650000</v>
      </c>
      <c r="N23" s="262">
        <v>650000</v>
      </c>
      <c r="O23" s="262">
        <f t="shared" si="16"/>
        <v>0</v>
      </c>
      <c r="P23" s="223">
        <f t="shared" si="1"/>
        <v>650000</v>
      </c>
      <c r="Q23" s="223">
        <v>650000</v>
      </c>
      <c r="R23" s="223">
        <f t="shared" si="2"/>
        <v>0</v>
      </c>
      <c r="S23" s="223">
        <f t="shared" si="3"/>
        <v>650000</v>
      </c>
      <c r="T23" s="223">
        <f>S23</f>
        <v>650000</v>
      </c>
      <c r="U23" s="223">
        <f t="shared" si="4"/>
        <v>0</v>
      </c>
      <c r="V23" s="223">
        <f t="shared" si="5"/>
        <v>650000</v>
      </c>
      <c r="W23" s="223">
        <f>V23</f>
        <v>650000</v>
      </c>
      <c r="X23" s="223">
        <f t="shared" si="6"/>
        <v>0</v>
      </c>
      <c r="Y23" s="223">
        <f t="shared" si="29"/>
        <v>650000</v>
      </c>
      <c r="Z23" s="223">
        <f>Y23</f>
        <v>650000</v>
      </c>
      <c r="AA23" s="223">
        <f t="shared" si="8"/>
        <v>0</v>
      </c>
      <c r="AB23" s="223">
        <f t="shared" si="9"/>
        <v>650000</v>
      </c>
      <c r="AC23" s="223">
        <f>AB23</f>
        <v>650000</v>
      </c>
      <c r="AD23" s="223">
        <f t="shared" si="17"/>
        <v>0</v>
      </c>
      <c r="AE23" s="223">
        <f t="shared" si="10"/>
        <v>650000</v>
      </c>
      <c r="AF23" s="223">
        <v>650000</v>
      </c>
      <c r="AG23" s="223">
        <f t="shared" si="18"/>
        <v>0</v>
      </c>
      <c r="AH23" s="223">
        <f t="shared" si="11"/>
        <v>650000</v>
      </c>
      <c r="AI23" s="223">
        <v>650000</v>
      </c>
      <c r="AJ23" s="223">
        <f t="shared" si="19"/>
        <v>0</v>
      </c>
      <c r="AK23" s="223">
        <f t="shared" si="12"/>
        <v>650000</v>
      </c>
      <c r="AL23" s="223">
        <v>650000</v>
      </c>
      <c r="AM23" s="223">
        <f t="shared" si="20"/>
        <v>0</v>
      </c>
      <c r="AN23" s="223">
        <f t="shared" si="13"/>
        <v>650000</v>
      </c>
      <c r="AO23" s="223">
        <v>650000</v>
      </c>
      <c r="AP23" s="223">
        <f t="shared" si="21"/>
        <v>0</v>
      </c>
      <c r="AQ23" s="223">
        <f t="shared" si="28"/>
        <v>650000</v>
      </c>
      <c r="AR23" s="223">
        <v>650000</v>
      </c>
      <c r="AS23" s="223">
        <f t="shared" si="22"/>
        <v>0</v>
      </c>
      <c r="AT23" s="223">
        <v>850000</v>
      </c>
      <c r="AU23" s="223">
        <v>850000</v>
      </c>
      <c r="AV23" s="223">
        <f t="shared" si="23"/>
        <v>0</v>
      </c>
      <c r="AW23" s="223"/>
      <c r="AX23" s="223"/>
      <c r="AY23" s="223"/>
      <c r="AZ23" s="223">
        <f t="shared" si="14"/>
        <v>10000000</v>
      </c>
      <c r="BA23" s="223">
        <f t="shared" si="24"/>
        <v>10000000</v>
      </c>
      <c r="BB23" s="277">
        <f t="shared" si="15"/>
        <v>0</v>
      </c>
      <c r="BC23" s="339" t="s">
        <v>422</v>
      </c>
      <c r="BD23" s="279">
        <v>10000000</v>
      </c>
      <c r="BE23" s="279">
        <v>6100000</v>
      </c>
      <c r="BF23" s="279">
        <v>3900000</v>
      </c>
      <c r="BG23" s="340">
        <v>0</v>
      </c>
      <c r="BH23" s="277">
        <f t="shared" si="25"/>
        <v>0</v>
      </c>
      <c r="BI23" s="278" t="s">
        <v>422</v>
      </c>
      <c r="BJ23" s="279">
        <v>3900000</v>
      </c>
      <c r="BK23" s="280">
        <f t="shared" si="26"/>
        <v>-3900000</v>
      </c>
    </row>
    <row r="24" spans="1:63" s="249" customFormat="1" ht="15" x14ac:dyDescent="0.2">
      <c r="A24" s="272">
        <v>19</v>
      </c>
      <c r="B24" s="273"/>
      <c r="C24" s="273" t="s">
        <v>130</v>
      </c>
      <c r="D24" s="275" t="s">
        <v>109</v>
      </c>
      <c r="E24" s="341">
        <v>9500000</v>
      </c>
      <c r="F24" s="223"/>
      <c r="G24" s="223"/>
      <c r="H24" s="341">
        <v>9500000</v>
      </c>
      <c r="I24" s="276">
        <v>2500000</v>
      </c>
      <c r="J24" s="223">
        <v>2500000</v>
      </c>
      <c r="K24" s="223">
        <v>2500000</v>
      </c>
      <c r="L24" s="223">
        <f t="shared" si="0"/>
        <v>0</v>
      </c>
      <c r="M24" s="262">
        <v>583000</v>
      </c>
      <c r="N24" s="262">
        <v>583000</v>
      </c>
      <c r="O24" s="262">
        <f t="shared" si="16"/>
        <v>0</v>
      </c>
      <c r="P24" s="223">
        <f t="shared" si="1"/>
        <v>583000</v>
      </c>
      <c r="Q24" s="223">
        <v>583000</v>
      </c>
      <c r="R24" s="223">
        <f t="shared" si="2"/>
        <v>0</v>
      </c>
      <c r="S24" s="223">
        <f t="shared" si="3"/>
        <v>583000</v>
      </c>
      <c r="T24" s="223">
        <v>583000</v>
      </c>
      <c r="U24" s="223">
        <f t="shared" si="4"/>
        <v>0</v>
      </c>
      <c r="V24" s="223">
        <f t="shared" si="5"/>
        <v>583000</v>
      </c>
      <c r="W24" s="223">
        <v>583000</v>
      </c>
      <c r="X24" s="223">
        <f t="shared" si="6"/>
        <v>0</v>
      </c>
      <c r="Y24" s="223">
        <f t="shared" si="29"/>
        <v>583000</v>
      </c>
      <c r="Z24" s="223">
        <v>583000</v>
      </c>
      <c r="AA24" s="223">
        <f t="shared" si="8"/>
        <v>0</v>
      </c>
      <c r="AB24" s="223">
        <f t="shared" si="9"/>
        <v>583000</v>
      </c>
      <c r="AC24" s="223">
        <v>583000</v>
      </c>
      <c r="AD24" s="223">
        <f t="shared" si="17"/>
        <v>0</v>
      </c>
      <c r="AE24" s="223">
        <f t="shared" si="10"/>
        <v>583000</v>
      </c>
      <c r="AF24" s="223">
        <v>583000</v>
      </c>
      <c r="AG24" s="223">
        <f t="shared" si="18"/>
        <v>0</v>
      </c>
      <c r="AH24" s="223">
        <f t="shared" si="11"/>
        <v>583000</v>
      </c>
      <c r="AI24" s="223">
        <f>AH24</f>
        <v>583000</v>
      </c>
      <c r="AJ24" s="223">
        <f t="shared" si="19"/>
        <v>0</v>
      </c>
      <c r="AK24" s="223">
        <f t="shared" si="12"/>
        <v>583000</v>
      </c>
      <c r="AL24" s="223">
        <f>AK24</f>
        <v>583000</v>
      </c>
      <c r="AM24" s="223">
        <f t="shared" si="20"/>
        <v>0</v>
      </c>
      <c r="AN24" s="223">
        <f t="shared" si="13"/>
        <v>583000</v>
      </c>
      <c r="AO24" s="223">
        <f>AN24</f>
        <v>583000</v>
      </c>
      <c r="AP24" s="223">
        <f t="shared" si="21"/>
        <v>0</v>
      </c>
      <c r="AQ24" s="223">
        <f t="shared" si="28"/>
        <v>583000</v>
      </c>
      <c r="AR24" s="223">
        <v>583000</v>
      </c>
      <c r="AS24" s="223">
        <f t="shared" si="22"/>
        <v>0</v>
      </c>
      <c r="AT24" s="223">
        <v>587000</v>
      </c>
      <c r="AU24" s="223">
        <v>587000</v>
      </c>
      <c r="AV24" s="223">
        <f t="shared" si="23"/>
        <v>0</v>
      </c>
      <c r="AW24" s="223"/>
      <c r="AX24" s="223"/>
      <c r="AY24" s="223"/>
      <c r="AZ24" s="223">
        <f t="shared" si="14"/>
        <v>9500000</v>
      </c>
      <c r="BA24" s="223">
        <f t="shared" si="24"/>
        <v>9500000</v>
      </c>
      <c r="BB24" s="277">
        <f t="shared" si="15"/>
        <v>0</v>
      </c>
      <c r="BC24" s="339" t="s">
        <v>130</v>
      </c>
      <c r="BD24" s="279">
        <v>9500000</v>
      </c>
      <c r="BE24" s="279">
        <v>8500000</v>
      </c>
      <c r="BF24" s="279">
        <v>1000000</v>
      </c>
      <c r="BG24" s="340">
        <v>0</v>
      </c>
      <c r="BH24" s="277">
        <f t="shared" si="25"/>
        <v>0</v>
      </c>
      <c r="BI24" s="339" t="s">
        <v>130</v>
      </c>
      <c r="BJ24" s="279">
        <v>1000000</v>
      </c>
      <c r="BK24" s="280">
        <f t="shared" si="26"/>
        <v>-1000000</v>
      </c>
    </row>
    <row r="25" spans="1:63" s="249" customFormat="1" ht="15" x14ac:dyDescent="0.2">
      <c r="A25" s="272">
        <v>20</v>
      </c>
      <c r="B25" s="273"/>
      <c r="C25" s="274" t="s">
        <v>196</v>
      </c>
      <c r="D25" s="338" t="s">
        <v>138</v>
      </c>
      <c r="E25" s="223">
        <v>10000000</v>
      </c>
      <c r="F25" s="223"/>
      <c r="G25" s="223"/>
      <c r="H25" s="223">
        <v>10000000</v>
      </c>
      <c r="I25" s="223">
        <v>1000000</v>
      </c>
      <c r="J25" s="223">
        <v>1000000</v>
      </c>
      <c r="K25" s="223">
        <v>1000000</v>
      </c>
      <c r="L25" s="223">
        <f t="shared" si="0"/>
        <v>0</v>
      </c>
      <c r="M25" s="262">
        <f>(H25-I25)/12</f>
        <v>750000</v>
      </c>
      <c r="N25" s="262">
        <f>M25</f>
        <v>750000</v>
      </c>
      <c r="O25" s="262">
        <f t="shared" si="16"/>
        <v>0</v>
      </c>
      <c r="P25" s="223">
        <f t="shared" si="1"/>
        <v>750000</v>
      </c>
      <c r="Q25" s="223">
        <f>P25</f>
        <v>750000</v>
      </c>
      <c r="R25" s="223">
        <f t="shared" si="2"/>
        <v>0</v>
      </c>
      <c r="S25" s="223">
        <f t="shared" si="3"/>
        <v>750000</v>
      </c>
      <c r="T25" s="223">
        <v>750000</v>
      </c>
      <c r="U25" s="223">
        <f t="shared" si="4"/>
        <v>0</v>
      </c>
      <c r="V25" s="223">
        <f t="shared" si="5"/>
        <v>750000</v>
      </c>
      <c r="W25" s="223">
        <v>750000</v>
      </c>
      <c r="X25" s="223">
        <f t="shared" si="6"/>
        <v>0</v>
      </c>
      <c r="Y25" s="223">
        <f t="shared" si="29"/>
        <v>750000</v>
      </c>
      <c r="Z25" s="223">
        <v>750000</v>
      </c>
      <c r="AA25" s="223">
        <f t="shared" si="8"/>
        <v>0</v>
      </c>
      <c r="AB25" s="223">
        <f t="shared" si="9"/>
        <v>750000</v>
      </c>
      <c r="AC25" s="223">
        <v>750000</v>
      </c>
      <c r="AD25" s="223">
        <f t="shared" si="17"/>
        <v>0</v>
      </c>
      <c r="AE25" s="223">
        <f t="shared" si="10"/>
        <v>750000</v>
      </c>
      <c r="AF25" s="223">
        <v>750000</v>
      </c>
      <c r="AG25" s="223">
        <f t="shared" si="18"/>
        <v>0</v>
      </c>
      <c r="AH25" s="223">
        <f t="shared" si="11"/>
        <v>750000</v>
      </c>
      <c r="AI25" s="223">
        <v>750000</v>
      </c>
      <c r="AJ25" s="223">
        <f t="shared" si="19"/>
        <v>0</v>
      </c>
      <c r="AK25" s="223">
        <f t="shared" si="12"/>
        <v>750000</v>
      </c>
      <c r="AL25" s="223">
        <v>750000</v>
      </c>
      <c r="AM25" s="223">
        <f t="shared" si="20"/>
        <v>0</v>
      </c>
      <c r="AN25" s="223">
        <f t="shared" si="13"/>
        <v>750000</v>
      </c>
      <c r="AO25" s="223">
        <v>750000</v>
      </c>
      <c r="AP25" s="223">
        <f t="shared" si="21"/>
        <v>0</v>
      </c>
      <c r="AQ25" s="223">
        <f t="shared" si="28"/>
        <v>750000</v>
      </c>
      <c r="AR25" s="223">
        <v>750000</v>
      </c>
      <c r="AS25" s="223">
        <f t="shared" si="22"/>
        <v>0</v>
      </c>
      <c r="AT25" s="223">
        <f>AN25</f>
        <v>750000</v>
      </c>
      <c r="AU25" s="223">
        <v>750000</v>
      </c>
      <c r="AV25" s="223">
        <f t="shared" si="23"/>
        <v>0</v>
      </c>
      <c r="AW25" s="223"/>
      <c r="AX25" s="223"/>
      <c r="AY25" s="223"/>
      <c r="AZ25" s="223">
        <f t="shared" si="14"/>
        <v>10000000</v>
      </c>
      <c r="BA25" s="223">
        <f t="shared" si="24"/>
        <v>10000000</v>
      </c>
      <c r="BB25" s="277">
        <f t="shared" si="15"/>
        <v>0</v>
      </c>
      <c r="BC25" s="278" t="s">
        <v>196</v>
      </c>
      <c r="BD25" s="279">
        <v>10000000</v>
      </c>
      <c r="BE25" s="279">
        <v>3000000</v>
      </c>
      <c r="BF25" s="279">
        <v>7000000</v>
      </c>
      <c r="BG25" s="279">
        <v>2500000</v>
      </c>
      <c r="BH25" s="277">
        <f t="shared" si="25"/>
        <v>0</v>
      </c>
      <c r="BI25" s="278" t="s">
        <v>196</v>
      </c>
      <c r="BJ25" s="279">
        <v>7000000</v>
      </c>
      <c r="BK25" s="280">
        <f t="shared" si="26"/>
        <v>-7000000</v>
      </c>
    </row>
    <row r="26" spans="1:63" s="249" customFormat="1" ht="15" x14ac:dyDescent="0.2">
      <c r="A26" s="272">
        <v>21</v>
      </c>
      <c r="B26" s="273"/>
      <c r="C26" s="274" t="s">
        <v>183</v>
      </c>
      <c r="D26" s="272" t="s">
        <v>138</v>
      </c>
      <c r="E26" s="276">
        <v>10000000</v>
      </c>
      <c r="F26" s="223"/>
      <c r="G26" s="223"/>
      <c r="H26" s="276">
        <v>10000000</v>
      </c>
      <c r="I26" s="276">
        <v>1000000</v>
      </c>
      <c r="J26" s="223">
        <v>1000000</v>
      </c>
      <c r="K26" s="223">
        <v>1000000</v>
      </c>
      <c r="L26" s="223">
        <f t="shared" si="0"/>
        <v>0</v>
      </c>
      <c r="M26" s="262">
        <f>(H26-I26)/12</f>
        <v>750000</v>
      </c>
      <c r="N26" s="262">
        <f>M26</f>
        <v>750000</v>
      </c>
      <c r="O26" s="262">
        <f t="shared" si="16"/>
        <v>0</v>
      </c>
      <c r="P26" s="223">
        <f t="shared" si="1"/>
        <v>750000</v>
      </c>
      <c r="Q26" s="223">
        <f>P26</f>
        <v>750000</v>
      </c>
      <c r="R26" s="223">
        <f t="shared" si="2"/>
        <v>0</v>
      </c>
      <c r="S26" s="223">
        <f t="shared" si="3"/>
        <v>750000</v>
      </c>
      <c r="T26" s="223">
        <f>S26</f>
        <v>750000</v>
      </c>
      <c r="U26" s="223">
        <f t="shared" si="4"/>
        <v>0</v>
      </c>
      <c r="V26" s="223">
        <f t="shared" si="5"/>
        <v>750000</v>
      </c>
      <c r="W26" s="223">
        <f>V26</f>
        <v>750000</v>
      </c>
      <c r="X26" s="223">
        <f t="shared" si="6"/>
        <v>0</v>
      </c>
      <c r="Y26" s="223">
        <f t="shared" si="29"/>
        <v>750000</v>
      </c>
      <c r="Z26" s="223">
        <f>Y26</f>
        <v>750000</v>
      </c>
      <c r="AA26" s="223">
        <f t="shared" si="8"/>
        <v>0</v>
      </c>
      <c r="AB26" s="223">
        <f t="shared" si="9"/>
        <v>750000</v>
      </c>
      <c r="AC26" s="223">
        <v>750000</v>
      </c>
      <c r="AD26" s="223">
        <f t="shared" si="17"/>
        <v>0</v>
      </c>
      <c r="AE26" s="223">
        <f t="shared" si="10"/>
        <v>750000</v>
      </c>
      <c r="AF26" s="223">
        <v>750000</v>
      </c>
      <c r="AG26" s="223">
        <f t="shared" si="18"/>
        <v>0</v>
      </c>
      <c r="AH26" s="223">
        <f t="shared" si="11"/>
        <v>750000</v>
      </c>
      <c r="AI26" s="223">
        <v>750000</v>
      </c>
      <c r="AJ26" s="223">
        <f t="shared" si="19"/>
        <v>0</v>
      </c>
      <c r="AK26" s="223">
        <f t="shared" si="12"/>
        <v>750000</v>
      </c>
      <c r="AL26" s="223">
        <v>750000</v>
      </c>
      <c r="AM26" s="223">
        <f t="shared" si="20"/>
        <v>0</v>
      </c>
      <c r="AN26" s="223">
        <f t="shared" si="13"/>
        <v>750000</v>
      </c>
      <c r="AO26" s="223">
        <v>750000</v>
      </c>
      <c r="AP26" s="223">
        <f t="shared" si="21"/>
        <v>0</v>
      </c>
      <c r="AQ26" s="223">
        <f t="shared" si="28"/>
        <v>750000</v>
      </c>
      <c r="AR26" s="223">
        <v>750000</v>
      </c>
      <c r="AS26" s="223">
        <f t="shared" si="22"/>
        <v>0</v>
      </c>
      <c r="AT26" s="223">
        <f>AN26</f>
        <v>750000</v>
      </c>
      <c r="AU26" s="223">
        <v>750000</v>
      </c>
      <c r="AV26" s="223">
        <f t="shared" si="23"/>
        <v>0</v>
      </c>
      <c r="AW26" s="223"/>
      <c r="AX26" s="223"/>
      <c r="AY26" s="223"/>
      <c r="AZ26" s="223">
        <f t="shared" si="14"/>
        <v>10000000</v>
      </c>
      <c r="BA26" s="223">
        <f t="shared" si="24"/>
        <v>10000000</v>
      </c>
      <c r="BB26" s="277">
        <f t="shared" si="15"/>
        <v>0</v>
      </c>
      <c r="BC26" s="278" t="s">
        <v>423</v>
      </c>
      <c r="BD26" s="279">
        <v>10000000</v>
      </c>
      <c r="BE26" s="279">
        <v>4750000</v>
      </c>
      <c r="BF26" s="279">
        <v>5250000</v>
      </c>
      <c r="BG26" s="279">
        <v>750000</v>
      </c>
      <c r="BH26" s="277">
        <f t="shared" si="25"/>
        <v>0</v>
      </c>
      <c r="BI26" s="278" t="s">
        <v>423</v>
      </c>
      <c r="BJ26" s="279">
        <v>5250000</v>
      </c>
      <c r="BK26" s="280">
        <f t="shared" si="26"/>
        <v>-5250000</v>
      </c>
    </row>
    <row r="27" spans="1:63" s="249" customFormat="1" ht="15" x14ac:dyDescent="0.2">
      <c r="A27" s="272">
        <v>22</v>
      </c>
      <c r="B27" s="273"/>
      <c r="C27" s="366" t="s">
        <v>113</v>
      </c>
      <c r="D27" s="275" t="s">
        <v>109</v>
      </c>
      <c r="E27" s="341">
        <v>10000000</v>
      </c>
      <c r="F27" s="223">
        <v>450000</v>
      </c>
      <c r="G27" s="223">
        <v>1000000</v>
      </c>
      <c r="H27" s="341">
        <f>E27-F27-G27</f>
        <v>8550000</v>
      </c>
      <c r="I27" s="276">
        <f>H27</f>
        <v>8550000</v>
      </c>
      <c r="J27" s="223">
        <f>I27</f>
        <v>8550000</v>
      </c>
      <c r="K27" s="223">
        <f>J27</f>
        <v>8550000</v>
      </c>
      <c r="L27" s="223">
        <f t="shared" si="0"/>
        <v>0</v>
      </c>
      <c r="M27" s="262">
        <f>(H27-I27)/12</f>
        <v>0</v>
      </c>
      <c r="N27" s="262"/>
      <c r="O27" s="262">
        <f t="shared" si="16"/>
        <v>0</v>
      </c>
      <c r="P27" s="223">
        <f t="shared" si="1"/>
        <v>0</v>
      </c>
      <c r="Q27" s="223"/>
      <c r="R27" s="223">
        <f t="shared" si="2"/>
        <v>0</v>
      </c>
      <c r="S27" s="223">
        <f t="shared" si="3"/>
        <v>0</v>
      </c>
      <c r="T27" s="223"/>
      <c r="U27" s="223">
        <f t="shared" si="4"/>
        <v>0</v>
      </c>
      <c r="V27" s="223">
        <f t="shared" si="5"/>
        <v>0</v>
      </c>
      <c r="W27" s="223"/>
      <c r="X27" s="223">
        <f t="shared" si="6"/>
        <v>0</v>
      </c>
      <c r="Y27" s="223">
        <f t="shared" si="29"/>
        <v>0</v>
      </c>
      <c r="Z27" s="223"/>
      <c r="AA27" s="223">
        <f t="shared" si="8"/>
        <v>0</v>
      </c>
      <c r="AB27" s="223">
        <f t="shared" si="9"/>
        <v>0</v>
      </c>
      <c r="AC27" s="223"/>
      <c r="AD27" s="223">
        <f t="shared" si="17"/>
        <v>0</v>
      </c>
      <c r="AE27" s="223">
        <f t="shared" si="10"/>
        <v>0</v>
      </c>
      <c r="AF27" s="223"/>
      <c r="AG27" s="223">
        <f t="shared" si="18"/>
        <v>0</v>
      </c>
      <c r="AH27" s="223">
        <f t="shared" si="11"/>
        <v>0</v>
      </c>
      <c r="AI27" s="223"/>
      <c r="AJ27" s="223">
        <f t="shared" si="19"/>
        <v>0</v>
      </c>
      <c r="AK27" s="223">
        <f t="shared" si="12"/>
        <v>0</v>
      </c>
      <c r="AL27" s="223"/>
      <c r="AM27" s="223">
        <f t="shared" si="20"/>
        <v>0</v>
      </c>
      <c r="AN27" s="223">
        <f t="shared" si="13"/>
        <v>0</v>
      </c>
      <c r="AO27" s="223"/>
      <c r="AP27" s="223">
        <f t="shared" si="21"/>
        <v>0</v>
      </c>
      <c r="AQ27" s="223">
        <f t="shared" si="28"/>
        <v>0</v>
      </c>
      <c r="AR27" s="223"/>
      <c r="AS27" s="223">
        <f t="shared" si="22"/>
        <v>0</v>
      </c>
      <c r="AT27" s="223">
        <f>AN27</f>
        <v>0</v>
      </c>
      <c r="AU27" s="223"/>
      <c r="AV27" s="223">
        <f t="shared" si="23"/>
        <v>0</v>
      </c>
      <c r="AW27" s="223"/>
      <c r="AX27" s="223"/>
      <c r="AY27" s="223"/>
      <c r="AZ27" s="223">
        <f t="shared" si="14"/>
        <v>8550000</v>
      </c>
      <c r="BA27" s="223">
        <f t="shared" si="24"/>
        <v>8550000</v>
      </c>
      <c r="BB27" s="277">
        <f t="shared" si="15"/>
        <v>0</v>
      </c>
      <c r="BC27" s="339" t="s">
        <v>424</v>
      </c>
      <c r="BD27" s="279">
        <v>8550000</v>
      </c>
      <c r="BE27" s="279">
        <v>8550000</v>
      </c>
      <c r="BF27" s="340">
        <v>0</v>
      </c>
      <c r="BG27" s="340">
        <v>0</v>
      </c>
      <c r="BH27" s="277">
        <f t="shared" si="25"/>
        <v>0</v>
      </c>
      <c r="BI27" s="339" t="s">
        <v>424</v>
      </c>
      <c r="BJ27" s="340">
        <v>0</v>
      </c>
      <c r="BK27" s="280">
        <f t="shared" si="26"/>
        <v>0</v>
      </c>
    </row>
    <row r="28" spans="1:63" s="249" customFormat="1" ht="15" x14ac:dyDescent="0.2">
      <c r="A28" s="272">
        <v>23</v>
      </c>
      <c r="B28" s="273"/>
      <c r="C28" s="364" t="s">
        <v>189</v>
      </c>
      <c r="D28" s="272" t="s">
        <v>109</v>
      </c>
      <c r="E28" s="223">
        <v>10000000</v>
      </c>
      <c r="F28" s="223"/>
      <c r="G28" s="223">
        <v>500000</v>
      </c>
      <c r="H28" s="223">
        <v>9500000</v>
      </c>
      <c r="I28" s="223">
        <v>2100000</v>
      </c>
      <c r="J28" s="223">
        <v>2100000</v>
      </c>
      <c r="K28" s="223">
        <v>2100000</v>
      </c>
      <c r="L28" s="223">
        <f t="shared" si="0"/>
        <v>0</v>
      </c>
      <c r="M28" s="262">
        <f>(H28-I28)/10</f>
        <v>740000</v>
      </c>
      <c r="N28" s="262">
        <f>M28</f>
        <v>740000</v>
      </c>
      <c r="O28" s="262">
        <f t="shared" si="16"/>
        <v>0</v>
      </c>
      <c r="P28" s="223">
        <f t="shared" si="1"/>
        <v>740000</v>
      </c>
      <c r="Q28" s="223">
        <f>P28</f>
        <v>740000</v>
      </c>
      <c r="R28" s="223">
        <f t="shared" si="2"/>
        <v>0</v>
      </c>
      <c r="S28" s="223">
        <f t="shared" si="3"/>
        <v>740000</v>
      </c>
      <c r="T28" s="223">
        <f>S28</f>
        <v>740000</v>
      </c>
      <c r="U28" s="223">
        <f t="shared" si="4"/>
        <v>0</v>
      </c>
      <c r="V28" s="223">
        <f t="shared" si="5"/>
        <v>740000</v>
      </c>
      <c r="W28" s="223">
        <f>V28</f>
        <v>740000</v>
      </c>
      <c r="X28" s="223">
        <f t="shared" si="6"/>
        <v>0</v>
      </c>
      <c r="Y28" s="223">
        <f t="shared" si="29"/>
        <v>740000</v>
      </c>
      <c r="Z28" s="223">
        <f>Y28</f>
        <v>740000</v>
      </c>
      <c r="AA28" s="223">
        <f t="shared" si="8"/>
        <v>0</v>
      </c>
      <c r="AB28" s="223">
        <f t="shared" si="9"/>
        <v>740000</v>
      </c>
      <c r="AC28" s="223">
        <v>740000</v>
      </c>
      <c r="AD28" s="223">
        <f t="shared" si="17"/>
        <v>0</v>
      </c>
      <c r="AE28" s="223">
        <f t="shared" si="10"/>
        <v>740000</v>
      </c>
      <c r="AF28" s="223">
        <v>740000</v>
      </c>
      <c r="AG28" s="223">
        <f t="shared" si="18"/>
        <v>0</v>
      </c>
      <c r="AH28" s="223">
        <f t="shared" si="11"/>
        <v>740000</v>
      </c>
      <c r="AI28" s="223">
        <v>740000</v>
      </c>
      <c r="AJ28" s="223">
        <f t="shared" si="19"/>
        <v>0</v>
      </c>
      <c r="AK28" s="223">
        <f t="shared" si="12"/>
        <v>740000</v>
      </c>
      <c r="AL28" s="223">
        <v>740000</v>
      </c>
      <c r="AM28" s="223">
        <f t="shared" si="20"/>
        <v>0</v>
      </c>
      <c r="AN28" s="223">
        <f t="shared" si="13"/>
        <v>740000</v>
      </c>
      <c r="AO28" s="223">
        <v>740000</v>
      </c>
      <c r="AP28" s="223">
        <f t="shared" si="21"/>
        <v>0</v>
      </c>
      <c r="AQ28" s="223"/>
      <c r="AR28" s="223"/>
      <c r="AS28" s="223">
        <f t="shared" si="22"/>
        <v>0</v>
      </c>
      <c r="AT28" s="223"/>
      <c r="AU28" s="223"/>
      <c r="AV28" s="223">
        <f t="shared" si="23"/>
        <v>0</v>
      </c>
      <c r="AW28" s="223"/>
      <c r="AX28" s="223"/>
      <c r="AY28" s="223"/>
      <c r="AZ28" s="223">
        <f t="shared" si="14"/>
        <v>9500000</v>
      </c>
      <c r="BA28" s="223">
        <f t="shared" si="24"/>
        <v>9500000</v>
      </c>
      <c r="BB28" s="277">
        <f t="shared" si="15"/>
        <v>0</v>
      </c>
      <c r="BC28" s="278" t="s">
        <v>425</v>
      </c>
      <c r="BD28" s="279">
        <v>9500000</v>
      </c>
      <c r="BE28" s="279">
        <v>5800000</v>
      </c>
      <c r="BF28" s="279">
        <v>3700000</v>
      </c>
      <c r="BG28" s="279">
        <v>740000</v>
      </c>
      <c r="BH28" s="277">
        <f t="shared" si="25"/>
        <v>0</v>
      </c>
      <c r="BI28" s="278" t="s">
        <v>425</v>
      </c>
      <c r="BJ28" s="279">
        <v>3700000</v>
      </c>
      <c r="BK28" s="280">
        <f t="shared" si="26"/>
        <v>-3700000</v>
      </c>
    </row>
    <row r="29" spans="1:63" ht="15" x14ac:dyDescent="0.2">
      <c r="A29" s="182">
        <v>24</v>
      </c>
      <c r="B29" s="252"/>
      <c r="C29" s="261" t="s">
        <v>206</v>
      </c>
      <c r="D29" s="259" t="s">
        <v>138</v>
      </c>
      <c r="E29" s="215">
        <v>10000000</v>
      </c>
      <c r="F29" s="198"/>
      <c r="G29" s="198"/>
      <c r="H29" s="198">
        <v>10000000</v>
      </c>
      <c r="I29" s="198">
        <v>1000000</v>
      </c>
      <c r="J29" s="211">
        <v>1000000</v>
      </c>
      <c r="K29" s="211">
        <v>1000000</v>
      </c>
      <c r="L29" s="211">
        <f t="shared" si="0"/>
        <v>0</v>
      </c>
      <c r="M29" s="262">
        <f>(H29-I29)/12</f>
        <v>750000</v>
      </c>
      <c r="N29" s="262">
        <v>750000</v>
      </c>
      <c r="O29" s="262">
        <f t="shared" si="16"/>
        <v>0</v>
      </c>
      <c r="P29" s="223">
        <f t="shared" si="1"/>
        <v>750000</v>
      </c>
      <c r="Q29" s="223">
        <v>750000</v>
      </c>
      <c r="R29" s="223">
        <f t="shared" si="2"/>
        <v>0</v>
      </c>
      <c r="S29" s="223">
        <f t="shared" si="3"/>
        <v>750000</v>
      </c>
      <c r="T29" s="223">
        <v>750000</v>
      </c>
      <c r="U29" s="223">
        <f t="shared" si="4"/>
        <v>0</v>
      </c>
      <c r="V29" s="223">
        <f t="shared" si="5"/>
        <v>750000</v>
      </c>
      <c r="W29" s="223">
        <v>750000</v>
      </c>
      <c r="X29" s="223">
        <f t="shared" si="6"/>
        <v>0</v>
      </c>
      <c r="Y29" s="223">
        <f t="shared" si="29"/>
        <v>750000</v>
      </c>
      <c r="Z29" s="223">
        <v>750000</v>
      </c>
      <c r="AA29" s="223">
        <f t="shared" si="8"/>
        <v>0</v>
      </c>
      <c r="AB29" s="215">
        <f t="shared" si="9"/>
        <v>750000</v>
      </c>
      <c r="AC29" s="215">
        <v>350000</v>
      </c>
      <c r="AD29" s="215">
        <f t="shared" si="17"/>
        <v>400000</v>
      </c>
      <c r="AE29" s="198">
        <f t="shared" si="10"/>
        <v>750000</v>
      </c>
      <c r="AF29" s="198">
        <v>0</v>
      </c>
      <c r="AG29" s="198">
        <f t="shared" si="18"/>
        <v>750000</v>
      </c>
      <c r="AH29" s="215">
        <f t="shared" si="11"/>
        <v>750000</v>
      </c>
      <c r="AI29" s="215"/>
      <c r="AJ29" s="215">
        <f t="shared" si="19"/>
        <v>750000</v>
      </c>
      <c r="AK29" s="198">
        <f t="shared" si="12"/>
        <v>750000</v>
      </c>
      <c r="AL29" s="198"/>
      <c r="AM29" s="198">
        <f t="shared" si="20"/>
        <v>750000</v>
      </c>
      <c r="AN29" s="215">
        <f t="shared" si="13"/>
        <v>750000</v>
      </c>
      <c r="AO29" s="215"/>
      <c r="AP29" s="215">
        <f t="shared" si="21"/>
        <v>750000</v>
      </c>
      <c r="AQ29" s="198">
        <f>AN29</f>
        <v>750000</v>
      </c>
      <c r="AR29" s="198"/>
      <c r="AS29" s="198">
        <f t="shared" si="22"/>
        <v>750000</v>
      </c>
      <c r="AT29" s="215">
        <f>AN29</f>
        <v>750000</v>
      </c>
      <c r="AU29" s="215"/>
      <c r="AV29" s="215">
        <f t="shared" si="23"/>
        <v>750000</v>
      </c>
      <c r="AW29" s="198"/>
      <c r="AX29" s="198"/>
      <c r="AY29" s="198"/>
      <c r="AZ29" s="215">
        <f t="shared" si="14"/>
        <v>5100000</v>
      </c>
      <c r="BA29" s="198">
        <f t="shared" si="24"/>
        <v>10000000</v>
      </c>
      <c r="BB29" s="255">
        <f t="shared" si="15"/>
        <v>4900000</v>
      </c>
      <c r="BC29" s="258" t="s">
        <v>206</v>
      </c>
      <c r="BD29" s="256">
        <v>10000000</v>
      </c>
      <c r="BE29" s="256">
        <v>600000</v>
      </c>
      <c r="BF29" s="256">
        <v>9400000</v>
      </c>
      <c r="BG29" s="256">
        <v>4900000</v>
      </c>
      <c r="BH29" s="255">
        <f t="shared" si="25"/>
        <v>0</v>
      </c>
      <c r="BI29" s="258" t="s">
        <v>206</v>
      </c>
      <c r="BJ29" s="256">
        <v>9400000</v>
      </c>
      <c r="BK29" s="257">
        <f t="shared" si="26"/>
        <v>-4500000</v>
      </c>
    </row>
    <row r="30" spans="1:63" ht="15" x14ac:dyDescent="0.2">
      <c r="A30" s="182">
        <v>25</v>
      </c>
      <c r="B30" s="252"/>
      <c r="C30" s="261" t="s">
        <v>160</v>
      </c>
      <c r="D30" s="253" t="s">
        <v>138</v>
      </c>
      <c r="E30" s="183">
        <v>9500000</v>
      </c>
      <c r="F30" s="198"/>
      <c r="G30" s="198"/>
      <c r="H30" s="161">
        <v>9500000</v>
      </c>
      <c r="I30" s="198">
        <v>1000000</v>
      </c>
      <c r="J30" s="211">
        <v>1000000</v>
      </c>
      <c r="K30" s="211">
        <v>1000000</v>
      </c>
      <c r="L30" s="211">
        <f t="shared" si="0"/>
        <v>0</v>
      </c>
      <c r="M30" s="262">
        <v>708000</v>
      </c>
      <c r="N30" s="262">
        <v>708000</v>
      </c>
      <c r="O30" s="262">
        <f t="shared" si="16"/>
        <v>0</v>
      </c>
      <c r="P30" s="223">
        <f t="shared" si="1"/>
        <v>708000</v>
      </c>
      <c r="Q30" s="223">
        <v>708000</v>
      </c>
      <c r="R30" s="223">
        <f t="shared" si="2"/>
        <v>0</v>
      </c>
      <c r="S30" s="223">
        <f t="shared" si="3"/>
        <v>708000</v>
      </c>
      <c r="T30" s="223">
        <v>708000</v>
      </c>
      <c r="U30" s="223">
        <f t="shared" si="4"/>
        <v>0</v>
      </c>
      <c r="V30" s="223">
        <f t="shared" si="5"/>
        <v>708000</v>
      </c>
      <c r="W30" s="223">
        <v>708000</v>
      </c>
      <c r="X30" s="223">
        <f t="shared" si="6"/>
        <v>0</v>
      </c>
      <c r="Y30" s="223">
        <f t="shared" si="29"/>
        <v>708000</v>
      </c>
      <c r="Z30" s="223">
        <v>168000</v>
      </c>
      <c r="AA30" s="223">
        <f t="shared" si="8"/>
        <v>540000</v>
      </c>
      <c r="AB30" s="215">
        <f t="shared" si="9"/>
        <v>708000</v>
      </c>
      <c r="AC30" s="215"/>
      <c r="AD30" s="215">
        <f t="shared" si="17"/>
        <v>708000</v>
      </c>
      <c r="AE30" s="198">
        <f t="shared" si="10"/>
        <v>708000</v>
      </c>
      <c r="AF30" s="198"/>
      <c r="AG30" s="198">
        <f t="shared" si="18"/>
        <v>708000</v>
      </c>
      <c r="AH30" s="215">
        <f t="shared" si="11"/>
        <v>708000</v>
      </c>
      <c r="AI30" s="215"/>
      <c r="AJ30" s="215">
        <f t="shared" si="19"/>
        <v>708000</v>
      </c>
      <c r="AK30" s="198">
        <f t="shared" si="12"/>
        <v>708000</v>
      </c>
      <c r="AL30" s="198"/>
      <c r="AM30" s="198">
        <f t="shared" si="20"/>
        <v>708000</v>
      </c>
      <c r="AN30" s="215">
        <f t="shared" si="13"/>
        <v>708000</v>
      </c>
      <c r="AO30" s="215"/>
      <c r="AP30" s="215">
        <f t="shared" si="21"/>
        <v>708000</v>
      </c>
      <c r="AQ30" s="198">
        <f>AN30</f>
        <v>708000</v>
      </c>
      <c r="AR30" s="198"/>
      <c r="AS30" s="198">
        <f t="shared" si="22"/>
        <v>708000</v>
      </c>
      <c r="AT30" s="215">
        <v>712000</v>
      </c>
      <c r="AU30" s="215"/>
      <c r="AV30" s="215">
        <f t="shared" si="23"/>
        <v>712000</v>
      </c>
      <c r="AW30" s="198"/>
      <c r="AX30" s="198"/>
      <c r="AY30" s="198"/>
      <c r="AZ30" s="215">
        <f t="shared" si="14"/>
        <v>4000000</v>
      </c>
      <c r="BA30" s="198">
        <f t="shared" si="24"/>
        <v>9500000</v>
      </c>
      <c r="BB30" s="255">
        <f t="shared" si="15"/>
        <v>5500000</v>
      </c>
      <c r="BC30" s="258" t="s">
        <v>160</v>
      </c>
      <c r="BD30" s="256">
        <v>9500000</v>
      </c>
      <c r="BE30" s="256">
        <v>1000000</v>
      </c>
      <c r="BF30" s="256">
        <v>8500000</v>
      </c>
      <c r="BG30" s="256">
        <v>4248000</v>
      </c>
      <c r="BH30" s="255">
        <f t="shared" si="25"/>
        <v>0</v>
      </c>
      <c r="BI30" s="258" t="s">
        <v>160</v>
      </c>
      <c r="BJ30" s="256">
        <v>8500000</v>
      </c>
      <c r="BK30" s="257">
        <f t="shared" si="26"/>
        <v>-3000000</v>
      </c>
    </row>
    <row r="31" spans="1:63" s="249" customFormat="1" ht="15" x14ac:dyDescent="0.2">
      <c r="A31" s="272">
        <v>26</v>
      </c>
      <c r="B31" s="273"/>
      <c r="C31" s="273" t="s">
        <v>123</v>
      </c>
      <c r="D31" s="275" t="s">
        <v>109</v>
      </c>
      <c r="E31" s="341">
        <v>9500000</v>
      </c>
      <c r="F31" s="223"/>
      <c r="G31" s="223"/>
      <c r="H31" s="341">
        <v>9500000</v>
      </c>
      <c r="I31" s="276">
        <v>3000000</v>
      </c>
      <c r="J31" s="223">
        <v>3000000</v>
      </c>
      <c r="K31" s="223">
        <v>3000000</v>
      </c>
      <c r="L31" s="223">
        <f t="shared" si="0"/>
        <v>0</v>
      </c>
      <c r="M31" s="262">
        <f>(H31-I31)/10</f>
        <v>650000</v>
      </c>
      <c r="N31" s="262">
        <v>650000</v>
      </c>
      <c r="O31" s="262">
        <f t="shared" si="16"/>
        <v>0</v>
      </c>
      <c r="P31" s="223">
        <f t="shared" si="1"/>
        <v>650000</v>
      </c>
      <c r="Q31" s="223">
        <v>650000</v>
      </c>
      <c r="R31" s="223">
        <f t="shared" si="2"/>
        <v>0</v>
      </c>
      <c r="S31" s="223">
        <f t="shared" si="3"/>
        <v>650000</v>
      </c>
      <c r="T31" s="223">
        <v>650000</v>
      </c>
      <c r="U31" s="223">
        <f t="shared" si="4"/>
        <v>0</v>
      </c>
      <c r="V31" s="223">
        <f t="shared" si="5"/>
        <v>650000</v>
      </c>
      <c r="W31" s="223">
        <f>V31</f>
        <v>650000</v>
      </c>
      <c r="X31" s="223">
        <f t="shared" si="6"/>
        <v>0</v>
      </c>
      <c r="Y31" s="223">
        <f t="shared" si="29"/>
        <v>650000</v>
      </c>
      <c r="Z31" s="223">
        <f>Y31</f>
        <v>650000</v>
      </c>
      <c r="AA31" s="223">
        <f t="shared" si="8"/>
        <v>0</v>
      </c>
      <c r="AB31" s="223">
        <f t="shared" si="9"/>
        <v>650000</v>
      </c>
      <c r="AC31" s="223">
        <f>AB31</f>
        <v>650000</v>
      </c>
      <c r="AD31" s="223">
        <f t="shared" si="17"/>
        <v>0</v>
      </c>
      <c r="AE31" s="223">
        <f t="shared" si="10"/>
        <v>650000</v>
      </c>
      <c r="AF31" s="223">
        <v>650000</v>
      </c>
      <c r="AG31" s="223">
        <f t="shared" si="18"/>
        <v>0</v>
      </c>
      <c r="AH31" s="223">
        <f t="shared" si="11"/>
        <v>650000</v>
      </c>
      <c r="AI31" s="223">
        <v>650000</v>
      </c>
      <c r="AJ31" s="223">
        <f t="shared" si="19"/>
        <v>0</v>
      </c>
      <c r="AK31" s="223">
        <f t="shared" si="12"/>
        <v>650000</v>
      </c>
      <c r="AL31" s="223">
        <v>650000</v>
      </c>
      <c r="AM31" s="223">
        <f t="shared" si="20"/>
        <v>0</v>
      </c>
      <c r="AN31" s="223">
        <f t="shared" si="13"/>
        <v>650000</v>
      </c>
      <c r="AO31" s="223">
        <v>650000</v>
      </c>
      <c r="AP31" s="223">
        <f t="shared" si="21"/>
        <v>0</v>
      </c>
      <c r="AQ31" s="223"/>
      <c r="AR31" s="223"/>
      <c r="AS31" s="223">
        <f t="shared" si="22"/>
        <v>0</v>
      </c>
      <c r="AT31" s="223"/>
      <c r="AU31" s="223"/>
      <c r="AV31" s="223">
        <f t="shared" si="23"/>
        <v>0</v>
      </c>
      <c r="AW31" s="223"/>
      <c r="AX31" s="223"/>
      <c r="AY31" s="223"/>
      <c r="AZ31" s="223">
        <f t="shared" si="14"/>
        <v>9500000</v>
      </c>
      <c r="BA31" s="223">
        <f t="shared" si="24"/>
        <v>9500000</v>
      </c>
      <c r="BB31" s="277">
        <f t="shared" si="15"/>
        <v>0</v>
      </c>
      <c r="BC31" s="278" t="s">
        <v>426</v>
      </c>
      <c r="BD31" s="279">
        <v>9500000</v>
      </c>
      <c r="BE31" s="279">
        <v>5600000</v>
      </c>
      <c r="BF31" s="279">
        <v>3900000</v>
      </c>
      <c r="BG31" s="279">
        <v>1300000</v>
      </c>
      <c r="BH31" s="277">
        <f t="shared" si="25"/>
        <v>0</v>
      </c>
      <c r="BI31" s="278" t="s">
        <v>426</v>
      </c>
      <c r="BJ31" s="279">
        <v>2600000</v>
      </c>
      <c r="BK31" s="280">
        <f t="shared" si="26"/>
        <v>-2600000</v>
      </c>
    </row>
    <row r="32" spans="1:63" s="249" customFormat="1" ht="15" x14ac:dyDescent="0.2">
      <c r="A32" s="272">
        <v>27</v>
      </c>
      <c r="B32" s="273"/>
      <c r="C32" s="364" t="s">
        <v>157</v>
      </c>
      <c r="D32" s="275" t="s">
        <v>138</v>
      </c>
      <c r="E32" s="341">
        <v>9500000</v>
      </c>
      <c r="F32" s="223"/>
      <c r="G32" s="223"/>
      <c r="H32" s="341">
        <v>9500000</v>
      </c>
      <c r="I32" s="223">
        <v>4500000</v>
      </c>
      <c r="J32" s="223">
        <v>4500000</v>
      </c>
      <c r="K32" s="223">
        <v>4500000</v>
      </c>
      <c r="L32" s="223">
        <f t="shared" si="0"/>
        <v>0</v>
      </c>
      <c r="M32" s="262">
        <f>(H32-I32)/10</f>
        <v>500000</v>
      </c>
      <c r="N32" s="262">
        <f>M32</f>
        <v>500000</v>
      </c>
      <c r="O32" s="262">
        <f t="shared" si="16"/>
        <v>0</v>
      </c>
      <c r="P32" s="223">
        <f t="shared" si="1"/>
        <v>500000</v>
      </c>
      <c r="Q32" s="223">
        <f>P32</f>
        <v>500000</v>
      </c>
      <c r="R32" s="223">
        <f t="shared" si="2"/>
        <v>0</v>
      </c>
      <c r="S32" s="223">
        <f t="shared" si="3"/>
        <v>500000</v>
      </c>
      <c r="T32" s="223">
        <f>S32</f>
        <v>500000</v>
      </c>
      <c r="U32" s="223">
        <f t="shared" si="4"/>
        <v>0</v>
      </c>
      <c r="V32" s="223">
        <f t="shared" si="5"/>
        <v>500000</v>
      </c>
      <c r="W32" s="223">
        <f>V32</f>
        <v>500000</v>
      </c>
      <c r="X32" s="223">
        <f t="shared" si="6"/>
        <v>0</v>
      </c>
      <c r="Y32" s="223">
        <f t="shared" si="29"/>
        <v>500000</v>
      </c>
      <c r="Z32" s="223">
        <v>500000</v>
      </c>
      <c r="AA32" s="223">
        <f t="shared" si="8"/>
        <v>0</v>
      </c>
      <c r="AB32" s="223">
        <f t="shared" si="9"/>
        <v>500000</v>
      </c>
      <c r="AC32" s="223">
        <v>500000</v>
      </c>
      <c r="AD32" s="223">
        <f t="shared" si="17"/>
        <v>0</v>
      </c>
      <c r="AE32" s="223">
        <f t="shared" si="10"/>
        <v>500000</v>
      </c>
      <c r="AF32" s="223">
        <v>500000</v>
      </c>
      <c r="AG32" s="223">
        <f t="shared" si="18"/>
        <v>0</v>
      </c>
      <c r="AH32" s="223">
        <f t="shared" si="11"/>
        <v>500000</v>
      </c>
      <c r="AI32" s="223">
        <v>500000</v>
      </c>
      <c r="AJ32" s="223">
        <f t="shared" si="19"/>
        <v>0</v>
      </c>
      <c r="AK32" s="223">
        <f t="shared" si="12"/>
        <v>500000</v>
      </c>
      <c r="AL32" s="223">
        <v>500000</v>
      </c>
      <c r="AM32" s="223">
        <f t="shared" si="20"/>
        <v>0</v>
      </c>
      <c r="AN32" s="223">
        <f t="shared" si="13"/>
        <v>500000</v>
      </c>
      <c r="AO32" s="223">
        <v>500000</v>
      </c>
      <c r="AP32" s="223">
        <f t="shared" si="21"/>
        <v>0</v>
      </c>
      <c r="AQ32" s="223"/>
      <c r="AR32" s="223"/>
      <c r="AS32" s="223">
        <f t="shared" si="22"/>
        <v>0</v>
      </c>
      <c r="AT32" s="223"/>
      <c r="AU32" s="223"/>
      <c r="AV32" s="223">
        <f t="shared" si="23"/>
        <v>0</v>
      </c>
      <c r="AW32" s="223"/>
      <c r="AX32" s="223"/>
      <c r="AY32" s="223"/>
      <c r="AZ32" s="223">
        <f t="shared" si="14"/>
        <v>9500000</v>
      </c>
      <c r="BA32" s="223">
        <f t="shared" si="24"/>
        <v>9500000</v>
      </c>
      <c r="BB32" s="277">
        <f t="shared" si="15"/>
        <v>0</v>
      </c>
      <c r="BC32" s="278" t="s">
        <v>427</v>
      </c>
      <c r="BD32" s="279">
        <v>9500000</v>
      </c>
      <c r="BE32" s="279">
        <v>6700000</v>
      </c>
      <c r="BF32" s="279">
        <v>2800000</v>
      </c>
      <c r="BG32" s="279">
        <v>800000</v>
      </c>
      <c r="BH32" s="277">
        <f t="shared" si="25"/>
        <v>0</v>
      </c>
      <c r="BI32" s="278" t="s">
        <v>427</v>
      </c>
      <c r="BJ32" s="279">
        <v>2800000</v>
      </c>
      <c r="BK32" s="280">
        <f t="shared" si="26"/>
        <v>-2800000</v>
      </c>
    </row>
    <row r="33" spans="1:63" s="249" customFormat="1" ht="15" x14ac:dyDescent="0.2">
      <c r="A33" s="272">
        <v>28</v>
      </c>
      <c r="B33" s="273"/>
      <c r="C33" s="273" t="s">
        <v>173</v>
      </c>
      <c r="D33" s="275" t="s">
        <v>138</v>
      </c>
      <c r="E33" s="341">
        <v>9750000</v>
      </c>
      <c r="F33" s="223"/>
      <c r="G33" s="223"/>
      <c r="H33" s="341">
        <v>9750000</v>
      </c>
      <c r="I33" s="223">
        <v>3000000</v>
      </c>
      <c r="J33" s="223">
        <f t="shared" ref="J33:J46" si="30">I33</f>
        <v>3000000</v>
      </c>
      <c r="K33" s="223">
        <v>3000000</v>
      </c>
      <c r="L33" s="223">
        <f t="shared" si="0"/>
        <v>0</v>
      </c>
      <c r="M33" s="262">
        <f>(H33-I33)/12</f>
        <v>562500</v>
      </c>
      <c r="N33" s="262">
        <v>562500</v>
      </c>
      <c r="O33" s="262">
        <f t="shared" si="16"/>
        <v>0</v>
      </c>
      <c r="P33" s="223">
        <f t="shared" si="1"/>
        <v>562500</v>
      </c>
      <c r="Q33" s="223">
        <v>562500</v>
      </c>
      <c r="R33" s="223">
        <f t="shared" si="2"/>
        <v>0</v>
      </c>
      <c r="S33" s="223">
        <f t="shared" si="3"/>
        <v>562500</v>
      </c>
      <c r="T33" s="223">
        <f>S33</f>
        <v>562500</v>
      </c>
      <c r="U33" s="223">
        <f t="shared" si="4"/>
        <v>0</v>
      </c>
      <c r="V33" s="223">
        <f t="shared" si="5"/>
        <v>562500</v>
      </c>
      <c r="W33" s="223">
        <f>V33</f>
        <v>562500</v>
      </c>
      <c r="X33" s="223">
        <f t="shared" si="6"/>
        <v>0</v>
      </c>
      <c r="Y33" s="223">
        <f t="shared" si="29"/>
        <v>562500</v>
      </c>
      <c r="Z33" s="223">
        <f t="shared" ref="Z33:Z43" si="31">Y33</f>
        <v>562500</v>
      </c>
      <c r="AA33" s="223">
        <f t="shared" si="8"/>
        <v>0</v>
      </c>
      <c r="AB33" s="223">
        <f t="shared" si="9"/>
        <v>562500</v>
      </c>
      <c r="AC33" s="223">
        <v>562500</v>
      </c>
      <c r="AD33" s="223">
        <f t="shared" si="17"/>
        <v>0</v>
      </c>
      <c r="AE33" s="223">
        <f t="shared" si="10"/>
        <v>562500</v>
      </c>
      <c r="AF33" s="223">
        <v>562500</v>
      </c>
      <c r="AG33" s="223">
        <f t="shared" si="18"/>
        <v>0</v>
      </c>
      <c r="AH33" s="223">
        <f t="shared" si="11"/>
        <v>562500</v>
      </c>
      <c r="AI33" s="223">
        <v>562500</v>
      </c>
      <c r="AJ33" s="223">
        <f t="shared" si="19"/>
        <v>0</v>
      </c>
      <c r="AK33" s="223">
        <f t="shared" si="12"/>
        <v>562500</v>
      </c>
      <c r="AL33" s="223">
        <v>562500</v>
      </c>
      <c r="AM33" s="223">
        <f t="shared" si="20"/>
        <v>0</v>
      </c>
      <c r="AN33" s="223">
        <f t="shared" si="13"/>
        <v>562500</v>
      </c>
      <c r="AO33" s="223">
        <v>562500</v>
      </c>
      <c r="AP33" s="223">
        <f t="shared" si="21"/>
        <v>0</v>
      </c>
      <c r="AQ33" s="223">
        <f>AN33</f>
        <v>562500</v>
      </c>
      <c r="AR33" s="223">
        <v>562500</v>
      </c>
      <c r="AS33" s="223">
        <f t="shared" si="22"/>
        <v>0</v>
      </c>
      <c r="AT33" s="223">
        <f>AN33</f>
        <v>562500</v>
      </c>
      <c r="AU33" s="223">
        <v>562500</v>
      </c>
      <c r="AV33" s="223">
        <f t="shared" si="23"/>
        <v>0</v>
      </c>
      <c r="AW33" s="223"/>
      <c r="AX33" s="223"/>
      <c r="AY33" s="223"/>
      <c r="AZ33" s="223">
        <f t="shared" si="14"/>
        <v>9750000</v>
      </c>
      <c r="BA33" s="223">
        <f t="shared" si="24"/>
        <v>9750000</v>
      </c>
      <c r="BB33" s="277">
        <f t="shared" si="15"/>
        <v>0</v>
      </c>
      <c r="BC33" s="278" t="s">
        <v>428</v>
      </c>
      <c r="BD33" s="279">
        <v>9750000</v>
      </c>
      <c r="BE33" s="279">
        <v>5825000</v>
      </c>
      <c r="BF33" s="279">
        <v>3925000</v>
      </c>
      <c r="BG33" s="279">
        <v>550000</v>
      </c>
      <c r="BH33" s="277">
        <f t="shared" si="25"/>
        <v>0</v>
      </c>
      <c r="BI33" s="278" t="s">
        <v>428</v>
      </c>
      <c r="BJ33" s="279">
        <v>3925000</v>
      </c>
      <c r="BK33" s="280">
        <f t="shared" si="26"/>
        <v>-3925000</v>
      </c>
    </row>
    <row r="34" spans="1:63" s="249" customFormat="1" ht="15" x14ac:dyDescent="0.2">
      <c r="A34" s="272">
        <v>29</v>
      </c>
      <c r="B34" s="273"/>
      <c r="C34" s="273" t="s">
        <v>312</v>
      </c>
      <c r="D34" s="275" t="s">
        <v>138</v>
      </c>
      <c r="E34" s="341">
        <v>10000000</v>
      </c>
      <c r="F34" s="223"/>
      <c r="G34" s="223"/>
      <c r="H34" s="341">
        <v>10000000</v>
      </c>
      <c r="I34" s="223">
        <v>3000000</v>
      </c>
      <c r="J34" s="223">
        <f t="shared" si="30"/>
        <v>3000000</v>
      </c>
      <c r="K34" s="223">
        <v>3000000</v>
      </c>
      <c r="L34" s="223">
        <f t="shared" si="0"/>
        <v>0</v>
      </c>
      <c r="M34" s="262">
        <v>650000</v>
      </c>
      <c r="N34" s="262">
        <v>650000</v>
      </c>
      <c r="O34" s="262">
        <f t="shared" si="16"/>
        <v>0</v>
      </c>
      <c r="P34" s="223">
        <v>650000</v>
      </c>
      <c r="Q34" s="223">
        <f>P34</f>
        <v>650000</v>
      </c>
      <c r="R34" s="223">
        <f t="shared" si="2"/>
        <v>0</v>
      </c>
      <c r="S34" s="223">
        <f t="shared" si="3"/>
        <v>650000</v>
      </c>
      <c r="T34" s="223">
        <f>S34</f>
        <v>650000</v>
      </c>
      <c r="U34" s="223">
        <f t="shared" si="4"/>
        <v>0</v>
      </c>
      <c r="V34" s="223">
        <f t="shared" si="5"/>
        <v>650000</v>
      </c>
      <c r="W34" s="223">
        <f>V34</f>
        <v>650000</v>
      </c>
      <c r="X34" s="223">
        <f t="shared" si="6"/>
        <v>0</v>
      </c>
      <c r="Y34" s="223">
        <f t="shared" si="29"/>
        <v>650000</v>
      </c>
      <c r="Z34" s="223">
        <f t="shared" si="31"/>
        <v>650000</v>
      </c>
      <c r="AA34" s="223">
        <f t="shared" si="8"/>
        <v>0</v>
      </c>
      <c r="AB34" s="223">
        <f t="shared" si="9"/>
        <v>650000</v>
      </c>
      <c r="AC34" s="223">
        <f>AB34</f>
        <v>650000</v>
      </c>
      <c r="AD34" s="223">
        <f t="shared" si="17"/>
        <v>0</v>
      </c>
      <c r="AE34" s="223">
        <f t="shared" si="10"/>
        <v>650000</v>
      </c>
      <c r="AF34" s="223">
        <v>650000</v>
      </c>
      <c r="AG34" s="223">
        <f t="shared" si="18"/>
        <v>0</v>
      </c>
      <c r="AH34" s="223">
        <f t="shared" si="11"/>
        <v>650000</v>
      </c>
      <c r="AI34" s="223">
        <v>650000</v>
      </c>
      <c r="AJ34" s="223">
        <f t="shared" si="19"/>
        <v>0</v>
      </c>
      <c r="AK34" s="223">
        <f t="shared" si="12"/>
        <v>650000</v>
      </c>
      <c r="AL34" s="223">
        <v>650000</v>
      </c>
      <c r="AM34" s="223">
        <f t="shared" si="20"/>
        <v>0</v>
      </c>
      <c r="AN34" s="223">
        <f t="shared" si="13"/>
        <v>650000</v>
      </c>
      <c r="AO34" s="223">
        <v>650000</v>
      </c>
      <c r="AP34" s="223">
        <f t="shared" si="21"/>
        <v>0</v>
      </c>
      <c r="AQ34" s="223">
        <v>500000</v>
      </c>
      <c r="AR34" s="223">
        <v>500000</v>
      </c>
      <c r="AS34" s="223">
        <f t="shared" si="22"/>
        <v>0</v>
      </c>
      <c r="AT34" s="223"/>
      <c r="AU34" s="223"/>
      <c r="AV34" s="223">
        <f t="shared" si="23"/>
        <v>0</v>
      </c>
      <c r="AW34" s="223"/>
      <c r="AX34" s="223"/>
      <c r="AY34" s="223"/>
      <c r="AZ34" s="223">
        <f t="shared" si="14"/>
        <v>10000000</v>
      </c>
      <c r="BA34" s="223">
        <f t="shared" si="24"/>
        <v>10000000</v>
      </c>
      <c r="BB34" s="277">
        <f t="shared" si="15"/>
        <v>0</v>
      </c>
      <c r="BC34" s="339" t="s">
        <v>312</v>
      </c>
      <c r="BD34" s="279">
        <v>10000000</v>
      </c>
      <c r="BE34" s="279">
        <v>6250000</v>
      </c>
      <c r="BF34" s="279">
        <v>3750000</v>
      </c>
      <c r="BG34" s="340">
        <v>0</v>
      </c>
      <c r="BH34" s="277">
        <f t="shared" si="25"/>
        <v>0</v>
      </c>
      <c r="BI34" s="339" t="s">
        <v>312</v>
      </c>
      <c r="BJ34" s="279">
        <v>3100000</v>
      </c>
      <c r="BK34" s="280">
        <f t="shared" si="26"/>
        <v>-3100000</v>
      </c>
    </row>
    <row r="35" spans="1:63" s="249" customFormat="1" ht="15" x14ac:dyDescent="0.2">
      <c r="A35" s="272">
        <v>30</v>
      </c>
      <c r="B35" s="273"/>
      <c r="C35" s="364" t="s">
        <v>136</v>
      </c>
      <c r="D35" s="275" t="s">
        <v>109</v>
      </c>
      <c r="E35" s="341">
        <v>9500000</v>
      </c>
      <c r="F35" s="223"/>
      <c r="G35" s="223"/>
      <c r="H35" s="341">
        <v>9500000</v>
      </c>
      <c r="I35" s="223">
        <v>2500000</v>
      </c>
      <c r="J35" s="223">
        <f t="shared" si="30"/>
        <v>2500000</v>
      </c>
      <c r="K35" s="223">
        <v>2500000</v>
      </c>
      <c r="L35" s="223">
        <f t="shared" si="0"/>
        <v>0</v>
      </c>
      <c r="M35" s="262">
        <v>583000</v>
      </c>
      <c r="N35" s="262">
        <v>583000</v>
      </c>
      <c r="O35" s="262">
        <f t="shared" si="16"/>
        <v>0</v>
      </c>
      <c r="P35" s="223">
        <f t="shared" ref="P35:P48" si="32">M35</f>
        <v>583000</v>
      </c>
      <c r="Q35" s="223">
        <v>583000</v>
      </c>
      <c r="R35" s="223">
        <f t="shared" si="2"/>
        <v>0</v>
      </c>
      <c r="S35" s="223">
        <f t="shared" si="3"/>
        <v>583000</v>
      </c>
      <c r="T35" s="223">
        <v>583000</v>
      </c>
      <c r="U35" s="223">
        <f t="shared" si="4"/>
        <v>0</v>
      </c>
      <c r="V35" s="223">
        <f t="shared" si="5"/>
        <v>583000</v>
      </c>
      <c r="W35" s="223">
        <v>583000</v>
      </c>
      <c r="X35" s="223">
        <f t="shared" si="6"/>
        <v>0</v>
      </c>
      <c r="Y35" s="223">
        <f t="shared" si="29"/>
        <v>583000</v>
      </c>
      <c r="Z35" s="223">
        <f t="shared" si="31"/>
        <v>583000</v>
      </c>
      <c r="AA35" s="223">
        <f t="shared" si="8"/>
        <v>0</v>
      </c>
      <c r="AB35" s="223">
        <f t="shared" si="9"/>
        <v>583000</v>
      </c>
      <c r="AC35" s="223">
        <f>AB35</f>
        <v>583000</v>
      </c>
      <c r="AD35" s="223">
        <f t="shared" si="17"/>
        <v>0</v>
      </c>
      <c r="AE35" s="223">
        <f t="shared" si="10"/>
        <v>583000</v>
      </c>
      <c r="AF35" s="223">
        <v>583000</v>
      </c>
      <c r="AG35" s="223">
        <f t="shared" si="18"/>
        <v>0</v>
      </c>
      <c r="AH35" s="223">
        <f t="shared" si="11"/>
        <v>583000</v>
      </c>
      <c r="AI35" s="223">
        <v>583000</v>
      </c>
      <c r="AJ35" s="223">
        <f t="shared" si="19"/>
        <v>0</v>
      </c>
      <c r="AK35" s="223">
        <f t="shared" si="12"/>
        <v>583000</v>
      </c>
      <c r="AL35" s="223">
        <v>583000</v>
      </c>
      <c r="AM35" s="223">
        <f t="shared" si="20"/>
        <v>0</v>
      </c>
      <c r="AN35" s="223">
        <f t="shared" si="13"/>
        <v>583000</v>
      </c>
      <c r="AO35" s="223">
        <v>583000</v>
      </c>
      <c r="AP35" s="223">
        <f t="shared" si="21"/>
        <v>0</v>
      </c>
      <c r="AQ35" s="223">
        <f t="shared" ref="AQ35:AQ40" si="33">AN35</f>
        <v>583000</v>
      </c>
      <c r="AR35" s="223">
        <v>583000</v>
      </c>
      <c r="AS35" s="223">
        <f t="shared" si="22"/>
        <v>0</v>
      </c>
      <c r="AT35" s="223">
        <v>587000</v>
      </c>
      <c r="AU35" s="223">
        <v>587000</v>
      </c>
      <c r="AV35" s="223">
        <f t="shared" si="23"/>
        <v>0</v>
      </c>
      <c r="AW35" s="223"/>
      <c r="AX35" s="223"/>
      <c r="AY35" s="223"/>
      <c r="AZ35" s="223">
        <f t="shared" si="14"/>
        <v>9500000</v>
      </c>
      <c r="BA35" s="223">
        <f t="shared" si="24"/>
        <v>9500000</v>
      </c>
      <c r="BB35" s="277">
        <f t="shared" si="15"/>
        <v>0</v>
      </c>
      <c r="BC35" s="339" t="s">
        <v>429</v>
      </c>
      <c r="BD35" s="279">
        <v>9500000</v>
      </c>
      <c r="BE35" s="279">
        <v>6200000</v>
      </c>
      <c r="BF35" s="279">
        <v>3300000</v>
      </c>
      <c r="BG35" s="340">
        <v>0</v>
      </c>
      <c r="BH35" s="277">
        <f t="shared" si="25"/>
        <v>0</v>
      </c>
      <c r="BI35" s="278" t="s">
        <v>429</v>
      </c>
      <c r="BJ35" s="279">
        <v>3300000</v>
      </c>
      <c r="BK35" s="280">
        <f t="shared" si="26"/>
        <v>-3300000</v>
      </c>
    </row>
    <row r="36" spans="1:63" s="249" customFormat="1" ht="15" x14ac:dyDescent="0.2">
      <c r="A36" s="272">
        <v>31</v>
      </c>
      <c r="B36" s="273"/>
      <c r="C36" s="273" t="s">
        <v>192</v>
      </c>
      <c r="D36" s="338" t="s">
        <v>138</v>
      </c>
      <c r="E36" s="223">
        <v>10000000</v>
      </c>
      <c r="F36" s="223"/>
      <c r="G36" s="223"/>
      <c r="H36" s="223">
        <v>10000000</v>
      </c>
      <c r="I36" s="223">
        <v>3000000</v>
      </c>
      <c r="J36" s="223">
        <f t="shared" si="30"/>
        <v>3000000</v>
      </c>
      <c r="K36" s="223">
        <v>3000000</v>
      </c>
      <c r="L36" s="223">
        <f t="shared" si="0"/>
        <v>0</v>
      </c>
      <c r="M36" s="262">
        <v>600000</v>
      </c>
      <c r="N36" s="262">
        <v>600000</v>
      </c>
      <c r="O36" s="262">
        <f t="shared" si="16"/>
        <v>0</v>
      </c>
      <c r="P36" s="223">
        <f t="shared" si="32"/>
        <v>600000</v>
      </c>
      <c r="Q36" s="223">
        <v>600000</v>
      </c>
      <c r="R36" s="223">
        <f t="shared" si="2"/>
        <v>0</v>
      </c>
      <c r="S36" s="223">
        <f t="shared" si="3"/>
        <v>600000</v>
      </c>
      <c r="T36" s="223">
        <v>600000</v>
      </c>
      <c r="U36" s="223">
        <f t="shared" si="4"/>
        <v>0</v>
      </c>
      <c r="V36" s="223">
        <f t="shared" si="5"/>
        <v>600000</v>
      </c>
      <c r="W36" s="223">
        <f>V36</f>
        <v>600000</v>
      </c>
      <c r="X36" s="223">
        <f t="shared" si="6"/>
        <v>0</v>
      </c>
      <c r="Y36" s="223">
        <f t="shared" si="29"/>
        <v>600000</v>
      </c>
      <c r="Z36" s="223">
        <f t="shared" si="31"/>
        <v>600000</v>
      </c>
      <c r="AA36" s="223">
        <f t="shared" si="8"/>
        <v>0</v>
      </c>
      <c r="AB36" s="223">
        <f t="shared" si="9"/>
        <v>600000</v>
      </c>
      <c r="AC36" s="223">
        <v>600000</v>
      </c>
      <c r="AD36" s="223">
        <f t="shared" si="17"/>
        <v>0</v>
      </c>
      <c r="AE36" s="223">
        <f t="shared" si="10"/>
        <v>600000</v>
      </c>
      <c r="AF36" s="223">
        <v>600000</v>
      </c>
      <c r="AG36" s="223">
        <f t="shared" si="18"/>
        <v>0</v>
      </c>
      <c r="AH36" s="223">
        <f t="shared" si="11"/>
        <v>600000</v>
      </c>
      <c r="AI36" s="223">
        <v>600000</v>
      </c>
      <c r="AJ36" s="223">
        <f t="shared" si="19"/>
        <v>0</v>
      </c>
      <c r="AK36" s="223">
        <f t="shared" si="12"/>
        <v>600000</v>
      </c>
      <c r="AL36" s="223">
        <v>600000</v>
      </c>
      <c r="AM36" s="223">
        <f t="shared" si="20"/>
        <v>0</v>
      </c>
      <c r="AN36" s="223">
        <f t="shared" si="13"/>
        <v>600000</v>
      </c>
      <c r="AO36" s="223">
        <v>600000</v>
      </c>
      <c r="AP36" s="223">
        <f t="shared" si="21"/>
        <v>0</v>
      </c>
      <c r="AQ36" s="223">
        <f t="shared" si="33"/>
        <v>600000</v>
      </c>
      <c r="AR36" s="223">
        <v>600000</v>
      </c>
      <c r="AS36" s="223">
        <f t="shared" si="22"/>
        <v>0</v>
      </c>
      <c r="AT36" s="223">
        <v>400000</v>
      </c>
      <c r="AU36" s="223">
        <v>400000</v>
      </c>
      <c r="AV36" s="223">
        <f t="shared" si="23"/>
        <v>0</v>
      </c>
      <c r="AW36" s="223"/>
      <c r="AX36" s="223"/>
      <c r="AY36" s="223"/>
      <c r="AZ36" s="223">
        <f t="shared" si="14"/>
        <v>10000000</v>
      </c>
      <c r="BA36" s="223">
        <f t="shared" si="24"/>
        <v>10000000</v>
      </c>
      <c r="BB36" s="277">
        <f t="shared" si="15"/>
        <v>0</v>
      </c>
      <c r="BC36" s="278" t="s">
        <v>192</v>
      </c>
      <c r="BD36" s="279">
        <v>10000000</v>
      </c>
      <c r="BE36" s="279">
        <v>6000000</v>
      </c>
      <c r="BF36" s="279">
        <v>4000000</v>
      </c>
      <c r="BG36" s="279">
        <v>600000</v>
      </c>
      <c r="BH36" s="277">
        <f t="shared" si="25"/>
        <v>0</v>
      </c>
      <c r="BI36" s="278" t="s">
        <v>192</v>
      </c>
      <c r="BJ36" s="279">
        <v>4000000</v>
      </c>
      <c r="BK36" s="280">
        <f t="shared" si="26"/>
        <v>-4000000</v>
      </c>
    </row>
    <row r="37" spans="1:63" s="249" customFormat="1" ht="15" x14ac:dyDescent="0.2">
      <c r="A37" s="272">
        <v>32</v>
      </c>
      <c r="B37" s="273"/>
      <c r="C37" s="273" t="s">
        <v>120</v>
      </c>
      <c r="D37" s="275" t="s">
        <v>109</v>
      </c>
      <c r="E37" s="341">
        <v>9500000</v>
      </c>
      <c r="F37" s="223"/>
      <c r="G37" s="223"/>
      <c r="H37" s="341">
        <v>9500000</v>
      </c>
      <c r="I37" s="276">
        <v>3000000</v>
      </c>
      <c r="J37" s="223">
        <f t="shared" si="30"/>
        <v>3000000</v>
      </c>
      <c r="K37" s="223">
        <v>3000000</v>
      </c>
      <c r="L37" s="223">
        <f t="shared" si="0"/>
        <v>0</v>
      </c>
      <c r="M37" s="262">
        <v>550000</v>
      </c>
      <c r="N37" s="262">
        <v>550000</v>
      </c>
      <c r="O37" s="262">
        <f t="shared" si="16"/>
        <v>0</v>
      </c>
      <c r="P37" s="223">
        <f t="shared" si="32"/>
        <v>550000</v>
      </c>
      <c r="Q37" s="223">
        <v>550000</v>
      </c>
      <c r="R37" s="223">
        <f t="shared" si="2"/>
        <v>0</v>
      </c>
      <c r="S37" s="223">
        <f t="shared" si="3"/>
        <v>550000</v>
      </c>
      <c r="T37" s="223">
        <v>550000</v>
      </c>
      <c r="U37" s="223">
        <f t="shared" si="4"/>
        <v>0</v>
      </c>
      <c r="V37" s="223">
        <f t="shared" si="5"/>
        <v>550000</v>
      </c>
      <c r="W37" s="223">
        <f>V37</f>
        <v>550000</v>
      </c>
      <c r="X37" s="223">
        <f t="shared" si="6"/>
        <v>0</v>
      </c>
      <c r="Y37" s="223">
        <f t="shared" si="29"/>
        <v>550000</v>
      </c>
      <c r="Z37" s="223">
        <f t="shared" si="31"/>
        <v>550000</v>
      </c>
      <c r="AA37" s="223">
        <f t="shared" si="8"/>
        <v>0</v>
      </c>
      <c r="AB37" s="223">
        <f t="shared" si="9"/>
        <v>550000</v>
      </c>
      <c r="AC37" s="223">
        <f t="shared" ref="AC37:AC43" si="34">AB37</f>
        <v>550000</v>
      </c>
      <c r="AD37" s="223">
        <f t="shared" si="17"/>
        <v>0</v>
      </c>
      <c r="AE37" s="223">
        <f t="shared" si="10"/>
        <v>550000</v>
      </c>
      <c r="AF37" s="223">
        <f>AE37</f>
        <v>550000</v>
      </c>
      <c r="AG37" s="223">
        <f t="shared" si="18"/>
        <v>0</v>
      </c>
      <c r="AH37" s="223">
        <f t="shared" si="11"/>
        <v>550000</v>
      </c>
      <c r="AI37" s="223">
        <v>550000</v>
      </c>
      <c r="AJ37" s="223">
        <f t="shared" si="19"/>
        <v>0</v>
      </c>
      <c r="AK37" s="223">
        <f t="shared" si="12"/>
        <v>550000</v>
      </c>
      <c r="AL37" s="223">
        <v>550000</v>
      </c>
      <c r="AM37" s="223">
        <f t="shared" si="20"/>
        <v>0</v>
      </c>
      <c r="AN37" s="223">
        <f t="shared" si="13"/>
        <v>550000</v>
      </c>
      <c r="AO37" s="223">
        <v>550000</v>
      </c>
      <c r="AP37" s="223">
        <f t="shared" si="21"/>
        <v>0</v>
      </c>
      <c r="AQ37" s="223">
        <f t="shared" si="33"/>
        <v>550000</v>
      </c>
      <c r="AR37" s="223">
        <v>550000</v>
      </c>
      <c r="AS37" s="223">
        <f t="shared" si="22"/>
        <v>0</v>
      </c>
      <c r="AT37" s="223">
        <v>450000</v>
      </c>
      <c r="AU37" s="223">
        <v>450000</v>
      </c>
      <c r="AV37" s="223">
        <f t="shared" si="23"/>
        <v>0</v>
      </c>
      <c r="AW37" s="223"/>
      <c r="AX37" s="223"/>
      <c r="AY37" s="223"/>
      <c r="AZ37" s="223">
        <f t="shared" si="14"/>
        <v>9500000</v>
      </c>
      <c r="BA37" s="223">
        <f t="shared" si="24"/>
        <v>9500000</v>
      </c>
      <c r="BB37" s="277">
        <f t="shared" si="15"/>
        <v>0</v>
      </c>
      <c r="BC37" s="339" t="s">
        <v>120</v>
      </c>
      <c r="BD37" s="279">
        <v>9500000</v>
      </c>
      <c r="BE37" s="279">
        <v>6300000</v>
      </c>
      <c r="BF37" s="279">
        <v>3200000</v>
      </c>
      <c r="BG37" s="340">
        <v>0</v>
      </c>
      <c r="BH37" s="277">
        <f t="shared" si="25"/>
        <v>0</v>
      </c>
      <c r="BI37" s="339" t="s">
        <v>120</v>
      </c>
      <c r="BJ37" s="279">
        <v>2650000</v>
      </c>
      <c r="BK37" s="280">
        <f t="shared" si="26"/>
        <v>-2650000</v>
      </c>
    </row>
    <row r="38" spans="1:63" s="249" customFormat="1" ht="15" x14ac:dyDescent="0.2">
      <c r="A38" s="272">
        <v>33</v>
      </c>
      <c r="B38" s="273"/>
      <c r="C38" s="273" t="s">
        <v>200</v>
      </c>
      <c r="D38" s="338" t="s">
        <v>138</v>
      </c>
      <c r="E38" s="223">
        <v>10000000</v>
      </c>
      <c r="F38" s="223"/>
      <c r="G38" s="223"/>
      <c r="H38" s="223">
        <v>10000000</v>
      </c>
      <c r="I38" s="223">
        <v>1000000</v>
      </c>
      <c r="J38" s="223">
        <f t="shared" si="30"/>
        <v>1000000</v>
      </c>
      <c r="K38" s="223">
        <v>1000000</v>
      </c>
      <c r="L38" s="223">
        <f t="shared" si="0"/>
        <v>0</v>
      </c>
      <c r="M38" s="262">
        <f>(H38-I38)/12</f>
        <v>750000</v>
      </c>
      <c r="N38" s="262">
        <v>750000</v>
      </c>
      <c r="O38" s="262">
        <f t="shared" si="16"/>
        <v>0</v>
      </c>
      <c r="P38" s="223">
        <f t="shared" si="32"/>
        <v>750000</v>
      </c>
      <c r="Q38" s="223">
        <v>750000</v>
      </c>
      <c r="R38" s="223">
        <f t="shared" si="2"/>
        <v>0</v>
      </c>
      <c r="S38" s="223">
        <f t="shared" si="3"/>
        <v>750000</v>
      </c>
      <c r="T38" s="223">
        <f>S38</f>
        <v>750000</v>
      </c>
      <c r="U38" s="223">
        <f t="shared" ref="U38:U69" si="35">S38-T38</f>
        <v>0</v>
      </c>
      <c r="V38" s="223">
        <f t="shared" si="5"/>
        <v>750000</v>
      </c>
      <c r="W38" s="223">
        <f>V38</f>
        <v>750000</v>
      </c>
      <c r="X38" s="223">
        <f t="shared" ref="X38:X69" si="36">V38-W38</f>
        <v>0</v>
      </c>
      <c r="Y38" s="223">
        <f t="shared" si="29"/>
        <v>750000</v>
      </c>
      <c r="Z38" s="223">
        <f t="shared" si="31"/>
        <v>750000</v>
      </c>
      <c r="AA38" s="223">
        <f t="shared" ref="AA38:AA69" si="37">Y38-Z38</f>
        <v>0</v>
      </c>
      <c r="AB38" s="223">
        <f t="shared" ref="AB38:AB69" si="38">Y38</f>
        <v>750000</v>
      </c>
      <c r="AC38" s="223">
        <f t="shared" si="34"/>
        <v>750000</v>
      </c>
      <c r="AD38" s="223">
        <f t="shared" si="17"/>
        <v>0</v>
      </c>
      <c r="AE38" s="223">
        <f t="shared" ref="AE38:AE69" si="39">AB38</f>
        <v>750000</v>
      </c>
      <c r="AF38" s="223">
        <v>750000</v>
      </c>
      <c r="AG38" s="223">
        <f t="shared" si="18"/>
        <v>0</v>
      </c>
      <c r="AH38" s="223">
        <f t="shared" ref="AH38:AH69" si="40">AE38</f>
        <v>750000</v>
      </c>
      <c r="AI38" s="223">
        <v>750000</v>
      </c>
      <c r="AJ38" s="223">
        <f t="shared" si="19"/>
        <v>0</v>
      </c>
      <c r="AK38" s="223">
        <f t="shared" ref="AK38:AK69" si="41">AH38</f>
        <v>750000</v>
      </c>
      <c r="AL38" s="223">
        <v>750000</v>
      </c>
      <c r="AM38" s="223">
        <f t="shared" si="20"/>
        <v>0</v>
      </c>
      <c r="AN38" s="223">
        <f t="shared" ref="AN38:AN69" si="42">AK38</f>
        <v>750000</v>
      </c>
      <c r="AO38" s="223">
        <v>750000</v>
      </c>
      <c r="AP38" s="223">
        <f t="shared" si="21"/>
        <v>0</v>
      </c>
      <c r="AQ38" s="223">
        <f t="shared" si="33"/>
        <v>750000</v>
      </c>
      <c r="AR38" s="223">
        <v>750000</v>
      </c>
      <c r="AS38" s="223">
        <f t="shared" si="22"/>
        <v>0</v>
      </c>
      <c r="AT38" s="223">
        <f>AN38</f>
        <v>750000</v>
      </c>
      <c r="AU38" s="223">
        <v>750000</v>
      </c>
      <c r="AV38" s="223">
        <f t="shared" si="23"/>
        <v>0</v>
      </c>
      <c r="AW38" s="223"/>
      <c r="AX38" s="223"/>
      <c r="AY38" s="223"/>
      <c r="AZ38" s="223">
        <f t="shared" ref="AZ38:AZ69" si="43">AX38+AU38+AR38+AO38+AL38+AI38+AF38+AC38+Z38+W38+T38+Q38+N38+K38</f>
        <v>10000000</v>
      </c>
      <c r="BA38" s="223">
        <f t="shared" si="24"/>
        <v>10000000</v>
      </c>
      <c r="BB38" s="277">
        <f t="shared" ref="BB38:BB69" si="44">BA38-AZ38</f>
        <v>0</v>
      </c>
      <c r="BC38" s="278" t="s">
        <v>200</v>
      </c>
      <c r="BD38" s="279">
        <v>10000000</v>
      </c>
      <c r="BE38" s="279">
        <v>4500000</v>
      </c>
      <c r="BF38" s="279">
        <v>5500000</v>
      </c>
      <c r="BG38" s="279">
        <v>1000000</v>
      </c>
      <c r="BH38" s="277">
        <f t="shared" si="25"/>
        <v>0</v>
      </c>
      <c r="BI38" s="278" t="s">
        <v>200</v>
      </c>
      <c r="BJ38" s="279">
        <v>4000000</v>
      </c>
      <c r="BK38" s="280">
        <f t="shared" si="26"/>
        <v>-4000000</v>
      </c>
    </row>
    <row r="39" spans="1:63" s="249" customFormat="1" ht="15" x14ac:dyDescent="0.2">
      <c r="A39" s="272">
        <v>34</v>
      </c>
      <c r="B39" s="273"/>
      <c r="C39" s="273" t="s">
        <v>149</v>
      </c>
      <c r="D39" s="275" t="s">
        <v>138</v>
      </c>
      <c r="E39" s="341">
        <v>9500000</v>
      </c>
      <c r="F39" s="223"/>
      <c r="G39" s="223">
        <v>500000</v>
      </c>
      <c r="H39" s="341">
        <v>9000000</v>
      </c>
      <c r="I39" s="223">
        <v>3000000</v>
      </c>
      <c r="J39" s="223">
        <f t="shared" si="30"/>
        <v>3000000</v>
      </c>
      <c r="K39" s="223">
        <v>3000000</v>
      </c>
      <c r="L39" s="223">
        <f t="shared" si="0"/>
        <v>0</v>
      </c>
      <c r="M39" s="262">
        <f>(H39-I39)/12</f>
        <v>500000</v>
      </c>
      <c r="N39" s="262">
        <v>500000</v>
      </c>
      <c r="O39" s="262">
        <f t="shared" si="16"/>
        <v>0</v>
      </c>
      <c r="P39" s="223">
        <f t="shared" si="32"/>
        <v>500000</v>
      </c>
      <c r="Q39" s="223">
        <v>500000</v>
      </c>
      <c r="R39" s="223">
        <f t="shared" si="2"/>
        <v>0</v>
      </c>
      <c r="S39" s="223">
        <f t="shared" si="3"/>
        <v>500000</v>
      </c>
      <c r="T39" s="223">
        <v>500000</v>
      </c>
      <c r="U39" s="223">
        <f t="shared" si="35"/>
        <v>0</v>
      </c>
      <c r="V39" s="223">
        <f t="shared" si="5"/>
        <v>500000</v>
      </c>
      <c r="W39" s="223">
        <f>V39</f>
        <v>500000</v>
      </c>
      <c r="X39" s="223">
        <f t="shared" si="36"/>
        <v>0</v>
      </c>
      <c r="Y39" s="223">
        <f t="shared" si="29"/>
        <v>500000</v>
      </c>
      <c r="Z39" s="223">
        <f t="shared" si="31"/>
        <v>500000</v>
      </c>
      <c r="AA39" s="223">
        <f t="shared" si="37"/>
        <v>0</v>
      </c>
      <c r="AB39" s="223">
        <f t="shared" si="38"/>
        <v>500000</v>
      </c>
      <c r="AC39" s="223">
        <f t="shared" si="34"/>
        <v>500000</v>
      </c>
      <c r="AD39" s="223">
        <f t="shared" si="17"/>
        <v>0</v>
      </c>
      <c r="AE39" s="223">
        <f t="shared" si="39"/>
        <v>500000</v>
      </c>
      <c r="AF39" s="223">
        <f>AE39</f>
        <v>500000</v>
      </c>
      <c r="AG39" s="223">
        <f t="shared" si="18"/>
        <v>0</v>
      </c>
      <c r="AH39" s="223">
        <f t="shared" si="40"/>
        <v>500000</v>
      </c>
      <c r="AI39" s="223">
        <v>500000</v>
      </c>
      <c r="AJ39" s="223">
        <f t="shared" si="19"/>
        <v>0</v>
      </c>
      <c r="AK39" s="223">
        <f t="shared" si="41"/>
        <v>500000</v>
      </c>
      <c r="AL39" s="223">
        <v>500000</v>
      </c>
      <c r="AM39" s="223">
        <f t="shared" si="20"/>
        <v>0</v>
      </c>
      <c r="AN39" s="223">
        <f t="shared" si="42"/>
        <v>500000</v>
      </c>
      <c r="AO39" s="223">
        <v>500000</v>
      </c>
      <c r="AP39" s="223">
        <f t="shared" si="21"/>
        <v>0</v>
      </c>
      <c r="AQ39" s="223">
        <f t="shared" si="33"/>
        <v>500000</v>
      </c>
      <c r="AR39" s="223">
        <v>500000</v>
      </c>
      <c r="AS39" s="223">
        <f t="shared" si="22"/>
        <v>0</v>
      </c>
      <c r="AT39" s="223">
        <f>AN39</f>
        <v>500000</v>
      </c>
      <c r="AU39" s="223">
        <v>500000</v>
      </c>
      <c r="AV39" s="223">
        <f t="shared" si="23"/>
        <v>0</v>
      </c>
      <c r="AW39" s="223"/>
      <c r="AX39" s="223"/>
      <c r="AY39" s="223"/>
      <c r="AZ39" s="223">
        <f t="shared" si="43"/>
        <v>9000000</v>
      </c>
      <c r="BA39" s="223">
        <f t="shared" ref="BA39:BA70" si="45">J39+AT39+AQ39+AN39+AK39+AH39+AE39+AB39+Y39+V39+S39+P39+M39</f>
        <v>9000000</v>
      </c>
      <c r="BB39" s="277">
        <f t="shared" si="44"/>
        <v>0</v>
      </c>
      <c r="BC39" s="278" t="s">
        <v>149</v>
      </c>
      <c r="BD39" s="279">
        <v>9000000</v>
      </c>
      <c r="BE39" s="279">
        <v>5500000</v>
      </c>
      <c r="BF39" s="279">
        <v>3500000</v>
      </c>
      <c r="BG39" s="279">
        <v>500000</v>
      </c>
      <c r="BH39" s="277">
        <f t="shared" si="25"/>
        <v>0</v>
      </c>
      <c r="BI39" s="339" t="s">
        <v>149</v>
      </c>
      <c r="BJ39" s="279">
        <v>2500000</v>
      </c>
      <c r="BK39" s="280">
        <f t="shared" si="26"/>
        <v>-2500000</v>
      </c>
    </row>
    <row r="40" spans="1:63" s="249" customFormat="1" ht="15" x14ac:dyDescent="0.2">
      <c r="A40" s="272">
        <v>35</v>
      </c>
      <c r="B40" s="273"/>
      <c r="C40" s="273" t="s">
        <v>122</v>
      </c>
      <c r="D40" s="275" t="s">
        <v>109</v>
      </c>
      <c r="E40" s="341">
        <v>9500000</v>
      </c>
      <c r="F40" s="223"/>
      <c r="G40" s="223"/>
      <c r="H40" s="341">
        <v>9500000</v>
      </c>
      <c r="I40" s="276">
        <v>3000000</v>
      </c>
      <c r="J40" s="223">
        <f t="shared" si="30"/>
        <v>3000000</v>
      </c>
      <c r="K40" s="223">
        <v>3000000</v>
      </c>
      <c r="L40" s="223">
        <f t="shared" si="0"/>
        <v>0</v>
      </c>
      <c r="M40" s="262">
        <v>541000</v>
      </c>
      <c r="N40" s="262">
        <v>541000</v>
      </c>
      <c r="O40" s="262">
        <f t="shared" si="16"/>
        <v>0</v>
      </c>
      <c r="P40" s="223">
        <f t="shared" si="32"/>
        <v>541000</v>
      </c>
      <c r="Q40" s="223">
        <v>541000</v>
      </c>
      <c r="R40" s="223">
        <f t="shared" si="2"/>
        <v>0</v>
      </c>
      <c r="S40" s="223">
        <f t="shared" si="3"/>
        <v>541000</v>
      </c>
      <c r="T40" s="223">
        <v>541000</v>
      </c>
      <c r="U40" s="223">
        <f t="shared" si="35"/>
        <v>0</v>
      </c>
      <c r="V40" s="223">
        <f t="shared" si="5"/>
        <v>541000</v>
      </c>
      <c r="W40" s="223">
        <v>541000</v>
      </c>
      <c r="X40" s="223">
        <f t="shared" si="36"/>
        <v>0</v>
      </c>
      <c r="Y40" s="223">
        <f t="shared" si="29"/>
        <v>541000</v>
      </c>
      <c r="Z40" s="223">
        <f t="shared" si="31"/>
        <v>541000</v>
      </c>
      <c r="AA40" s="223">
        <f t="shared" si="37"/>
        <v>0</v>
      </c>
      <c r="AB40" s="223">
        <f t="shared" si="38"/>
        <v>541000</v>
      </c>
      <c r="AC40" s="223">
        <f t="shared" si="34"/>
        <v>541000</v>
      </c>
      <c r="AD40" s="223">
        <f t="shared" si="17"/>
        <v>0</v>
      </c>
      <c r="AE40" s="223">
        <f t="shared" si="39"/>
        <v>541000</v>
      </c>
      <c r="AF40" s="223">
        <f>AE40</f>
        <v>541000</v>
      </c>
      <c r="AG40" s="223">
        <f t="shared" si="18"/>
        <v>0</v>
      </c>
      <c r="AH40" s="223">
        <f t="shared" si="40"/>
        <v>541000</v>
      </c>
      <c r="AI40" s="223">
        <f>AH40</f>
        <v>541000</v>
      </c>
      <c r="AJ40" s="223">
        <f t="shared" si="19"/>
        <v>0</v>
      </c>
      <c r="AK40" s="223">
        <f t="shared" si="41"/>
        <v>541000</v>
      </c>
      <c r="AL40" s="223">
        <v>541000</v>
      </c>
      <c r="AM40" s="223">
        <f t="shared" si="20"/>
        <v>0</v>
      </c>
      <c r="AN40" s="223">
        <f t="shared" si="42"/>
        <v>541000</v>
      </c>
      <c r="AO40" s="223">
        <v>541000</v>
      </c>
      <c r="AP40" s="223">
        <f t="shared" si="21"/>
        <v>0</v>
      </c>
      <c r="AQ40" s="223">
        <f t="shared" si="33"/>
        <v>541000</v>
      </c>
      <c r="AR40" s="223">
        <v>541000</v>
      </c>
      <c r="AS40" s="223">
        <f t="shared" si="22"/>
        <v>0</v>
      </c>
      <c r="AT40" s="223">
        <v>549000</v>
      </c>
      <c r="AU40" s="223">
        <v>549000</v>
      </c>
      <c r="AV40" s="223">
        <f t="shared" si="23"/>
        <v>0</v>
      </c>
      <c r="AW40" s="223"/>
      <c r="AX40" s="223"/>
      <c r="AY40" s="223"/>
      <c r="AZ40" s="223">
        <f t="shared" si="43"/>
        <v>9500000</v>
      </c>
      <c r="BA40" s="223">
        <f t="shared" si="45"/>
        <v>9500000</v>
      </c>
      <c r="BB40" s="277">
        <f t="shared" si="44"/>
        <v>0</v>
      </c>
      <c r="BC40" s="339" t="s">
        <v>430</v>
      </c>
      <c r="BD40" s="279">
        <v>9500000</v>
      </c>
      <c r="BE40" s="279">
        <v>6274000</v>
      </c>
      <c r="BF40" s="279">
        <v>3226000</v>
      </c>
      <c r="BG40" s="340">
        <v>0</v>
      </c>
      <c r="BH40" s="277">
        <f t="shared" si="25"/>
        <v>0</v>
      </c>
      <c r="BI40" s="339" t="s">
        <v>430</v>
      </c>
      <c r="BJ40" s="279">
        <v>2126000</v>
      </c>
      <c r="BK40" s="280">
        <f t="shared" si="26"/>
        <v>-2126000</v>
      </c>
    </row>
    <row r="41" spans="1:63" s="249" customFormat="1" ht="15" x14ac:dyDescent="0.2">
      <c r="A41" s="272">
        <v>36</v>
      </c>
      <c r="B41" s="273"/>
      <c r="C41" s="273" t="s">
        <v>126</v>
      </c>
      <c r="D41" s="275" t="s">
        <v>109</v>
      </c>
      <c r="E41" s="341">
        <v>9500000</v>
      </c>
      <c r="F41" s="223"/>
      <c r="G41" s="223"/>
      <c r="H41" s="341">
        <v>9500000</v>
      </c>
      <c r="I41" s="276">
        <v>3000000</v>
      </c>
      <c r="J41" s="223">
        <f t="shared" si="30"/>
        <v>3000000</v>
      </c>
      <c r="K41" s="223">
        <v>3000000</v>
      </c>
      <c r="L41" s="223">
        <f t="shared" si="0"/>
        <v>0</v>
      </c>
      <c r="M41" s="262">
        <f>(H41-I41)/10</f>
        <v>650000</v>
      </c>
      <c r="N41" s="262">
        <v>650000</v>
      </c>
      <c r="O41" s="262">
        <f t="shared" si="16"/>
        <v>0</v>
      </c>
      <c r="P41" s="223">
        <f t="shared" si="32"/>
        <v>650000</v>
      </c>
      <c r="Q41" s="223">
        <v>650000</v>
      </c>
      <c r="R41" s="223">
        <f t="shared" si="2"/>
        <v>0</v>
      </c>
      <c r="S41" s="223">
        <f t="shared" si="3"/>
        <v>650000</v>
      </c>
      <c r="T41" s="223">
        <v>650000</v>
      </c>
      <c r="U41" s="223">
        <f t="shared" si="35"/>
        <v>0</v>
      </c>
      <c r="V41" s="223">
        <f t="shared" si="5"/>
        <v>650000</v>
      </c>
      <c r="W41" s="223">
        <f>V41</f>
        <v>650000</v>
      </c>
      <c r="X41" s="223">
        <f t="shared" si="36"/>
        <v>0</v>
      </c>
      <c r="Y41" s="223">
        <f t="shared" si="29"/>
        <v>650000</v>
      </c>
      <c r="Z41" s="223">
        <f t="shared" si="31"/>
        <v>650000</v>
      </c>
      <c r="AA41" s="223">
        <f t="shared" si="37"/>
        <v>0</v>
      </c>
      <c r="AB41" s="223">
        <f t="shared" si="38"/>
        <v>650000</v>
      </c>
      <c r="AC41" s="223">
        <f t="shared" si="34"/>
        <v>650000</v>
      </c>
      <c r="AD41" s="223">
        <f t="shared" si="17"/>
        <v>0</v>
      </c>
      <c r="AE41" s="223">
        <f t="shared" si="39"/>
        <v>650000</v>
      </c>
      <c r="AF41" s="223">
        <f>AE41</f>
        <v>650000</v>
      </c>
      <c r="AG41" s="223">
        <f t="shared" si="18"/>
        <v>0</v>
      </c>
      <c r="AH41" s="223">
        <f t="shared" si="40"/>
        <v>650000</v>
      </c>
      <c r="AI41" s="223">
        <v>650000</v>
      </c>
      <c r="AJ41" s="223">
        <f t="shared" si="19"/>
        <v>0</v>
      </c>
      <c r="AK41" s="223">
        <f t="shared" si="41"/>
        <v>650000</v>
      </c>
      <c r="AL41" s="223">
        <v>650000</v>
      </c>
      <c r="AM41" s="223">
        <f t="shared" si="20"/>
        <v>0</v>
      </c>
      <c r="AN41" s="223">
        <f t="shared" si="42"/>
        <v>650000</v>
      </c>
      <c r="AO41" s="223">
        <v>650000</v>
      </c>
      <c r="AP41" s="223">
        <f t="shared" si="21"/>
        <v>0</v>
      </c>
      <c r="AQ41" s="223"/>
      <c r="AR41" s="223"/>
      <c r="AS41" s="223">
        <f t="shared" si="22"/>
        <v>0</v>
      </c>
      <c r="AT41" s="223"/>
      <c r="AU41" s="223"/>
      <c r="AV41" s="223">
        <f t="shared" si="23"/>
        <v>0</v>
      </c>
      <c r="AW41" s="223"/>
      <c r="AX41" s="223"/>
      <c r="AY41" s="223"/>
      <c r="AZ41" s="223">
        <f t="shared" si="43"/>
        <v>9500000</v>
      </c>
      <c r="BA41" s="223">
        <f t="shared" si="45"/>
        <v>9500000</v>
      </c>
      <c r="BB41" s="277">
        <f t="shared" si="44"/>
        <v>0</v>
      </c>
      <c r="BC41" s="278" t="s">
        <v>126</v>
      </c>
      <c r="BD41" s="279">
        <v>9500000</v>
      </c>
      <c r="BE41" s="279">
        <v>6250000</v>
      </c>
      <c r="BF41" s="279">
        <v>3250000</v>
      </c>
      <c r="BG41" s="279">
        <v>650000</v>
      </c>
      <c r="BH41" s="277">
        <f t="shared" si="25"/>
        <v>0</v>
      </c>
      <c r="BI41" s="339" t="s">
        <v>126</v>
      </c>
      <c r="BJ41" s="279">
        <v>1950000</v>
      </c>
      <c r="BK41" s="280">
        <f t="shared" si="26"/>
        <v>-1950000</v>
      </c>
    </row>
    <row r="42" spans="1:63" s="249" customFormat="1" ht="15" x14ac:dyDescent="0.2">
      <c r="A42" s="272">
        <v>37</v>
      </c>
      <c r="B42" s="273"/>
      <c r="C42" s="273" t="s">
        <v>369</v>
      </c>
      <c r="D42" s="275" t="s">
        <v>138</v>
      </c>
      <c r="E42" s="341">
        <v>9500000</v>
      </c>
      <c r="F42" s="223"/>
      <c r="G42" s="223"/>
      <c r="H42" s="341">
        <v>9500000</v>
      </c>
      <c r="I42" s="223">
        <v>3000000</v>
      </c>
      <c r="J42" s="223">
        <f t="shared" si="30"/>
        <v>3000000</v>
      </c>
      <c r="K42" s="223">
        <v>3000000</v>
      </c>
      <c r="L42" s="223">
        <f t="shared" si="0"/>
        <v>0</v>
      </c>
      <c r="M42" s="262">
        <v>600000</v>
      </c>
      <c r="N42" s="262">
        <v>600000</v>
      </c>
      <c r="O42" s="262">
        <f t="shared" si="16"/>
        <v>0</v>
      </c>
      <c r="P42" s="223">
        <f t="shared" si="32"/>
        <v>600000</v>
      </c>
      <c r="Q42" s="223">
        <v>600000</v>
      </c>
      <c r="R42" s="223">
        <f t="shared" si="2"/>
        <v>0</v>
      </c>
      <c r="S42" s="223">
        <f t="shared" si="3"/>
        <v>600000</v>
      </c>
      <c r="T42" s="223">
        <f>S42</f>
        <v>600000</v>
      </c>
      <c r="U42" s="223">
        <f t="shared" si="35"/>
        <v>0</v>
      </c>
      <c r="V42" s="223">
        <f t="shared" si="5"/>
        <v>600000</v>
      </c>
      <c r="W42" s="223">
        <f>V42</f>
        <v>600000</v>
      </c>
      <c r="X42" s="223">
        <f t="shared" si="36"/>
        <v>0</v>
      </c>
      <c r="Y42" s="223">
        <f t="shared" si="29"/>
        <v>600000</v>
      </c>
      <c r="Z42" s="223">
        <f t="shared" si="31"/>
        <v>600000</v>
      </c>
      <c r="AA42" s="223">
        <f t="shared" si="37"/>
        <v>0</v>
      </c>
      <c r="AB42" s="223">
        <f t="shared" si="38"/>
        <v>600000</v>
      </c>
      <c r="AC42" s="223">
        <f t="shared" si="34"/>
        <v>600000</v>
      </c>
      <c r="AD42" s="223">
        <f t="shared" si="17"/>
        <v>0</v>
      </c>
      <c r="AE42" s="223">
        <f t="shared" si="39"/>
        <v>600000</v>
      </c>
      <c r="AF42" s="223">
        <v>600000</v>
      </c>
      <c r="AG42" s="223">
        <f t="shared" si="18"/>
        <v>0</v>
      </c>
      <c r="AH42" s="223">
        <f t="shared" si="40"/>
        <v>600000</v>
      </c>
      <c r="AI42" s="223">
        <v>600000</v>
      </c>
      <c r="AJ42" s="223">
        <f t="shared" si="19"/>
        <v>0</v>
      </c>
      <c r="AK42" s="223">
        <f t="shared" si="41"/>
        <v>600000</v>
      </c>
      <c r="AL42" s="223">
        <v>600000</v>
      </c>
      <c r="AM42" s="223">
        <f t="shared" si="20"/>
        <v>0</v>
      </c>
      <c r="AN42" s="223">
        <f t="shared" si="42"/>
        <v>600000</v>
      </c>
      <c r="AO42" s="223">
        <v>600000</v>
      </c>
      <c r="AP42" s="223">
        <f t="shared" si="21"/>
        <v>0</v>
      </c>
      <c r="AQ42" s="223">
        <v>500000</v>
      </c>
      <c r="AR42" s="223">
        <v>500000</v>
      </c>
      <c r="AS42" s="223">
        <f t="shared" si="22"/>
        <v>0</v>
      </c>
      <c r="AT42" s="223"/>
      <c r="AU42" s="223"/>
      <c r="AV42" s="223">
        <f t="shared" si="23"/>
        <v>0</v>
      </c>
      <c r="AW42" s="223"/>
      <c r="AX42" s="223"/>
      <c r="AY42" s="223"/>
      <c r="AZ42" s="223">
        <f t="shared" si="43"/>
        <v>9500000</v>
      </c>
      <c r="BA42" s="223">
        <f t="shared" si="45"/>
        <v>9500000</v>
      </c>
      <c r="BB42" s="277">
        <f t="shared" si="44"/>
        <v>0</v>
      </c>
      <c r="BC42" s="278" t="s">
        <v>369</v>
      </c>
      <c r="BD42" s="279">
        <v>9500000</v>
      </c>
      <c r="BE42" s="279">
        <v>5400000</v>
      </c>
      <c r="BF42" s="279">
        <v>4100000</v>
      </c>
      <c r="BG42" s="279">
        <v>1200000</v>
      </c>
      <c r="BH42" s="277">
        <f t="shared" si="25"/>
        <v>0</v>
      </c>
      <c r="BI42" s="278" t="s">
        <v>369</v>
      </c>
      <c r="BJ42" s="279">
        <v>2900000</v>
      </c>
      <c r="BK42" s="280">
        <f t="shared" si="26"/>
        <v>-2900000</v>
      </c>
    </row>
    <row r="43" spans="1:63" ht="15" x14ac:dyDescent="0.2">
      <c r="A43" s="182">
        <v>38</v>
      </c>
      <c r="B43" s="252"/>
      <c r="C43" s="252" t="s">
        <v>153</v>
      </c>
      <c r="D43" s="253" t="s">
        <v>138</v>
      </c>
      <c r="E43" s="183">
        <v>9500000</v>
      </c>
      <c r="F43" s="198"/>
      <c r="G43" s="198">
        <v>500000</v>
      </c>
      <c r="H43" s="161">
        <v>9000000</v>
      </c>
      <c r="I43" s="198">
        <v>1000000</v>
      </c>
      <c r="J43" s="211">
        <f t="shared" si="30"/>
        <v>1000000</v>
      </c>
      <c r="K43" s="211">
        <v>1000000</v>
      </c>
      <c r="L43" s="211">
        <f t="shared" si="0"/>
        <v>0</v>
      </c>
      <c r="M43" s="254">
        <v>660000</v>
      </c>
      <c r="N43" s="254">
        <v>660000</v>
      </c>
      <c r="O43" s="254">
        <f t="shared" si="16"/>
        <v>0</v>
      </c>
      <c r="P43" s="211">
        <f t="shared" si="32"/>
        <v>660000</v>
      </c>
      <c r="Q43" s="211">
        <v>660000</v>
      </c>
      <c r="R43" s="211">
        <f t="shared" si="2"/>
        <v>0</v>
      </c>
      <c r="S43" s="211">
        <f t="shared" si="3"/>
        <v>660000</v>
      </c>
      <c r="T43" s="211">
        <v>660000</v>
      </c>
      <c r="U43" s="211">
        <f t="shared" si="35"/>
        <v>0</v>
      </c>
      <c r="V43" s="211">
        <f t="shared" si="5"/>
        <v>660000</v>
      </c>
      <c r="W43" s="211">
        <f>V43</f>
        <v>660000</v>
      </c>
      <c r="X43" s="211">
        <f t="shared" si="36"/>
        <v>0</v>
      </c>
      <c r="Y43" s="211">
        <f t="shared" si="29"/>
        <v>660000</v>
      </c>
      <c r="Z43" s="211">
        <f t="shared" si="31"/>
        <v>660000</v>
      </c>
      <c r="AA43" s="211">
        <f t="shared" si="37"/>
        <v>0</v>
      </c>
      <c r="AB43" s="215">
        <f t="shared" si="38"/>
        <v>660000</v>
      </c>
      <c r="AC43" s="215">
        <f t="shared" si="34"/>
        <v>660000</v>
      </c>
      <c r="AD43" s="215">
        <f t="shared" si="17"/>
        <v>0</v>
      </c>
      <c r="AE43" s="198">
        <f t="shared" si="39"/>
        <v>660000</v>
      </c>
      <c r="AF43" s="198"/>
      <c r="AG43" s="198">
        <f t="shared" si="18"/>
        <v>660000</v>
      </c>
      <c r="AH43" s="215">
        <f t="shared" si="40"/>
        <v>660000</v>
      </c>
      <c r="AI43" s="215"/>
      <c r="AJ43" s="215">
        <f t="shared" si="19"/>
        <v>660000</v>
      </c>
      <c r="AK43" s="198">
        <f t="shared" si="41"/>
        <v>660000</v>
      </c>
      <c r="AL43" s="198"/>
      <c r="AM43" s="198">
        <f t="shared" si="20"/>
        <v>660000</v>
      </c>
      <c r="AN43" s="215">
        <f t="shared" si="42"/>
        <v>660000</v>
      </c>
      <c r="AO43" s="215"/>
      <c r="AP43" s="215">
        <f t="shared" si="21"/>
        <v>660000</v>
      </c>
      <c r="AQ43" s="198">
        <f>AN43</f>
        <v>660000</v>
      </c>
      <c r="AR43" s="198"/>
      <c r="AS43" s="198">
        <f t="shared" si="22"/>
        <v>660000</v>
      </c>
      <c r="AT43" s="215">
        <v>740000</v>
      </c>
      <c r="AU43" s="215"/>
      <c r="AV43" s="215">
        <f t="shared" si="23"/>
        <v>740000</v>
      </c>
      <c r="AW43" s="198"/>
      <c r="AX43" s="198"/>
      <c r="AY43" s="198"/>
      <c r="AZ43" s="215">
        <f t="shared" si="43"/>
        <v>4960000</v>
      </c>
      <c r="BA43" s="198">
        <f t="shared" si="45"/>
        <v>9000000</v>
      </c>
      <c r="BB43" s="255">
        <f t="shared" si="44"/>
        <v>4040000</v>
      </c>
      <c r="BC43" s="258" t="s">
        <v>431</v>
      </c>
      <c r="BD43" s="256">
        <v>9000000</v>
      </c>
      <c r="BE43" s="256">
        <v>3900000</v>
      </c>
      <c r="BF43" s="256">
        <v>5100000</v>
      </c>
      <c r="BG43" s="256">
        <v>1060000</v>
      </c>
      <c r="BH43" s="255">
        <f t="shared" si="25"/>
        <v>0</v>
      </c>
      <c r="BI43" s="258" t="s">
        <v>431</v>
      </c>
      <c r="BJ43" s="256">
        <v>4040000</v>
      </c>
      <c r="BK43" s="257">
        <f t="shared" si="26"/>
        <v>0</v>
      </c>
    </row>
    <row r="44" spans="1:63" s="249" customFormat="1" ht="15" x14ac:dyDescent="0.2">
      <c r="A44" s="272">
        <v>39</v>
      </c>
      <c r="B44" s="273"/>
      <c r="C44" s="273" t="s">
        <v>139</v>
      </c>
      <c r="D44" s="275" t="s">
        <v>138</v>
      </c>
      <c r="E44" s="341">
        <v>9500000</v>
      </c>
      <c r="F44" s="223">
        <v>450000</v>
      </c>
      <c r="G44" s="223">
        <v>500000</v>
      </c>
      <c r="H44" s="341">
        <v>8550000</v>
      </c>
      <c r="I44" s="223">
        <v>8550000</v>
      </c>
      <c r="J44" s="223">
        <f t="shared" si="30"/>
        <v>8550000</v>
      </c>
      <c r="K44" s="223">
        <v>8550000</v>
      </c>
      <c r="L44" s="223">
        <f t="shared" si="0"/>
        <v>0</v>
      </c>
      <c r="M44" s="262">
        <f>(H44-I44)/12</f>
        <v>0</v>
      </c>
      <c r="N44" s="262"/>
      <c r="O44" s="262">
        <f t="shared" si="16"/>
        <v>0</v>
      </c>
      <c r="P44" s="223">
        <f t="shared" si="32"/>
        <v>0</v>
      </c>
      <c r="Q44" s="223"/>
      <c r="R44" s="223">
        <f t="shared" si="2"/>
        <v>0</v>
      </c>
      <c r="S44" s="223">
        <f t="shared" si="3"/>
        <v>0</v>
      </c>
      <c r="T44" s="223"/>
      <c r="U44" s="223">
        <f t="shared" si="35"/>
        <v>0</v>
      </c>
      <c r="V44" s="223">
        <f t="shared" si="5"/>
        <v>0</v>
      </c>
      <c r="W44" s="223"/>
      <c r="X44" s="223">
        <f t="shared" si="36"/>
        <v>0</v>
      </c>
      <c r="Y44" s="223">
        <f t="shared" si="29"/>
        <v>0</v>
      </c>
      <c r="Z44" s="223"/>
      <c r="AA44" s="223">
        <f t="shared" si="37"/>
        <v>0</v>
      </c>
      <c r="AB44" s="223">
        <f t="shared" si="38"/>
        <v>0</v>
      </c>
      <c r="AC44" s="223"/>
      <c r="AD44" s="223">
        <f t="shared" si="17"/>
        <v>0</v>
      </c>
      <c r="AE44" s="223">
        <f t="shared" si="39"/>
        <v>0</v>
      </c>
      <c r="AF44" s="223"/>
      <c r="AG44" s="223">
        <f t="shared" si="18"/>
        <v>0</v>
      </c>
      <c r="AH44" s="223">
        <f t="shared" si="40"/>
        <v>0</v>
      </c>
      <c r="AI44" s="223"/>
      <c r="AJ44" s="223">
        <f t="shared" si="19"/>
        <v>0</v>
      </c>
      <c r="AK44" s="223">
        <f t="shared" si="41"/>
        <v>0</v>
      </c>
      <c r="AL44" s="223"/>
      <c r="AM44" s="223">
        <f t="shared" si="20"/>
        <v>0</v>
      </c>
      <c r="AN44" s="223">
        <f t="shared" si="42"/>
        <v>0</v>
      </c>
      <c r="AO44" s="223"/>
      <c r="AP44" s="223">
        <f t="shared" si="21"/>
        <v>0</v>
      </c>
      <c r="AQ44" s="223">
        <f>AN44</f>
        <v>0</v>
      </c>
      <c r="AR44" s="223"/>
      <c r="AS44" s="223">
        <f t="shared" si="22"/>
        <v>0</v>
      </c>
      <c r="AT44" s="223">
        <f>AN44</f>
        <v>0</v>
      </c>
      <c r="AU44" s="223"/>
      <c r="AV44" s="223">
        <f t="shared" si="23"/>
        <v>0</v>
      </c>
      <c r="AW44" s="223"/>
      <c r="AX44" s="223"/>
      <c r="AY44" s="223"/>
      <c r="AZ44" s="223">
        <f t="shared" si="43"/>
        <v>8550000</v>
      </c>
      <c r="BA44" s="223">
        <f t="shared" si="45"/>
        <v>8550000</v>
      </c>
      <c r="BB44" s="277">
        <f t="shared" si="44"/>
        <v>0</v>
      </c>
      <c r="BC44" s="339" t="s">
        <v>139</v>
      </c>
      <c r="BD44" s="279">
        <v>8550000</v>
      </c>
      <c r="BE44" s="279">
        <v>8550000</v>
      </c>
      <c r="BF44" s="340">
        <v>0</v>
      </c>
      <c r="BG44" s="340">
        <v>0</v>
      </c>
      <c r="BH44" s="277">
        <f t="shared" si="25"/>
        <v>0</v>
      </c>
      <c r="BI44" s="339" t="s">
        <v>139</v>
      </c>
      <c r="BJ44" s="340">
        <v>0</v>
      </c>
      <c r="BK44" s="280">
        <f t="shared" si="26"/>
        <v>0</v>
      </c>
    </row>
    <row r="45" spans="1:63" s="249" customFormat="1" ht="15" x14ac:dyDescent="0.2">
      <c r="A45" s="272">
        <v>40</v>
      </c>
      <c r="B45" s="273"/>
      <c r="C45" s="273" t="s">
        <v>194</v>
      </c>
      <c r="D45" s="338" t="s">
        <v>138</v>
      </c>
      <c r="E45" s="223">
        <v>10000000</v>
      </c>
      <c r="F45" s="223"/>
      <c r="G45" s="223"/>
      <c r="H45" s="223">
        <v>10000000</v>
      </c>
      <c r="I45" s="223">
        <v>2000000</v>
      </c>
      <c r="J45" s="223">
        <f t="shared" si="30"/>
        <v>2000000</v>
      </c>
      <c r="K45" s="223">
        <v>2000000</v>
      </c>
      <c r="L45" s="223">
        <f t="shared" si="0"/>
        <v>0</v>
      </c>
      <c r="M45" s="262">
        <v>650000</v>
      </c>
      <c r="N45" s="262">
        <v>650000</v>
      </c>
      <c r="O45" s="262">
        <f t="shared" si="16"/>
        <v>0</v>
      </c>
      <c r="P45" s="223">
        <f t="shared" si="32"/>
        <v>650000</v>
      </c>
      <c r="Q45" s="223">
        <v>650000</v>
      </c>
      <c r="R45" s="223">
        <f t="shared" si="2"/>
        <v>0</v>
      </c>
      <c r="S45" s="223">
        <f t="shared" si="3"/>
        <v>650000</v>
      </c>
      <c r="T45" s="223">
        <v>650000</v>
      </c>
      <c r="U45" s="223">
        <f t="shared" si="35"/>
        <v>0</v>
      </c>
      <c r="V45" s="223">
        <f t="shared" si="5"/>
        <v>650000</v>
      </c>
      <c r="W45" s="223">
        <f>V45</f>
        <v>650000</v>
      </c>
      <c r="X45" s="223">
        <f t="shared" si="36"/>
        <v>0</v>
      </c>
      <c r="Y45" s="223">
        <f t="shared" si="29"/>
        <v>650000</v>
      </c>
      <c r="Z45" s="223">
        <v>650000</v>
      </c>
      <c r="AA45" s="223">
        <f t="shared" si="37"/>
        <v>0</v>
      </c>
      <c r="AB45" s="223">
        <f t="shared" si="38"/>
        <v>650000</v>
      </c>
      <c r="AC45" s="223">
        <v>650000</v>
      </c>
      <c r="AD45" s="223">
        <f t="shared" si="17"/>
        <v>0</v>
      </c>
      <c r="AE45" s="223">
        <f t="shared" si="39"/>
        <v>650000</v>
      </c>
      <c r="AF45" s="223">
        <v>650000</v>
      </c>
      <c r="AG45" s="223">
        <f t="shared" si="18"/>
        <v>0</v>
      </c>
      <c r="AH45" s="223">
        <f t="shared" si="40"/>
        <v>650000</v>
      </c>
      <c r="AI45" s="223">
        <v>650000</v>
      </c>
      <c r="AJ45" s="223">
        <f t="shared" si="19"/>
        <v>0</v>
      </c>
      <c r="AK45" s="223">
        <f t="shared" si="41"/>
        <v>650000</v>
      </c>
      <c r="AL45" s="223">
        <v>650000</v>
      </c>
      <c r="AM45" s="223">
        <f t="shared" si="20"/>
        <v>0</v>
      </c>
      <c r="AN45" s="223">
        <f t="shared" si="42"/>
        <v>650000</v>
      </c>
      <c r="AO45" s="223">
        <v>650000</v>
      </c>
      <c r="AP45" s="223">
        <f t="shared" si="21"/>
        <v>0</v>
      </c>
      <c r="AQ45" s="223">
        <f>AN45</f>
        <v>650000</v>
      </c>
      <c r="AR45" s="223">
        <v>650000</v>
      </c>
      <c r="AS45" s="223">
        <f t="shared" si="22"/>
        <v>0</v>
      </c>
      <c r="AT45" s="223">
        <v>850000</v>
      </c>
      <c r="AU45" s="223">
        <v>850000</v>
      </c>
      <c r="AV45" s="223">
        <f t="shared" si="23"/>
        <v>0</v>
      </c>
      <c r="AW45" s="223"/>
      <c r="AX45" s="223"/>
      <c r="AY45" s="223"/>
      <c r="AZ45" s="223">
        <f t="shared" si="43"/>
        <v>10000000</v>
      </c>
      <c r="BA45" s="223">
        <f t="shared" si="45"/>
        <v>10000000</v>
      </c>
      <c r="BB45" s="277">
        <f t="shared" si="44"/>
        <v>0</v>
      </c>
      <c r="BC45" s="278" t="s">
        <v>432</v>
      </c>
      <c r="BD45" s="279">
        <v>10000000</v>
      </c>
      <c r="BE45" s="279">
        <v>3950000</v>
      </c>
      <c r="BF45" s="279">
        <v>6050000</v>
      </c>
      <c r="BG45" s="279">
        <v>1950000</v>
      </c>
      <c r="BH45" s="277">
        <f t="shared" si="25"/>
        <v>0</v>
      </c>
      <c r="BI45" s="278" t="s">
        <v>432</v>
      </c>
      <c r="BJ45" s="279">
        <v>5050000</v>
      </c>
      <c r="BK45" s="280">
        <f t="shared" si="26"/>
        <v>-5050000</v>
      </c>
    </row>
    <row r="46" spans="1:63" s="249" customFormat="1" ht="15" x14ac:dyDescent="0.2">
      <c r="A46" s="272">
        <v>41</v>
      </c>
      <c r="B46" s="273"/>
      <c r="C46" s="273" t="s">
        <v>177</v>
      </c>
      <c r="D46" s="275" t="s">
        <v>138</v>
      </c>
      <c r="E46" s="341">
        <v>9750000</v>
      </c>
      <c r="F46" s="223"/>
      <c r="G46" s="223"/>
      <c r="H46" s="341">
        <v>9750000</v>
      </c>
      <c r="I46" s="223">
        <v>3000000</v>
      </c>
      <c r="J46" s="223">
        <f t="shared" si="30"/>
        <v>3000000</v>
      </c>
      <c r="K46" s="223">
        <v>3000000</v>
      </c>
      <c r="L46" s="223">
        <f t="shared" si="0"/>
        <v>0</v>
      </c>
      <c r="M46" s="262">
        <f>(H46-I46)/12</f>
        <v>562500</v>
      </c>
      <c r="N46" s="262">
        <v>562500</v>
      </c>
      <c r="O46" s="262">
        <f t="shared" si="16"/>
        <v>0</v>
      </c>
      <c r="P46" s="223">
        <f t="shared" si="32"/>
        <v>562500</v>
      </c>
      <c r="Q46" s="223">
        <f>P46</f>
        <v>562500</v>
      </c>
      <c r="R46" s="223">
        <f t="shared" si="2"/>
        <v>0</v>
      </c>
      <c r="S46" s="223">
        <f t="shared" si="3"/>
        <v>562500</v>
      </c>
      <c r="T46" s="223">
        <f>S46</f>
        <v>562500</v>
      </c>
      <c r="U46" s="223">
        <f t="shared" si="35"/>
        <v>0</v>
      </c>
      <c r="V46" s="223">
        <f t="shared" si="5"/>
        <v>562500</v>
      </c>
      <c r="W46" s="223">
        <f>V46</f>
        <v>562500</v>
      </c>
      <c r="X46" s="223">
        <f t="shared" si="36"/>
        <v>0</v>
      </c>
      <c r="Y46" s="223">
        <f t="shared" si="29"/>
        <v>562500</v>
      </c>
      <c r="Z46" s="223">
        <f>Y46</f>
        <v>562500</v>
      </c>
      <c r="AA46" s="223">
        <f t="shared" si="37"/>
        <v>0</v>
      </c>
      <c r="AB46" s="223">
        <f t="shared" si="38"/>
        <v>562500</v>
      </c>
      <c r="AC46" s="223">
        <f>AB46</f>
        <v>562500</v>
      </c>
      <c r="AD46" s="223">
        <f t="shared" si="17"/>
        <v>0</v>
      </c>
      <c r="AE46" s="223">
        <f t="shared" si="39"/>
        <v>562500</v>
      </c>
      <c r="AF46" s="223">
        <v>562500</v>
      </c>
      <c r="AG46" s="223">
        <f t="shared" si="18"/>
        <v>0</v>
      </c>
      <c r="AH46" s="223">
        <f t="shared" si="40"/>
        <v>562500</v>
      </c>
      <c r="AI46" s="223">
        <v>562500</v>
      </c>
      <c r="AJ46" s="223">
        <f t="shared" si="19"/>
        <v>0</v>
      </c>
      <c r="AK46" s="223">
        <f t="shared" si="41"/>
        <v>562500</v>
      </c>
      <c r="AL46" s="223">
        <v>562500</v>
      </c>
      <c r="AM46" s="223">
        <f t="shared" si="20"/>
        <v>0</v>
      </c>
      <c r="AN46" s="223">
        <f t="shared" si="42"/>
        <v>562500</v>
      </c>
      <c r="AO46" s="223">
        <v>562500</v>
      </c>
      <c r="AP46" s="223">
        <f t="shared" si="21"/>
        <v>0</v>
      </c>
      <c r="AQ46" s="223">
        <f>AN46</f>
        <v>562500</v>
      </c>
      <c r="AR46" s="223">
        <v>562500</v>
      </c>
      <c r="AS46" s="223">
        <f t="shared" si="22"/>
        <v>0</v>
      </c>
      <c r="AT46" s="223">
        <f>AN46</f>
        <v>562500</v>
      </c>
      <c r="AU46" s="223">
        <v>562500</v>
      </c>
      <c r="AV46" s="223">
        <f t="shared" si="23"/>
        <v>0</v>
      </c>
      <c r="AW46" s="223"/>
      <c r="AX46" s="223"/>
      <c r="AY46" s="223"/>
      <c r="AZ46" s="223">
        <f t="shared" si="43"/>
        <v>9750000</v>
      </c>
      <c r="BA46" s="223">
        <f t="shared" si="45"/>
        <v>9750000</v>
      </c>
      <c r="BB46" s="277">
        <f t="shared" si="44"/>
        <v>0</v>
      </c>
      <c r="BC46" s="278" t="s">
        <v>177</v>
      </c>
      <c r="BD46" s="279">
        <v>9750000</v>
      </c>
      <c r="BE46" s="279">
        <v>4650000</v>
      </c>
      <c r="BF46" s="279">
        <v>5100000</v>
      </c>
      <c r="BG46" s="279">
        <v>1725000</v>
      </c>
      <c r="BH46" s="277">
        <f t="shared" si="25"/>
        <v>0</v>
      </c>
      <c r="BI46" s="278" t="s">
        <v>177</v>
      </c>
      <c r="BJ46" s="279">
        <v>3100000</v>
      </c>
      <c r="BK46" s="280">
        <f t="shared" si="26"/>
        <v>-3100000</v>
      </c>
    </row>
    <row r="47" spans="1:63" ht="15" x14ac:dyDescent="0.2">
      <c r="A47" s="182">
        <v>42</v>
      </c>
      <c r="B47" s="252"/>
      <c r="C47" s="252" t="s">
        <v>185</v>
      </c>
      <c r="D47" s="259" t="s">
        <v>138</v>
      </c>
      <c r="E47" s="215">
        <v>10000000</v>
      </c>
      <c r="F47" s="198"/>
      <c r="G47" s="198"/>
      <c r="H47" s="198">
        <v>10000000</v>
      </c>
      <c r="I47" s="198">
        <v>5000000</v>
      </c>
      <c r="J47" s="211">
        <v>1500000</v>
      </c>
      <c r="K47" s="211">
        <v>1500000</v>
      </c>
      <c r="L47" s="211">
        <f t="shared" si="0"/>
        <v>0</v>
      </c>
      <c r="M47" s="254">
        <v>850000</v>
      </c>
      <c r="N47" s="254">
        <v>850000</v>
      </c>
      <c r="O47" s="254">
        <f t="shared" si="16"/>
        <v>0</v>
      </c>
      <c r="P47" s="223">
        <f t="shared" si="32"/>
        <v>850000</v>
      </c>
      <c r="Q47" s="223"/>
      <c r="R47" s="223">
        <f t="shared" si="2"/>
        <v>850000</v>
      </c>
      <c r="S47" s="223">
        <f t="shared" si="3"/>
        <v>850000</v>
      </c>
      <c r="T47" s="223"/>
      <c r="U47" s="223">
        <f t="shared" si="35"/>
        <v>850000</v>
      </c>
      <c r="V47" s="223">
        <f t="shared" si="5"/>
        <v>850000</v>
      </c>
      <c r="W47" s="223"/>
      <c r="X47" s="223">
        <f t="shared" si="36"/>
        <v>850000</v>
      </c>
      <c r="Y47" s="223">
        <f t="shared" si="29"/>
        <v>850000</v>
      </c>
      <c r="Z47" s="223"/>
      <c r="AA47" s="223">
        <f t="shared" si="37"/>
        <v>850000</v>
      </c>
      <c r="AB47" s="215">
        <f t="shared" si="38"/>
        <v>850000</v>
      </c>
      <c r="AC47" s="215"/>
      <c r="AD47" s="215">
        <f t="shared" si="17"/>
        <v>850000</v>
      </c>
      <c r="AE47" s="198">
        <f t="shared" si="39"/>
        <v>850000</v>
      </c>
      <c r="AF47" s="198"/>
      <c r="AG47" s="198">
        <f t="shared" si="18"/>
        <v>850000</v>
      </c>
      <c r="AH47" s="215">
        <f t="shared" si="40"/>
        <v>850000</v>
      </c>
      <c r="AI47" s="215"/>
      <c r="AJ47" s="215">
        <f t="shared" si="19"/>
        <v>850000</v>
      </c>
      <c r="AK47" s="198">
        <f t="shared" si="41"/>
        <v>850000</v>
      </c>
      <c r="AL47" s="198"/>
      <c r="AM47" s="198">
        <f t="shared" si="20"/>
        <v>850000</v>
      </c>
      <c r="AN47" s="215">
        <f t="shared" si="42"/>
        <v>850000</v>
      </c>
      <c r="AO47" s="215"/>
      <c r="AP47" s="215">
        <f t="shared" si="21"/>
        <v>850000</v>
      </c>
      <c r="AQ47" s="198"/>
      <c r="AR47" s="198"/>
      <c r="AS47" s="198">
        <f t="shared" si="22"/>
        <v>0</v>
      </c>
      <c r="AT47" s="215"/>
      <c r="AU47" s="215"/>
      <c r="AV47" s="215">
        <f t="shared" si="23"/>
        <v>0</v>
      </c>
      <c r="AW47" s="198"/>
      <c r="AX47" s="198"/>
      <c r="AY47" s="198"/>
      <c r="AZ47" s="215">
        <f t="shared" si="43"/>
        <v>2350000</v>
      </c>
      <c r="BA47" s="198">
        <f t="shared" si="45"/>
        <v>10000000</v>
      </c>
      <c r="BB47" s="255">
        <f t="shared" si="44"/>
        <v>7650000</v>
      </c>
      <c r="BC47" s="258" t="s">
        <v>185</v>
      </c>
      <c r="BD47" s="256">
        <v>10000000</v>
      </c>
      <c r="BE47" s="256">
        <v>2350000</v>
      </c>
      <c r="BF47" s="256">
        <v>7650000</v>
      </c>
      <c r="BG47" s="256">
        <v>2550000</v>
      </c>
      <c r="BH47" s="255">
        <f t="shared" si="25"/>
        <v>0</v>
      </c>
      <c r="BI47" s="258" t="s">
        <v>185</v>
      </c>
      <c r="BJ47" s="256">
        <v>7650000</v>
      </c>
      <c r="BK47" s="257">
        <f t="shared" si="26"/>
        <v>0</v>
      </c>
    </row>
    <row r="48" spans="1:63" s="249" customFormat="1" ht="15" x14ac:dyDescent="0.2">
      <c r="A48" s="272">
        <v>43</v>
      </c>
      <c r="B48" s="273"/>
      <c r="C48" s="273" t="s">
        <v>215</v>
      </c>
      <c r="D48" s="338" t="s">
        <v>138</v>
      </c>
      <c r="E48" s="223">
        <v>10000000</v>
      </c>
      <c r="F48" s="223"/>
      <c r="G48" s="223"/>
      <c r="H48" s="223">
        <v>10000000</v>
      </c>
      <c r="I48" s="223">
        <v>1000000</v>
      </c>
      <c r="J48" s="223">
        <f t="shared" ref="J48:J87" si="46">I48</f>
        <v>1000000</v>
      </c>
      <c r="K48" s="223">
        <v>1000000</v>
      </c>
      <c r="L48" s="223">
        <f t="shared" si="0"/>
        <v>0</v>
      </c>
      <c r="M48" s="262">
        <f>(H48-I48)/10</f>
        <v>900000</v>
      </c>
      <c r="N48" s="262">
        <v>900000</v>
      </c>
      <c r="O48" s="262">
        <f t="shared" si="16"/>
        <v>0</v>
      </c>
      <c r="P48" s="223">
        <f t="shared" si="32"/>
        <v>900000</v>
      </c>
      <c r="Q48" s="223">
        <v>900000</v>
      </c>
      <c r="R48" s="223">
        <f t="shared" si="2"/>
        <v>0</v>
      </c>
      <c r="S48" s="223">
        <f t="shared" si="3"/>
        <v>900000</v>
      </c>
      <c r="T48" s="223">
        <v>900000</v>
      </c>
      <c r="U48" s="223">
        <f t="shared" si="35"/>
        <v>0</v>
      </c>
      <c r="V48" s="223">
        <f t="shared" si="5"/>
        <v>900000</v>
      </c>
      <c r="W48" s="223">
        <v>900000</v>
      </c>
      <c r="X48" s="223">
        <f t="shared" si="36"/>
        <v>0</v>
      </c>
      <c r="Y48" s="223">
        <f t="shared" si="29"/>
        <v>900000</v>
      </c>
      <c r="Z48" s="223">
        <v>900000</v>
      </c>
      <c r="AA48" s="223">
        <f t="shared" si="37"/>
        <v>0</v>
      </c>
      <c r="AB48" s="223">
        <f t="shared" si="38"/>
        <v>900000</v>
      </c>
      <c r="AC48" s="223">
        <f>AB48</f>
        <v>900000</v>
      </c>
      <c r="AD48" s="223">
        <f t="shared" si="17"/>
        <v>0</v>
      </c>
      <c r="AE48" s="223">
        <f t="shared" si="39"/>
        <v>900000</v>
      </c>
      <c r="AF48" s="223">
        <f>AE48</f>
        <v>900000</v>
      </c>
      <c r="AG48" s="223">
        <f t="shared" si="18"/>
        <v>0</v>
      </c>
      <c r="AH48" s="223">
        <f t="shared" si="40"/>
        <v>900000</v>
      </c>
      <c r="AI48" s="223">
        <v>900000</v>
      </c>
      <c r="AJ48" s="223">
        <f t="shared" si="19"/>
        <v>0</v>
      </c>
      <c r="AK48" s="223">
        <f t="shared" si="41"/>
        <v>900000</v>
      </c>
      <c r="AL48" s="223">
        <v>900000</v>
      </c>
      <c r="AM48" s="223">
        <f t="shared" si="20"/>
        <v>0</v>
      </c>
      <c r="AN48" s="223">
        <f t="shared" si="42"/>
        <v>900000</v>
      </c>
      <c r="AO48" s="223">
        <v>900000</v>
      </c>
      <c r="AP48" s="223">
        <f t="shared" si="21"/>
        <v>0</v>
      </c>
      <c r="AQ48" s="223"/>
      <c r="AR48" s="223"/>
      <c r="AS48" s="223">
        <f t="shared" si="22"/>
        <v>0</v>
      </c>
      <c r="AT48" s="223"/>
      <c r="AU48" s="223"/>
      <c r="AV48" s="223">
        <f t="shared" si="23"/>
        <v>0</v>
      </c>
      <c r="AW48" s="223"/>
      <c r="AX48" s="223"/>
      <c r="AY48" s="223"/>
      <c r="AZ48" s="223">
        <f t="shared" si="43"/>
        <v>10000000</v>
      </c>
      <c r="BA48" s="223">
        <f t="shared" si="45"/>
        <v>10000000</v>
      </c>
      <c r="BB48" s="277">
        <f t="shared" si="44"/>
        <v>0</v>
      </c>
      <c r="BC48" s="339" t="s">
        <v>433</v>
      </c>
      <c r="BD48" s="279">
        <v>10000000</v>
      </c>
      <c r="BE48" s="279">
        <v>6400000</v>
      </c>
      <c r="BF48" s="279">
        <v>3600000</v>
      </c>
      <c r="BG48" s="340">
        <v>0</v>
      </c>
      <c r="BH48" s="277">
        <f t="shared" si="25"/>
        <v>0</v>
      </c>
      <c r="BI48" s="339" t="s">
        <v>433</v>
      </c>
      <c r="BJ48" s="279">
        <v>2700000</v>
      </c>
      <c r="BK48" s="280">
        <f t="shared" si="26"/>
        <v>-2700000</v>
      </c>
    </row>
    <row r="49" spans="1:63" s="249" customFormat="1" ht="15" x14ac:dyDescent="0.2">
      <c r="A49" s="272">
        <v>44</v>
      </c>
      <c r="B49" s="273"/>
      <c r="C49" s="273" t="s">
        <v>350</v>
      </c>
      <c r="D49" s="338" t="s">
        <v>138</v>
      </c>
      <c r="E49" s="223">
        <v>10000000</v>
      </c>
      <c r="F49" s="223"/>
      <c r="G49" s="223"/>
      <c r="H49" s="223">
        <v>10000000</v>
      </c>
      <c r="I49" s="223">
        <v>2000000</v>
      </c>
      <c r="J49" s="223">
        <f t="shared" si="46"/>
        <v>2000000</v>
      </c>
      <c r="K49" s="223">
        <v>2000000</v>
      </c>
      <c r="L49" s="223">
        <f t="shared" si="0"/>
        <v>0</v>
      </c>
      <c r="M49" s="262">
        <v>0</v>
      </c>
      <c r="N49" s="262">
        <v>0</v>
      </c>
      <c r="O49" s="262"/>
      <c r="P49" s="223">
        <v>0</v>
      </c>
      <c r="Q49" s="223"/>
      <c r="R49" s="223"/>
      <c r="S49" s="223">
        <v>0</v>
      </c>
      <c r="T49" s="223"/>
      <c r="U49" s="223">
        <f t="shared" si="35"/>
        <v>0</v>
      </c>
      <c r="V49" s="223">
        <v>900000</v>
      </c>
      <c r="W49" s="223">
        <f>V49</f>
        <v>900000</v>
      </c>
      <c r="X49" s="223">
        <f t="shared" si="36"/>
        <v>0</v>
      </c>
      <c r="Y49" s="223">
        <f t="shared" si="29"/>
        <v>900000</v>
      </c>
      <c r="Z49" s="223">
        <f>Y49</f>
        <v>900000</v>
      </c>
      <c r="AA49" s="223">
        <f t="shared" si="37"/>
        <v>0</v>
      </c>
      <c r="AB49" s="223">
        <f t="shared" si="38"/>
        <v>900000</v>
      </c>
      <c r="AC49" s="223">
        <v>900000</v>
      </c>
      <c r="AD49" s="223">
        <f t="shared" si="17"/>
        <v>0</v>
      </c>
      <c r="AE49" s="223">
        <f t="shared" si="39"/>
        <v>900000</v>
      </c>
      <c r="AF49" s="223">
        <v>900000</v>
      </c>
      <c r="AG49" s="223">
        <f t="shared" si="18"/>
        <v>0</v>
      </c>
      <c r="AH49" s="223">
        <f t="shared" si="40"/>
        <v>900000</v>
      </c>
      <c r="AI49" s="223">
        <v>900000</v>
      </c>
      <c r="AJ49" s="223">
        <f t="shared" si="19"/>
        <v>0</v>
      </c>
      <c r="AK49" s="223">
        <f t="shared" si="41"/>
        <v>900000</v>
      </c>
      <c r="AL49" s="223">
        <v>900000</v>
      </c>
      <c r="AM49" s="223">
        <f t="shared" si="20"/>
        <v>0</v>
      </c>
      <c r="AN49" s="223">
        <f t="shared" si="42"/>
        <v>900000</v>
      </c>
      <c r="AO49" s="223">
        <v>900000</v>
      </c>
      <c r="AP49" s="223">
        <f t="shared" si="21"/>
        <v>0</v>
      </c>
      <c r="AQ49" s="223">
        <v>900000</v>
      </c>
      <c r="AR49" s="223">
        <v>900000</v>
      </c>
      <c r="AS49" s="223">
        <f t="shared" si="22"/>
        <v>0</v>
      </c>
      <c r="AT49" s="223">
        <v>800000</v>
      </c>
      <c r="AU49" s="223">
        <v>800000</v>
      </c>
      <c r="AV49" s="223">
        <f t="shared" si="23"/>
        <v>0</v>
      </c>
      <c r="AW49" s="223"/>
      <c r="AX49" s="223"/>
      <c r="AY49" s="223"/>
      <c r="AZ49" s="223">
        <f t="shared" si="43"/>
        <v>10000000</v>
      </c>
      <c r="BA49" s="223">
        <f t="shared" si="45"/>
        <v>10000000</v>
      </c>
      <c r="BB49" s="277">
        <f t="shared" si="44"/>
        <v>0</v>
      </c>
      <c r="BC49" s="278" t="s">
        <v>350</v>
      </c>
      <c r="BD49" s="279">
        <v>10000000</v>
      </c>
      <c r="BE49" s="279">
        <v>2900000</v>
      </c>
      <c r="BF49" s="279">
        <v>7100000</v>
      </c>
      <c r="BG49" s="279">
        <v>1800000</v>
      </c>
      <c r="BH49" s="277">
        <f t="shared" si="25"/>
        <v>0</v>
      </c>
      <c r="BI49" s="278" t="s">
        <v>350</v>
      </c>
      <c r="BJ49" s="279">
        <v>6200000</v>
      </c>
      <c r="BK49" s="280">
        <f t="shared" si="26"/>
        <v>-6200000</v>
      </c>
    </row>
    <row r="50" spans="1:63" s="249" customFormat="1" ht="15" x14ac:dyDescent="0.2">
      <c r="A50" s="272">
        <v>45</v>
      </c>
      <c r="B50" s="273"/>
      <c r="C50" s="273" t="s">
        <v>210</v>
      </c>
      <c r="D50" s="338" t="s">
        <v>138</v>
      </c>
      <c r="E50" s="223">
        <v>10000000</v>
      </c>
      <c r="F50" s="223"/>
      <c r="G50" s="223"/>
      <c r="H50" s="223">
        <v>10000000</v>
      </c>
      <c r="I50" s="223">
        <v>1000000</v>
      </c>
      <c r="J50" s="223">
        <f t="shared" si="46"/>
        <v>1000000</v>
      </c>
      <c r="K50" s="223">
        <v>1000000</v>
      </c>
      <c r="L50" s="223">
        <f t="shared" si="0"/>
        <v>0</v>
      </c>
      <c r="M50" s="262">
        <f>(H50-I50)/12</f>
        <v>750000</v>
      </c>
      <c r="N50" s="262">
        <v>750000</v>
      </c>
      <c r="O50" s="262">
        <f t="shared" ref="O50:O69" si="47">M50-N50</f>
        <v>0</v>
      </c>
      <c r="P50" s="223">
        <f t="shared" ref="P50:P56" si="48">M50</f>
        <v>750000</v>
      </c>
      <c r="Q50" s="223">
        <v>750000</v>
      </c>
      <c r="R50" s="223">
        <f t="shared" ref="R50:R69" si="49">P50-Q50</f>
        <v>0</v>
      </c>
      <c r="S50" s="223">
        <f t="shared" ref="S50:S55" si="50">P50</f>
        <v>750000</v>
      </c>
      <c r="T50" s="223">
        <v>750000</v>
      </c>
      <c r="U50" s="223">
        <f t="shared" si="35"/>
        <v>0</v>
      </c>
      <c r="V50" s="223">
        <f t="shared" ref="V50:V81" si="51">S50</f>
        <v>750000</v>
      </c>
      <c r="W50" s="223">
        <v>750000</v>
      </c>
      <c r="X50" s="223">
        <f t="shared" si="36"/>
        <v>0</v>
      </c>
      <c r="Y50" s="223">
        <f t="shared" si="29"/>
        <v>750000</v>
      </c>
      <c r="Z50" s="223">
        <v>750000</v>
      </c>
      <c r="AA50" s="223">
        <f t="shared" si="37"/>
        <v>0</v>
      </c>
      <c r="AB50" s="223">
        <f t="shared" si="38"/>
        <v>750000</v>
      </c>
      <c r="AC50" s="223">
        <v>750000</v>
      </c>
      <c r="AD50" s="223">
        <f t="shared" si="17"/>
        <v>0</v>
      </c>
      <c r="AE50" s="223">
        <f t="shared" si="39"/>
        <v>750000</v>
      </c>
      <c r="AF50" s="223">
        <v>750000</v>
      </c>
      <c r="AG50" s="223">
        <f t="shared" si="18"/>
        <v>0</v>
      </c>
      <c r="AH50" s="223">
        <f t="shared" si="40"/>
        <v>750000</v>
      </c>
      <c r="AI50" s="223">
        <v>750000</v>
      </c>
      <c r="AJ50" s="223">
        <f t="shared" si="19"/>
        <v>0</v>
      </c>
      <c r="AK50" s="223">
        <f t="shared" si="41"/>
        <v>750000</v>
      </c>
      <c r="AL50" s="223">
        <v>750000</v>
      </c>
      <c r="AM50" s="223">
        <f t="shared" si="20"/>
        <v>0</v>
      </c>
      <c r="AN50" s="223">
        <f t="shared" si="42"/>
        <v>750000</v>
      </c>
      <c r="AO50" s="223">
        <v>750000</v>
      </c>
      <c r="AP50" s="223">
        <f t="shared" si="21"/>
        <v>0</v>
      </c>
      <c r="AQ50" s="223">
        <f>AN50</f>
        <v>750000</v>
      </c>
      <c r="AR50" s="223">
        <v>750000</v>
      </c>
      <c r="AS50" s="223">
        <f t="shared" si="22"/>
        <v>0</v>
      </c>
      <c r="AT50" s="223">
        <f>AN50</f>
        <v>750000</v>
      </c>
      <c r="AU50" s="223">
        <v>750000</v>
      </c>
      <c r="AV50" s="223">
        <f t="shared" si="23"/>
        <v>0</v>
      </c>
      <c r="AW50" s="223"/>
      <c r="AX50" s="223"/>
      <c r="AY50" s="223"/>
      <c r="AZ50" s="223">
        <f t="shared" si="43"/>
        <v>10000000</v>
      </c>
      <c r="BA50" s="223">
        <f t="shared" si="45"/>
        <v>10000000</v>
      </c>
      <c r="BB50" s="277">
        <f t="shared" si="44"/>
        <v>0</v>
      </c>
      <c r="BC50" s="278" t="s">
        <v>210</v>
      </c>
      <c r="BD50" s="279">
        <v>10000000</v>
      </c>
      <c r="BE50" s="279">
        <v>3000000</v>
      </c>
      <c r="BF50" s="279">
        <v>7000000</v>
      </c>
      <c r="BG50" s="279">
        <v>2500000</v>
      </c>
      <c r="BH50" s="277">
        <f t="shared" si="25"/>
        <v>0</v>
      </c>
      <c r="BI50" s="278" t="s">
        <v>210</v>
      </c>
      <c r="BJ50" s="279">
        <v>7000000</v>
      </c>
      <c r="BK50" s="280">
        <f t="shared" si="26"/>
        <v>-7000000</v>
      </c>
    </row>
    <row r="51" spans="1:63" s="249" customFormat="1" ht="15" x14ac:dyDescent="0.2">
      <c r="A51" s="272">
        <v>46</v>
      </c>
      <c r="B51" s="273"/>
      <c r="C51" s="273" t="s">
        <v>118</v>
      </c>
      <c r="D51" s="275" t="s">
        <v>109</v>
      </c>
      <c r="E51" s="341">
        <v>9500000</v>
      </c>
      <c r="F51" s="223"/>
      <c r="G51" s="223"/>
      <c r="H51" s="341">
        <v>9500000</v>
      </c>
      <c r="I51" s="276">
        <v>3000000</v>
      </c>
      <c r="J51" s="223">
        <f t="shared" si="46"/>
        <v>3000000</v>
      </c>
      <c r="K51" s="223">
        <v>3000000</v>
      </c>
      <c r="L51" s="223">
        <f t="shared" si="0"/>
        <v>0</v>
      </c>
      <c r="M51" s="262">
        <v>541000</v>
      </c>
      <c r="N51" s="262">
        <v>541000</v>
      </c>
      <c r="O51" s="262">
        <f t="shared" si="47"/>
        <v>0</v>
      </c>
      <c r="P51" s="223">
        <f t="shared" si="48"/>
        <v>541000</v>
      </c>
      <c r="Q51" s="223">
        <v>541000</v>
      </c>
      <c r="R51" s="223">
        <f t="shared" si="49"/>
        <v>0</v>
      </c>
      <c r="S51" s="223">
        <f t="shared" si="50"/>
        <v>541000</v>
      </c>
      <c r="T51" s="223">
        <f>S51</f>
        <v>541000</v>
      </c>
      <c r="U51" s="223">
        <f t="shared" si="35"/>
        <v>0</v>
      </c>
      <c r="V51" s="223">
        <f t="shared" si="51"/>
        <v>541000</v>
      </c>
      <c r="W51" s="223">
        <f>V51</f>
        <v>541000</v>
      </c>
      <c r="X51" s="223">
        <f t="shared" si="36"/>
        <v>0</v>
      </c>
      <c r="Y51" s="223">
        <f t="shared" si="29"/>
        <v>541000</v>
      </c>
      <c r="Z51" s="223">
        <f>Y51</f>
        <v>541000</v>
      </c>
      <c r="AA51" s="223">
        <f t="shared" si="37"/>
        <v>0</v>
      </c>
      <c r="AB51" s="223">
        <f t="shared" si="38"/>
        <v>541000</v>
      </c>
      <c r="AC51" s="223">
        <f>AB51</f>
        <v>541000</v>
      </c>
      <c r="AD51" s="223">
        <f t="shared" si="17"/>
        <v>0</v>
      </c>
      <c r="AE51" s="223">
        <f t="shared" si="39"/>
        <v>541000</v>
      </c>
      <c r="AF51" s="223">
        <f>AE51</f>
        <v>541000</v>
      </c>
      <c r="AG51" s="223">
        <f t="shared" si="18"/>
        <v>0</v>
      </c>
      <c r="AH51" s="223">
        <f t="shared" si="40"/>
        <v>541000</v>
      </c>
      <c r="AI51" s="223">
        <v>541000</v>
      </c>
      <c r="AJ51" s="223">
        <f t="shared" si="19"/>
        <v>0</v>
      </c>
      <c r="AK51" s="223">
        <f t="shared" si="41"/>
        <v>541000</v>
      </c>
      <c r="AL51" s="223">
        <v>541000</v>
      </c>
      <c r="AM51" s="223">
        <f t="shared" si="20"/>
        <v>0</v>
      </c>
      <c r="AN51" s="223">
        <f t="shared" si="42"/>
        <v>541000</v>
      </c>
      <c r="AO51" s="223">
        <v>541000</v>
      </c>
      <c r="AP51" s="223">
        <f t="shared" si="21"/>
        <v>0</v>
      </c>
      <c r="AQ51" s="223">
        <f>AN51</f>
        <v>541000</v>
      </c>
      <c r="AR51" s="223">
        <v>541000</v>
      </c>
      <c r="AS51" s="223">
        <f t="shared" si="22"/>
        <v>0</v>
      </c>
      <c r="AT51" s="223">
        <v>549000</v>
      </c>
      <c r="AU51" s="223">
        <v>549000</v>
      </c>
      <c r="AV51" s="223">
        <f t="shared" si="23"/>
        <v>0</v>
      </c>
      <c r="AW51" s="223"/>
      <c r="AX51" s="223"/>
      <c r="AY51" s="223"/>
      <c r="AZ51" s="223">
        <f t="shared" si="43"/>
        <v>9500000</v>
      </c>
      <c r="BA51" s="223">
        <f t="shared" si="45"/>
        <v>9500000</v>
      </c>
      <c r="BB51" s="277">
        <f t="shared" si="44"/>
        <v>0</v>
      </c>
      <c r="BC51" s="278" t="s">
        <v>434</v>
      </c>
      <c r="BD51" s="279">
        <v>9500000</v>
      </c>
      <c r="BE51" s="279">
        <v>5712000</v>
      </c>
      <c r="BF51" s="279">
        <v>3788000</v>
      </c>
      <c r="BG51" s="279">
        <v>534000</v>
      </c>
      <c r="BH51" s="277">
        <f t="shared" si="25"/>
        <v>0</v>
      </c>
      <c r="BI51" s="339" t="s">
        <v>434</v>
      </c>
      <c r="BJ51" s="279">
        <v>2677000</v>
      </c>
      <c r="BK51" s="280">
        <f t="shared" si="26"/>
        <v>-2677000</v>
      </c>
    </row>
    <row r="52" spans="1:63" s="249" customFormat="1" ht="15" x14ac:dyDescent="0.2">
      <c r="A52" s="272">
        <v>47</v>
      </c>
      <c r="B52" s="273"/>
      <c r="C52" s="273" t="s">
        <v>212</v>
      </c>
      <c r="D52" s="338" t="s">
        <v>138</v>
      </c>
      <c r="E52" s="223">
        <v>10000000</v>
      </c>
      <c r="F52" s="223"/>
      <c r="G52" s="223"/>
      <c r="H52" s="223">
        <v>10000000</v>
      </c>
      <c r="I52" s="223">
        <v>1000000</v>
      </c>
      <c r="J52" s="223">
        <f t="shared" si="46"/>
        <v>1000000</v>
      </c>
      <c r="K52" s="223">
        <v>1000000</v>
      </c>
      <c r="L52" s="223"/>
      <c r="M52" s="262">
        <f>(H52-I52)/12</f>
        <v>750000</v>
      </c>
      <c r="N52" s="262">
        <v>750000</v>
      </c>
      <c r="O52" s="262">
        <f t="shared" si="47"/>
        <v>0</v>
      </c>
      <c r="P52" s="223">
        <f t="shared" si="48"/>
        <v>750000</v>
      </c>
      <c r="Q52" s="223">
        <v>750000</v>
      </c>
      <c r="R52" s="223">
        <f t="shared" si="49"/>
        <v>0</v>
      </c>
      <c r="S52" s="223">
        <f t="shared" si="50"/>
        <v>750000</v>
      </c>
      <c r="T52" s="223">
        <v>750000</v>
      </c>
      <c r="U52" s="223">
        <f t="shared" si="35"/>
        <v>0</v>
      </c>
      <c r="V52" s="223">
        <f t="shared" si="51"/>
        <v>750000</v>
      </c>
      <c r="W52" s="223">
        <f>V52</f>
        <v>750000</v>
      </c>
      <c r="X52" s="223">
        <f t="shared" si="36"/>
        <v>0</v>
      </c>
      <c r="Y52" s="223">
        <f t="shared" ref="Y52:Y83" si="52">V52</f>
        <v>750000</v>
      </c>
      <c r="Z52" s="223">
        <f>Y52</f>
        <v>750000</v>
      </c>
      <c r="AA52" s="223">
        <f t="shared" si="37"/>
        <v>0</v>
      </c>
      <c r="AB52" s="223">
        <f t="shared" si="38"/>
        <v>750000</v>
      </c>
      <c r="AC52" s="223">
        <v>750000</v>
      </c>
      <c r="AD52" s="223">
        <f t="shared" si="17"/>
        <v>0</v>
      </c>
      <c r="AE52" s="223">
        <f t="shared" si="39"/>
        <v>750000</v>
      </c>
      <c r="AF52" s="223">
        <v>750000</v>
      </c>
      <c r="AG52" s="223">
        <f t="shared" si="18"/>
        <v>0</v>
      </c>
      <c r="AH52" s="223">
        <f t="shared" si="40"/>
        <v>750000</v>
      </c>
      <c r="AI52" s="223">
        <v>750000</v>
      </c>
      <c r="AJ52" s="223">
        <f t="shared" si="19"/>
        <v>0</v>
      </c>
      <c r="AK52" s="223">
        <f t="shared" si="41"/>
        <v>750000</v>
      </c>
      <c r="AL52" s="223">
        <v>750000</v>
      </c>
      <c r="AM52" s="223">
        <f t="shared" si="20"/>
        <v>0</v>
      </c>
      <c r="AN52" s="223">
        <f t="shared" si="42"/>
        <v>750000</v>
      </c>
      <c r="AO52" s="223">
        <v>750000</v>
      </c>
      <c r="AP52" s="223">
        <f t="shared" si="21"/>
        <v>0</v>
      </c>
      <c r="AQ52" s="223">
        <f>AN52</f>
        <v>750000</v>
      </c>
      <c r="AR52" s="223">
        <v>750000</v>
      </c>
      <c r="AS52" s="223">
        <f t="shared" si="22"/>
        <v>0</v>
      </c>
      <c r="AT52" s="223">
        <f>AN52</f>
        <v>750000</v>
      </c>
      <c r="AU52" s="223">
        <v>750000</v>
      </c>
      <c r="AV52" s="223">
        <f t="shared" si="23"/>
        <v>0</v>
      </c>
      <c r="AW52" s="223"/>
      <c r="AX52" s="223"/>
      <c r="AY52" s="223"/>
      <c r="AZ52" s="223">
        <f t="shared" si="43"/>
        <v>10000000</v>
      </c>
      <c r="BA52" s="223">
        <f t="shared" si="45"/>
        <v>10000000</v>
      </c>
      <c r="BB52" s="277">
        <f t="shared" si="44"/>
        <v>0</v>
      </c>
      <c r="BC52" s="278" t="s">
        <v>212</v>
      </c>
      <c r="BD52" s="279">
        <v>10000000</v>
      </c>
      <c r="BE52" s="279">
        <v>4750000</v>
      </c>
      <c r="BF52" s="279">
        <v>5250000</v>
      </c>
      <c r="BG52" s="279">
        <v>750000</v>
      </c>
      <c r="BH52" s="277">
        <f t="shared" si="25"/>
        <v>0</v>
      </c>
      <c r="BI52" s="278" t="s">
        <v>212</v>
      </c>
      <c r="BJ52" s="279">
        <v>4850000</v>
      </c>
      <c r="BK52" s="280">
        <f t="shared" si="26"/>
        <v>-4850000</v>
      </c>
    </row>
    <row r="53" spans="1:63" s="249" customFormat="1" ht="15" x14ac:dyDescent="0.2">
      <c r="A53" s="272">
        <v>48</v>
      </c>
      <c r="B53" s="273"/>
      <c r="C53" s="273" t="s">
        <v>131</v>
      </c>
      <c r="D53" s="275" t="s">
        <v>109</v>
      </c>
      <c r="E53" s="341">
        <v>9500000</v>
      </c>
      <c r="F53" s="223"/>
      <c r="G53" s="223"/>
      <c r="H53" s="341">
        <v>9500000</v>
      </c>
      <c r="I53" s="276">
        <v>1000000</v>
      </c>
      <c r="J53" s="223">
        <f t="shared" si="46"/>
        <v>1000000</v>
      </c>
      <c r="K53" s="223">
        <v>1000000</v>
      </c>
      <c r="L53" s="223">
        <f t="shared" ref="L53:L87" si="53">J53-K53</f>
        <v>0</v>
      </c>
      <c r="M53" s="262">
        <v>708000</v>
      </c>
      <c r="N53" s="262">
        <v>708000</v>
      </c>
      <c r="O53" s="262">
        <f t="shared" si="47"/>
        <v>0</v>
      </c>
      <c r="P53" s="223">
        <f t="shared" si="48"/>
        <v>708000</v>
      </c>
      <c r="Q53" s="223">
        <v>708000</v>
      </c>
      <c r="R53" s="223">
        <f t="shared" si="49"/>
        <v>0</v>
      </c>
      <c r="S53" s="223">
        <f t="shared" si="50"/>
        <v>708000</v>
      </c>
      <c r="T53" s="223">
        <v>708000</v>
      </c>
      <c r="U53" s="223">
        <f t="shared" si="35"/>
        <v>0</v>
      </c>
      <c r="V53" s="223">
        <f t="shared" si="51"/>
        <v>708000</v>
      </c>
      <c r="W53" s="223">
        <f>V53</f>
        <v>708000</v>
      </c>
      <c r="X53" s="223">
        <f t="shared" si="36"/>
        <v>0</v>
      </c>
      <c r="Y53" s="223">
        <f t="shared" si="52"/>
        <v>708000</v>
      </c>
      <c r="Z53" s="223">
        <f>Y53</f>
        <v>708000</v>
      </c>
      <c r="AA53" s="223">
        <f t="shared" si="37"/>
        <v>0</v>
      </c>
      <c r="AB53" s="223">
        <f t="shared" si="38"/>
        <v>708000</v>
      </c>
      <c r="AC53" s="223">
        <f>AB53</f>
        <v>708000</v>
      </c>
      <c r="AD53" s="223">
        <f t="shared" si="17"/>
        <v>0</v>
      </c>
      <c r="AE53" s="223">
        <f t="shared" si="39"/>
        <v>708000</v>
      </c>
      <c r="AF53" s="223">
        <f>AE53</f>
        <v>708000</v>
      </c>
      <c r="AG53" s="223">
        <f t="shared" si="18"/>
        <v>0</v>
      </c>
      <c r="AH53" s="223">
        <f t="shared" si="40"/>
        <v>708000</v>
      </c>
      <c r="AI53" s="223">
        <v>708000</v>
      </c>
      <c r="AJ53" s="223">
        <f t="shared" si="19"/>
        <v>0</v>
      </c>
      <c r="AK53" s="223">
        <f t="shared" si="41"/>
        <v>708000</v>
      </c>
      <c r="AL53" s="223">
        <v>708000</v>
      </c>
      <c r="AM53" s="223">
        <f t="shared" si="20"/>
        <v>0</v>
      </c>
      <c r="AN53" s="223">
        <f t="shared" si="42"/>
        <v>708000</v>
      </c>
      <c r="AO53" s="223">
        <v>708000</v>
      </c>
      <c r="AP53" s="223">
        <f t="shared" si="21"/>
        <v>0</v>
      </c>
      <c r="AQ53" s="223">
        <f>AN53</f>
        <v>708000</v>
      </c>
      <c r="AR53" s="223">
        <v>708000</v>
      </c>
      <c r="AS53" s="223">
        <f t="shared" si="22"/>
        <v>0</v>
      </c>
      <c r="AT53" s="223">
        <v>712000</v>
      </c>
      <c r="AU53" s="223">
        <v>712000</v>
      </c>
      <c r="AV53" s="223">
        <f t="shared" si="23"/>
        <v>0</v>
      </c>
      <c r="AW53" s="223"/>
      <c r="AX53" s="223"/>
      <c r="AY53" s="223"/>
      <c r="AZ53" s="223">
        <f t="shared" si="43"/>
        <v>9500000</v>
      </c>
      <c r="BA53" s="223">
        <f t="shared" si="45"/>
        <v>9500000</v>
      </c>
      <c r="BB53" s="277">
        <f t="shared" si="44"/>
        <v>0</v>
      </c>
      <c r="BC53" s="278" t="s">
        <v>131</v>
      </c>
      <c r="BD53" s="279">
        <v>9500000</v>
      </c>
      <c r="BE53" s="279">
        <v>4250000</v>
      </c>
      <c r="BF53" s="279">
        <v>5250000</v>
      </c>
      <c r="BG53" s="279">
        <v>998000</v>
      </c>
      <c r="BH53" s="277">
        <f t="shared" si="25"/>
        <v>0</v>
      </c>
      <c r="BI53" s="339" t="s">
        <v>131</v>
      </c>
      <c r="BJ53" s="279">
        <v>3250000</v>
      </c>
      <c r="BK53" s="280">
        <f t="shared" si="26"/>
        <v>-3250000</v>
      </c>
    </row>
    <row r="54" spans="1:63" s="249" customFormat="1" ht="15" x14ac:dyDescent="0.2">
      <c r="A54" s="272">
        <v>49</v>
      </c>
      <c r="B54" s="273"/>
      <c r="C54" s="273" t="s">
        <v>358</v>
      </c>
      <c r="D54" s="275" t="s">
        <v>138</v>
      </c>
      <c r="E54" s="341">
        <v>9750000</v>
      </c>
      <c r="F54" s="223"/>
      <c r="G54" s="223"/>
      <c r="H54" s="341">
        <v>9750000</v>
      </c>
      <c r="I54" s="223">
        <v>1000000</v>
      </c>
      <c r="J54" s="223">
        <f t="shared" si="46"/>
        <v>1000000</v>
      </c>
      <c r="K54" s="223">
        <v>1000000</v>
      </c>
      <c r="L54" s="223">
        <f t="shared" si="53"/>
        <v>0</v>
      </c>
      <c r="M54" s="262">
        <f>(H54-I54)/10</f>
        <v>875000</v>
      </c>
      <c r="N54" s="262">
        <v>875000</v>
      </c>
      <c r="O54" s="262">
        <f t="shared" si="47"/>
        <v>0</v>
      </c>
      <c r="P54" s="223">
        <f t="shared" si="48"/>
        <v>875000</v>
      </c>
      <c r="Q54" s="223">
        <v>875000</v>
      </c>
      <c r="R54" s="223">
        <f t="shared" si="49"/>
        <v>0</v>
      </c>
      <c r="S54" s="223">
        <f t="shared" si="50"/>
        <v>875000</v>
      </c>
      <c r="T54" s="223">
        <f>S54</f>
        <v>875000</v>
      </c>
      <c r="U54" s="223">
        <f t="shared" si="35"/>
        <v>0</v>
      </c>
      <c r="V54" s="223">
        <f>T54</f>
        <v>875000</v>
      </c>
      <c r="W54" s="223">
        <f>V54</f>
        <v>875000</v>
      </c>
      <c r="X54" s="223">
        <f t="shared" si="36"/>
        <v>0</v>
      </c>
      <c r="Y54" s="223">
        <f t="shared" si="52"/>
        <v>875000</v>
      </c>
      <c r="Z54" s="223">
        <f>Y54</f>
        <v>875000</v>
      </c>
      <c r="AA54" s="223">
        <f t="shared" si="37"/>
        <v>0</v>
      </c>
      <c r="AB54" s="223">
        <f t="shared" si="38"/>
        <v>875000</v>
      </c>
      <c r="AC54" s="223">
        <v>875000</v>
      </c>
      <c r="AD54" s="223">
        <f t="shared" si="17"/>
        <v>0</v>
      </c>
      <c r="AE54" s="223">
        <f t="shared" si="39"/>
        <v>875000</v>
      </c>
      <c r="AF54" s="223">
        <v>875000</v>
      </c>
      <c r="AG54" s="223">
        <f>+AE54-AF54</f>
        <v>0</v>
      </c>
      <c r="AH54" s="223">
        <f t="shared" si="40"/>
        <v>875000</v>
      </c>
      <c r="AI54" s="223">
        <v>875000</v>
      </c>
      <c r="AJ54" s="223">
        <f t="shared" si="19"/>
        <v>0</v>
      </c>
      <c r="AK54" s="223">
        <f t="shared" si="41"/>
        <v>875000</v>
      </c>
      <c r="AL54" s="223">
        <v>875000</v>
      </c>
      <c r="AM54" s="223">
        <f t="shared" si="20"/>
        <v>0</v>
      </c>
      <c r="AN54" s="223">
        <f t="shared" si="42"/>
        <v>875000</v>
      </c>
      <c r="AO54" s="223">
        <v>875000</v>
      </c>
      <c r="AP54" s="223">
        <f t="shared" si="21"/>
        <v>0</v>
      </c>
      <c r="AQ54" s="223"/>
      <c r="AR54" s="223"/>
      <c r="AS54" s="223">
        <f t="shared" si="22"/>
        <v>0</v>
      </c>
      <c r="AT54" s="223"/>
      <c r="AU54" s="223"/>
      <c r="AV54" s="223">
        <f t="shared" si="23"/>
        <v>0</v>
      </c>
      <c r="AW54" s="223"/>
      <c r="AX54" s="223"/>
      <c r="AY54" s="223"/>
      <c r="AZ54" s="223">
        <f t="shared" si="43"/>
        <v>9750000</v>
      </c>
      <c r="BA54" s="223">
        <f t="shared" si="45"/>
        <v>9750000</v>
      </c>
      <c r="BB54" s="277">
        <f t="shared" si="44"/>
        <v>0</v>
      </c>
      <c r="BC54" s="278" t="s">
        <v>358</v>
      </c>
      <c r="BD54" s="279">
        <v>9750000</v>
      </c>
      <c r="BE54" s="279">
        <v>4700000</v>
      </c>
      <c r="BF54" s="279">
        <v>5050000</v>
      </c>
      <c r="BG54" s="279">
        <v>1550000</v>
      </c>
      <c r="BH54" s="277">
        <f t="shared" si="25"/>
        <v>0</v>
      </c>
      <c r="BI54" s="278" t="s">
        <v>358</v>
      </c>
      <c r="BJ54" s="279">
        <v>4375000</v>
      </c>
      <c r="BK54" s="280">
        <f t="shared" si="26"/>
        <v>-4375000</v>
      </c>
    </row>
    <row r="55" spans="1:63" s="249" customFormat="1" ht="15" x14ac:dyDescent="0.2">
      <c r="A55" s="272">
        <v>50</v>
      </c>
      <c r="B55" s="273"/>
      <c r="C55" s="274" t="s">
        <v>197</v>
      </c>
      <c r="D55" s="338" t="s">
        <v>138</v>
      </c>
      <c r="E55" s="223">
        <v>10000000</v>
      </c>
      <c r="F55" s="223"/>
      <c r="G55" s="223"/>
      <c r="H55" s="223">
        <v>10000000</v>
      </c>
      <c r="I55" s="223">
        <v>2000000</v>
      </c>
      <c r="J55" s="223">
        <f t="shared" si="46"/>
        <v>2000000</v>
      </c>
      <c r="K55" s="223">
        <v>2000000</v>
      </c>
      <c r="L55" s="223">
        <f t="shared" si="53"/>
        <v>0</v>
      </c>
      <c r="M55" s="262">
        <f>(H55-I55)/10</f>
        <v>800000</v>
      </c>
      <c r="N55" s="262">
        <f>M55</f>
        <v>800000</v>
      </c>
      <c r="O55" s="262">
        <f t="shared" si="47"/>
        <v>0</v>
      </c>
      <c r="P55" s="223">
        <f t="shared" si="48"/>
        <v>800000</v>
      </c>
      <c r="Q55" s="223">
        <f>P55</f>
        <v>800000</v>
      </c>
      <c r="R55" s="223">
        <f t="shared" si="49"/>
        <v>0</v>
      </c>
      <c r="S55" s="223">
        <f t="shared" si="50"/>
        <v>800000</v>
      </c>
      <c r="T55" s="223">
        <f>S55</f>
        <v>800000</v>
      </c>
      <c r="U55" s="223">
        <f t="shared" si="35"/>
        <v>0</v>
      </c>
      <c r="V55" s="223">
        <f t="shared" si="51"/>
        <v>800000</v>
      </c>
      <c r="W55" s="223">
        <v>800000</v>
      </c>
      <c r="X55" s="223">
        <f t="shared" si="36"/>
        <v>0</v>
      </c>
      <c r="Y55" s="223">
        <f t="shared" si="52"/>
        <v>800000</v>
      </c>
      <c r="Z55" s="223">
        <v>800000</v>
      </c>
      <c r="AA55" s="223">
        <f t="shared" si="37"/>
        <v>0</v>
      </c>
      <c r="AB55" s="223">
        <f t="shared" si="38"/>
        <v>800000</v>
      </c>
      <c r="AC55" s="223">
        <v>800000</v>
      </c>
      <c r="AD55" s="223">
        <f t="shared" si="17"/>
        <v>0</v>
      </c>
      <c r="AE55" s="223">
        <f t="shared" si="39"/>
        <v>800000</v>
      </c>
      <c r="AF55" s="223">
        <v>800000</v>
      </c>
      <c r="AG55" s="223">
        <f t="shared" si="18"/>
        <v>0</v>
      </c>
      <c r="AH55" s="223">
        <f t="shared" si="40"/>
        <v>800000</v>
      </c>
      <c r="AI55" s="223">
        <v>800000</v>
      </c>
      <c r="AJ55" s="223">
        <f t="shared" si="19"/>
        <v>0</v>
      </c>
      <c r="AK55" s="223">
        <f t="shared" si="41"/>
        <v>800000</v>
      </c>
      <c r="AL55" s="223">
        <v>800000</v>
      </c>
      <c r="AM55" s="223">
        <f t="shared" si="20"/>
        <v>0</v>
      </c>
      <c r="AN55" s="223">
        <f t="shared" si="42"/>
        <v>800000</v>
      </c>
      <c r="AO55" s="223">
        <v>800000</v>
      </c>
      <c r="AP55" s="223">
        <f t="shared" si="21"/>
        <v>0</v>
      </c>
      <c r="AQ55" s="223"/>
      <c r="AR55" s="223"/>
      <c r="AS55" s="223">
        <f t="shared" si="22"/>
        <v>0</v>
      </c>
      <c r="AT55" s="223"/>
      <c r="AU55" s="223"/>
      <c r="AV55" s="223">
        <f t="shared" si="23"/>
        <v>0</v>
      </c>
      <c r="AW55" s="223"/>
      <c r="AX55" s="223"/>
      <c r="AY55" s="223"/>
      <c r="AZ55" s="223">
        <f t="shared" si="43"/>
        <v>10000000</v>
      </c>
      <c r="BA55" s="223">
        <f t="shared" si="45"/>
        <v>10000000</v>
      </c>
      <c r="BB55" s="277">
        <f t="shared" si="44"/>
        <v>0</v>
      </c>
      <c r="BC55" s="278" t="s">
        <v>197</v>
      </c>
      <c r="BD55" s="279">
        <v>10000000</v>
      </c>
      <c r="BE55" s="279">
        <v>1500000</v>
      </c>
      <c r="BF55" s="279">
        <v>8500000</v>
      </c>
      <c r="BG55" s="279">
        <v>5300000</v>
      </c>
      <c r="BH55" s="277">
        <f t="shared" si="25"/>
        <v>0</v>
      </c>
      <c r="BI55" s="278" t="s">
        <v>197</v>
      </c>
      <c r="BJ55" s="279">
        <v>5500000</v>
      </c>
      <c r="BK55" s="280">
        <f t="shared" si="26"/>
        <v>-5500000</v>
      </c>
    </row>
    <row r="56" spans="1:63" s="249" customFormat="1" ht="15" x14ac:dyDescent="0.2">
      <c r="A56" s="272">
        <v>51</v>
      </c>
      <c r="B56" s="273"/>
      <c r="C56" s="364" t="s">
        <v>156</v>
      </c>
      <c r="D56" s="275" t="s">
        <v>138</v>
      </c>
      <c r="E56" s="341">
        <v>9500000</v>
      </c>
      <c r="F56" s="223"/>
      <c r="G56" s="223"/>
      <c r="H56" s="341">
        <v>9500000</v>
      </c>
      <c r="I56" s="223">
        <v>1000000</v>
      </c>
      <c r="J56" s="223">
        <f t="shared" si="46"/>
        <v>1000000</v>
      </c>
      <c r="K56" s="223">
        <v>1000000</v>
      </c>
      <c r="L56" s="223">
        <f t="shared" si="53"/>
        <v>0</v>
      </c>
      <c r="M56" s="262">
        <v>708000</v>
      </c>
      <c r="N56" s="262">
        <v>708000</v>
      </c>
      <c r="O56" s="262">
        <f t="shared" si="47"/>
        <v>0</v>
      </c>
      <c r="P56" s="223">
        <f t="shared" si="48"/>
        <v>708000</v>
      </c>
      <c r="Q56" s="223">
        <v>708000</v>
      </c>
      <c r="R56" s="223">
        <f t="shared" si="49"/>
        <v>0</v>
      </c>
      <c r="S56" s="223">
        <v>708000</v>
      </c>
      <c r="T56" s="223">
        <v>708000</v>
      </c>
      <c r="U56" s="223">
        <f t="shared" si="35"/>
        <v>0</v>
      </c>
      <c r="V56" s="223">
        <f t="shared" si="51"/>
        <v>708000</v>
      </c>
      <c r="W56" s="223">
        <f>V56</f>
        <v>708000</v>
      </c>
      <c r="X56" s="223">
        <f t="shared" si="36"/>
        <v>0</v>
      </c>
      <c r="Y56" s="223">
        <f t="shared" si="52"/>
        <v>708000</v>
      </c>
      <c r="Z56" s="223">
        <f>Y56</f>
        <v>708000</v>
      </c>
      <c r="AA56" s="223">
        <f t="shared" si="37"/>
        <v>0</v>
      </c>
      <c r="AB56" s="223">
        <f t="shared" si="38"/>
        <v>708000</v>
      </c>
      <c r="AC56" s="223">
        <f>AB56</f>
        <v>708000</v>
      </c>
      <c r="AD56" s="223">
        <f t="shared" si="17"/>
        <v>0</v>
      </c>
      <c r="AE56" s="223">
        <f t="shared" si="39"/>
        <v>708000</v>
      </c>
      <c r="AF56" s="223">
        <v>708000</v>
      </c>
      <c r="AG56" s="223">
        <f t="shared" si="18"/>
        <v>0</v>
      </c>
      <c r="AH56" s="223">
        <f t="shared" si="40"/>
        <v>708000</v>
      </c>
      <c r="AI56" s="223">
        <v>708000</v>
      </c>
      <c r="AJ56" s="223">
        <f t="shared" si="19"/>
        <v>0</v>
      </c>
      <c r="AK56" s="223">
        <f t="shared" si="41"/>
        <v>708000</v>
      </c>
      <c r="AL56" s="223">
        <v>708000</v>
      </c>
      <c r="AM56" s="223">
        <f t="shared" si="20"/>
        <v>0</v>
      </c>
      <c r="AN56" s="223">
        <f t="shared" si="42"/>
        <v>708000</v>
      </c>
      <c r="AO56" s="223">
        <v>708000</v>
      </c>
      <c r="AP56" s="223">
        <f t="shared" si="21"/>
        <v>0</v>
      </c>
      <c r="AQ56" s="223">
        <f>AN56</f>
        <v>708000</v>
      </c>
      <c r="AR56" s="223">
        <v>708000</v>
      </c>
      <c r="AS56" s="223">
        <f t="shared" si="22"/>
        <v>0</v>
      </c>
      <c r="AT56" s="223">
        <v>712000</v>
      </c>
      <c r="AU56" s="223">
        <v>712000</v>
      </c>
      <c r="AV56" s="223">
        <f t="shared" si="23"/>
        <v>0</v>
      </c>
      <c r="AW56" s="223"/>
      <c r="AX56" s="223"/>
      <c r="AY56" s="223"/>
      <c r="AZ56" s="223">
        <f t="shared" si="43"/>
        <v>9500000</v>
      </c>
      <c r="BA56" s="223">
        <f t="shared" si="45"/>
        <v>9500000</v>
      </c>
      <c r="BB56" s="277">
        <f t="shared" si="44"/>
        <v>0</v>
      </c>
      <c r="BC56" s="278" t="s">
        <v>156</v>
      </c>
      <c r="BD56" s="279">
        <v>9500000</v>
      </c>
      <c r="BE56" s="279">
        <v>3832000</v>
      </c>
      <c r="BF56" s="279">
        <v>5668000</v>
      </c>
      <c r="BG56" s="279">
        <v>1416000</v>
      </c>
      <c r="BH56" s="277">
        <f t="shared" si="25"/>
        <v>0</v>
      </c>
      <c r="BI56" s="278" t="s">
        <v>156</v>
      </c>
      <c r="BJ56" s="279">
        <v>4068000</v>
      </c>
      <c r="BK56" s="280">
        <f t="shared" si="26"/>
        <v>-4068000</v>
      </c>
    </row>
    <row r="57" spans="1:63" ht="15" x14ac:dyDescent="0.2">
      <c r="A57" s="182">
        <v>52</v>
      </c>
      <c r="B57" s="252"/>
      <c r="C57" s="8" t="s">
        <v>311</v>
      </c>
      <c r="D57" s="253" t="s">
        <v>138</v>
      </c>
      <c r="E57" s="183">
        <v>10000000</v>
      </c>
      <c r="F57" s="198"/>
      <c r="G57" s="198"/>
      <c r="H57" s="161">
        <v>10000000</v>
      </c>
      <c r="I57" s="198">
        <v>3000000</v>
      </c>
      <c r="J57" s="211">
        <f t="shared" si="46"/>
        <v>3000000</v>
      </c>
      <c r="K57" s="211">
        <v>3000000</v>
      </c>
      <c r="L57" s="211">
        <f t="shared" si="53"/>
        <v>0</v>
      </c>
      <c r="M57" s="254"/>
      <c r="N57" s="254"/>
      <c r="O57" s="254">
        <f t="shared" si="47"/>
        <v>0</v>
      </c>
      <c r="P57" s="223">
        <v>650000</v>
      </c>
      <c r="Q57" s="223"/>
      <c r="R57" s="223">
        <f t="shared" si="49"/>
        <v>650000</v>
      </c>
      <c r="S57" s="223">
        <f t="shared" ref="S57:S69" si="54">P57</f>
        <v>650000</v>
      </c>
      <c r="T57" s="223"/>
      <c r="U57" s="223">
        <f t="shared" si="35"/>
        <v>650000</v>
      </c>
      <c r="V57" s="223">
        <f t="shared" si="51"/>
        <v>650000</v>
      </c>
      <c r="W57" s="223"/>
      <c r="X57" s="223">
        <f t="shared" si="36"/>
        <v>650000</v>
      </c>
      <c r="Y57" s="223">
        <f t="shared" si="52"/>
        <v>650000</v>
      </c>
      <c r="Z57" s="223"/>
      <c r="AA57" s="223">
        <f t="shared" si="37"/>
        <v>650000</v>
      </c>
      <c r="AB57" s="215">
        <f t="shared" si="38"/>
        <v>650000</v>
      </c>
      <c r="AC57" s="215"/>
      <c r="AD57" s="215">
        <f t="shared" si="17"/>
        <v>650000</v>
      </c>
      <c r="AE57" s="198">
        <f t="shared" si="39"/>
        <v>650000</v>
      </c>
      <c r="AF57" s="198"/>
      <c r="AG57" s="198">
        <f t="shared" si="18"/>
        <v>650000</v>
      </c>
      <c r="AH57" s="215">
        <f t="shared" si="40"/>
        <v>650000</v>
      </c>
      <c r="AI57" s="215"/>
      <c r="AJ57" s="215">
        <f t="shared" si="19"/>
        <v>650000</v>
      </c>
      <c r="AK57" s="198">
        <f t="shared" si="41"/>
        <v>650000</v>
      </c>
      <c r="AL57" s="198"/>
      <c r="AM57" s="198">
        <f t="shared" si="20"/>
        <v>650000</v>
      </c>
      <c r="AN57" s="215">
        <f t="shared" si="42"/>
        <v>650000</v>
      </c>
      <c r="AO57" s="215"/>
      <c r="AP57" s="215">
        <f t="shared" si="21"/>
        <v>650000</v>
      </c>
      <c r="AQ57" s="198">
        <f>AN57</f>
        <v>650000</v>
      </c>
      <c r="AR57" s="198"/>
      <c r="AS57" s="198">
        <f t="shared" si="22"/>
        <v>650000</v>
      </c>
      <c r="AT57" s="215">
        <v>500000</v>
      </c>
      <c r="AU57" s="215"/>
      <c r="AV57" s="215">
        <f t="shared" si="23"/>
        <v>500000</v>
      </c>
      <c r="AW57" s="198"/>
      <c r="AX57" s="198"/>
      <c r="AY57" s="198"/>
      <c r="AZ57" s="215">
        <f t="shared" si="43"/>
        <v>3000000</v>
      </c>
      <c r="BA57" s="198">
        <f t="shared" si="45"/>
        <v>10000000</v>
      </c>
      <c r="BB57" s="255">
        <f t="shared" si="44"/>
        <v>7000000</v>
      </c>
      <c r="BC57" s="258" t="s">
        <v>311</v>
      </c>
      <c r="BD57" s="256">
        <v>10000000</v>
      </c>
      <c r="BE57" s="256">
        <v>3000000</v>
      </c>
      <c r="BF57" s="256">
        <v>7000000</v>
      </c>
      <c r="BG57" s="256">
        <v>3250000</v>
      </c>
      <c r="BH57" s="255">
        <f t="shared" si="25"/>
        <v>0</v>
      </c>
      <c r="BI57" s="258" t="s">
        <v>311</v>
      </c>
      <c r="BJ57" s="256">
        <v>7000000</v>
      </c>
      <c r="BK57" s="257">
        <f t="shared" si="26"/>
        <v>0</v>
      </c>
    </row>
    <row r="58" spans="1:63" s="249" customFormat="1" ht="15" x14ac:dyDescent="0.2">
      <c r="A58" s="272">
        <v>53</v>
      </c>
      <c r="B58" s="273"/>
      <c r="C58" s="273" t="s">
        <v>179</v>
      </c>
      <c r="D58" s="275" t="s">
        <v>138</v>
      </c>
      <c r="E58" s="341">
        <v>9750000</v>
      </c>
      <c r="F58" s="223"/>
      <c r="G58" s="223"/>
      <c r="H58" s="341">
        <v>9262500</v>
      </c>
      <c r="I58" s="223">
        <v>9262500</v>
      </c>
      <c r="J58" s="223">
        <f t="shared" si="46"/>
        <v>9262500</v>
      </c>
      <c r="K58" s="223">
        <v>9262500</v>
      </c>
      <c r="L58" s="223">
        <f t="shared" si="53"/>
        <v>0</v>
      </c>
      <c r="M58" s="262">
        <f>(H58-I58)/12</f>
        <v>0</v>
      </c>
      <c r="N58" s="262"/>
      <c r="O58" s="262">
        <f t="shared" si="47"/>
        <v>0</v>
      </c>
      <c r="P58" s="223">
        <f>M58</f>
        <v>0</v>
      </c>
      <c r="Q58" s="223"/>
      <c r="R58" s="223">
        <f t="shared" si="49"/>
        <v>0</v>
      </c>
      <c r="S58" s="223">
        <f t="shared" si="54"/>
        <v>0</v>
      </c>
      <c r="T58" s="223"/>
      <c r="U58" s="223">
        <f t="shared" si="35"/>
        <v>0</v>
      </c>
      <c r="V58" s="223">
        <f t="shared" si="51"/>
        <v>0</v>
      </c>
      <c r="W58" s="223"/>
      <c r="X58" s="223">
        <f t="shared" si="36"/>
        <v>0</v>
      </c>
      <c r="Y58" s="223">
        <f t="shared" si="52"/>
        <v>0</v>
      </c>
      <c r="Z58" s="223"/>
      <c r="AA58" s="223">
        <f t="shared" si="37"/>
        <v>0</v>
      </c>
      <c r="AB58" s="223">
        <f t="shared" si="38"/>
        <v>0</v>
      </c>
      <c r="AC58" s="223"/>
      <c r="AD58" s="223">
        <f t="shared" si="17"/>
        <v>0</v>
      </c>
      <c r="AE58" s="223">
        <f t="shared" si="39"/>
        <v>0</v>
      </c>
      <c r="AF58" s="223"/>
      <c r="AG58" s="223">
        <f t="shared" si="18"/>
        <v>0</v>
      </c>
      <c r="AH58" s="223">
        <f t="shared" si="40"/>
        <v>0</v>
      </c>
      <c r="AI58" s="223"/>
      <c r="AJ58" s="223">
        <f t="shared" si="19"/>
        <v>0</v>
      </c>
      <c r="AK58" s="223">
        <f t="shared" si="41"/>
        <v>0</v>
      </c>
      <c r="AL58" s="223"/>
      <c r="AM58" s="223">
        <f t="shared" si="20"/>
        <v>0</v>
      </c>
      <c r="AN58" s="223">
        <f t="shared" si="42"/>
        <v>0</v>
      </c>
      <c r="AO58" s="223"/>
      <c r="AP58" s="223">
        <f t="shared" si="21"/>
        <v>0</v>
      </c>
      <c r="AQ58" s="223">
        <f>AN58</f>
        <v>0</v>
      </c>
      <c r="AR58" s="223"/>
      <c r="AS58" s="223">
        <f t="shared" si="22"/>
        <v>0</v>
      </c>
      <c r="AT58" s="223">
        <f>AN58</f>
        <v>0</v>
      </c>
      <c r="AU58" s="223"/>
      <c r="AV58" s="223">
        <f t="shared" si="23"/>
        <v>0</v>
      </c>
      <c r="AW58" s="223"/>
      <c r="AX58" s="223"/>
      <c r="AY58" s="223"/>
      <c r="AZ58" s="223">
        <f t="shared" si="43"/>
        <v>9262500</v>
      </c>
      <c r="BA58" s="223">
        <f t="shared" si="45"/>
        <v>9262500</v>
      </c>
      <c r="BB58" s="277">
        <f t="shared" si="44"/>
        <v>0</v>
      </c>
      <c r="BC58" s="339" t="s">
        <v>179</v>
      </c>
      <c r="BD58" s="279">
        <v>9262500</v>
      </c>
      <c r="BE58" s="279">
        <v>9262500</v>
      </c>
      <c r="BF58" s="340">
        <v>0</v>
      </c>
      <c r="BG58" s="340">
        <v>0</v>
      </c>
      <c r="BH58" s="277">
        <f t="shared" si="25"/>
        <v>0</v>
      </c>
      <c r="BI58" s="339" t="s">
        <v>179</v>
      </c>
      <c r="BJ58" s="340">
        <v>0</v>
      </c>
      <c r="BK58" s="280">
        <f t="shared" si="26"/>
        <v>0</v>
      </c>
    </row>
    <row r="59" spans="1:63" s="249" customFormat="1" ht="15" x14ac:dyDescent="0.2">
      <c r="A59" s="272">
        <v>54</v>
      </c>
      <c r="B59" s="273"/>
      <c r="C59" s="274" t="s">
        <v>205</v>
      </c>
      <c r="D59" s="275" t="s">
        <v>138</v>
      </c>
      <c r="E59" s="223">
        <v>10000000</v>
      </c>
      <c r="F59" s="223"/>
      <c r="G59" s="223"/>
      <c r="H59" s="223">
        <v>10000000</v>
      </c>
      <c r="I59" s="223">
        <v>1000000</v>
      </c>
      <c r="J59" s="223">
        <f t="shared" si="46"/>
        <v>1000000</v>
      </c>
      <c r="K59" s="223">
        <v>1000000</v>
      </c>
      <c r="L59" s="223">
        <f t="shared" si="53"/>
        <v>0</v>
      </c>
      <c r="M59" s="262">
        <f>(H59-I59)/12</f>
        <v>750000</v>
      </c>
      <c r="N59" s="262">
        <f>M59</f>
        <v>750000</v>
      </c>
      <c r="O59" s="262">
        <f t="shared" si="47"/>
        <v>0</v>
      </c>
      <c r="P59" s="223">
        <f>M59</f>
        <v>750000</v>
      </c>
      <c r="Q59" s="223">
        <f>P59</f>
        <v>750000</v>
      </c>
      <c r="R59" s="223">
        <f t="shared" si="49"/>
        <v>0</v>
      </c>
      <c r="S59" s="223">
        <f t="shared" si="54"/>
        <v>750000</v>
      </c>
      <c r="T59" s="223">
        <v>750000</v>
      </c>
      <c r="U59" s="223">
        <f t="shared" si="35"/>
        <v>0</v>
      </c>
      <c r="V59" s="223">
        <f t="shared" si="51"/>
        <v>750000</v>
      </c>
      <c r="W59" s="223">
        <v>750000</v>
      </c>
      <c r="X59" s="223">
        <f t="shared" si="36"/>
        <v>0</v>
      </c>
      <c r="Y59" s="223">
        <f t="shared" si="52"/>
        <v>750000</v>
      </c>
      <c r="Z59" s="223">
        <v>750000</v>
      </c>
      <c r="AA59" s="223">
        <f t="shared" si="37"/>
        <v>0</v>
      </c>
      <c r="AB59" s="223">
        <f t="shared" si="38"/>
        <v>750000</v>
      </c>
      <c r="AC59" s="223">
        <v>750000</v>
      </c>
      <c r="AD59" s="223">
        <f t="shared" si="17"/>
        <v>0</v>
      </c>
      <c r="AE59" s="223">
        <f t="shared" si="39"/>
        <v>750000</v>
      </c>
      <c r="AF59" s="223">
        <v>750000</v>
      </c>
      <c r="AG59" s="223">
        <f t="shared" si="18"/>
        <v>0</v>
      </c>
      <c r="AH59" s="223">
        <f t="shared" si="40"/>
        <v>750000</v>
      </c>
      <c r="AI59" s="223">
        <v>750000</v>
      </c>
      <c r="AJ59" s="223">
        <f t="shared" si="19"/>
        <v>0</v>
      </c>
      <c r="AK59" s="223">
        <f t="shared" si="41"/>
        <v>750000</v>
      </c>
      <c r="AL59" s="223">
        <v>750000</v>
      </c>
      <c r="AM59" s="223">
        <f t="shared" si="20"/>
        <v>0</v>
      </c>
      <c r="AN59" s="223">
        <f t="shared" si="42"/>
        <v>750000</v>
      </c>
      <c r="AO59" s="223">
        <v>750000</v>
      </c>
      <c r="AP59" s="223">
        <f t="shared" si="21"/>
        <v>0</v>
      </c>
      <c r="AQ59" s="223">
        <f>AN59</f>
        <v>750000</v>
      </c>
      <c r="AR59" s="223">
        <v>750000</v>
      </c>
      <c r="AS59" s="223">
        <f t="shared" si="22"/>
        <v>0</v>
      </c>
      <c r="AT59" s="223">
        <f>AN59</f>
        <v>750000</v>
      </c>
      <c r="AU59" s="223">
        <v>750000</v>
      </c>
      <c r="AV59" s="223">
        <f t="shared" si="23"/>
        <v>0</v>
      </c>
      <c r="AW59" s="223"/>
      <c r="AX59" s="223"/>
      <c r="AY59" s="223"/>
      <c r="AZ59" s="223">
        <f t="shared" si="43"/>
        <v>10000000</v>
      </c>
      <c r="BA59" s="223">
        <f t="shared" si="45"/>
        <v>10000000</v>
      </c>
      <c r="BB59" s="277">
        <f t="shared" si="44"/>
        <v>0</v>
      </c>
      <c r="BC59" s="278" t="s">
        <v>435</v>
      </c>
      <c r="BD59" s="279">
        <v>10000000</v>
      </c>
      <c r="BE59" s="279">
        <v>2500000</v>
      </c>
      <c r="BF59" s="279">
        <v>7500000</v>
      </c>
      <c r="BG59" s="279">
        <v>3000000</v>
      </c>
      <c r="BH59" s="277">
        <f t="shared" si="25"/>
        <v>0</v>
      </c>
      <c r="BI59" s="278" t="s">
        <v>435</v>
      </c>
      <c r="BJ59" s="279">
        <v>7500000</v>
      </c>
      <c r="BK59" s="280">
        <f t="shared" si="26"/>
        <v>-7500000</v>
      </c>
    </row>
    <row r="60" spans="1:63" s="249" customFormat="1" ht="15" x14ac:dyDescent="0.2">
      <c r="A60" s="272">
        <v>55</v>
      </c>
      <c r="B60" s="273"/>
      <c r="C60" s="273" t="s">
        <v>221</v>
      </c>
      <c r="D60" s="275" t="s">
        <v>138</v>
      </c>
      <c r="E60" s="223">
        <v>10000000</v>
      </c>
      <c r="F60" s="223"/>
      <c r="G60" s="223"/>
      <c r="H60" s="223">
        <v>10000000</v>
      </c>
      <c r="I60" s="223">
        <v>1000000</v>
      </c>
      <c r="J60" s="223">
        <f t="shared" si="46"/>
        <v>1000000</v>
      </c>
      <c r="K60" s="223">
        <v>1000000</v>
      </c>
      <c r="L60" s="223">
        <f t="shared" si="53"/>
        <v>0</v>
      </c>
      <c r="M60" s="262"/>
      <c r="N60" s="262"/>
      <c r="O60" s="262">
        <f t="shared" si="47"/>
        <v>0</v>
      </c>
      <c r="P60" s="223">
        <v>850000</v>
      </c>
      <c r="Q60" s="223">
        <v>850000</v>
      </c>
      <c r="R60" s="223">
        <f t="shared" si="49"/>
        <v>0</v>
      </c>
      <c r="S60" s="223">
        <f t="shared" si="54"/>
        <v>850000</v>
      </c>
      <c r="T60" s="223">
        <v>850000</v>
      </c>
      <c r="U60" s="223">
        <f t="shared" si="35"/>
        <v>0</v>
      </c>
      <c r="V60" s="223">
        <f t="shared" si="51"/>
        <v>850000</v>
      </c>
      <c r="W60" s="223">
        <f>V60</f>
        <v>850000</v>
      </c>
      <c r="X60" s="223">
        <f t="shared" si="36"/>
        <v>0</v>
      </c>
      <c r="Y60" s="223">
        <f t="shared" si="52"/>
        <v>850000</v>
      </c>
      <c r="Z60" s="223">
        <v>850000</v>
      </c>
      <c r="AA60" s="223">
        <f t="shared" si="37"/>
        <v>0</v>
      </c>
      <c r="AB60" s="223">
        <f t="shared" si="38"/>
        <v>850000</v>
      </c>
      <c r="AC60" s="223">
        <v>850000</v>
      </c>
      <c r="AD60" s="223">
        <f t="shared" si="17"/>
        <v>0</v>
      </c>
      <c r="AE60" s="223">
        <f t="shared" si="39"/>
        <v>850000</v>
      </c>
      <c r="AF60" s="223">
        <v>850000</v>
      </c>
      <c r="AG60" s="223">
        <f t="shared" si="18"/>
        <v>0</v>
      </c>
      <c r="AH60" s="223">
        <f t="shared" si="40"/>
        <v>850000</v>
      </c>
      <c r="AI60" s="223">
        <v>850000</v>
      </c>
      <c r="AJ60" s="223">
        <f t="shared" si="19"/>
        <v>0</v>
      </c>
      <c r="AK60" s="223">
        <f t="shared" si="41"/>
        <v>850000</v>
      </c>
      <c r="AL60" s="223">
        <v>850000</v>
      </c>
      <c r="AM60" s="223">
        <f t="shared" si="20"/>
        <v>0</v>
      </c>
      <c r="AN60" s="223">
        <f t="shared" si="42"/>
        <v>850000</v>
      </c>
      <c r="AO60" s="223">
        <v>850000</v>
      </c>
      <c r="AP60" s="223">
        <f t="shared" si="21"/>
        <v>0</v>
      </c>
      <c r="AQ60" s="223">
        <f>AN60</f>
        <v>850000</v>
      </c>
      <c r="AR60" s="223">
        <v>850000</v>
      </c>
      <c r="AS60" s="223">
        <f t="shared" si="22"/>
        <v>0</v>
      </c>
      <c r="AT60" s="223">
        <v>500000</v>
      </c>
      <c r="AU60" s="223">
        <v>500000</v>
      </c>
      <c r="AV60" s="223">
        <f t="shared" si="23"/>
        <v>0</v>
      </c>
      <c r="AW60" s="223"/>
      <c r="AX60" s="223"/>
      <c r="AY60" s="223"/>
      <c r="AZ60" s="223">
        <f t="shared" si="43"/>
        <v>10000000</v>
      </c>
      <c r="BA60" s="223">
        <f t="shared" si="45"/>
        <v>10000000</v>
      </c>
      <c r="BB60" s="277">
        <f t="shared" si="44"/>
        <v>0</v>
      </c>
      <c r="BC60" s="278" t="s">
        <v>436</v>
      </c>
      <c r="BD60" s="279">
        <v>10000000</v>
      </c>
      <c r="BE60" s="279">
        <v>3550000</v>
      </c>
      <c r="BF60" s="279">
        <v>6450000</v>
      </c>
      <c r="BG60" s="279">
        <v>1700000</v>
      </c>
      <c r="BH60" s="277">
        <f t="shared" si="25"/>
        <v>0</v>
      </c>
      <c r="BI60" s="278" t="s">
        <v>436</v>
      </c>
      <c r="BJ60" s="279">
        <v>6450000</v>
      </c>
      <c r="BK60" s="280">
        <f t="shared" si="26"/>
        <v>-6450000</v>
      </c>
    </row>
    <row r="61" spans="1:63" s="249" customFormat="1" ht="15" x14ac:dyDescent="0.2">
      <c r="A61" s="272">
        <v>56</v>
      </c>
      <c r="B61" s="273"/>
      <c r="C61" s="274" t="s">
        <v>216</v>
      </c>
      <c r="D61" s="275" t="s">
        <v>138</v>
      </c>
      <c r="E61" s="223">
        <v>10000000</v>
      </c>
      <c r="F61" s="223"/>
      <c r="G61" s="223"/>
      <c r="H61" s="223">
        <v>10000000</v>
      </c>
      <c r="I61" s="223">
        <v>2000000</v>
      </c>
      <c r="J61" s="223">
        <f t="shared" si="46"/>
        <v>2000000</v>
      </c>
      <c r="K61" s="223">
        <v>2000000</v>
      </c>
      <c r="L61" s="223">
        <f t="shared" si="53"/>
        <v>0</v>
      </c>
      <c r="M61" s="262">
        <f>(H61-I61)/10</f>
        <v>800000</v>
      </c>
      <c r="N61" s="262">
        <v>800000</v>
      </c>
      <c r="O61" s="262">
        <f t="shared" si="47"/>
        <v>0</v>
      </c>
      <c r="P61" s="223">
        <f>M61</f>
        <v>800000</v>
      </c>
      <c r="Q61" s="223">
        <v>800000</v>
      </c>
      <c r="R61" s="223">
        <f t="shared" si="49"/>
        <v>0</v>
      </c>
      <c r="S61" s="223">
        <f t="shared" si="54"/>
        <v>800000</v>
      </c>
      <c r="T61" s="223">
        <v>800000</v>
      </c>
      <c r="U61" s="223">
        <f t="shared" si="35"/>
        <v>0</v>
      </c>
      <c r="V61" s="223">
        <f t="shared" si="51"/>
        <v>800000</v>
      </c>
      <c r="W61" s="223">
        <v>800000</v>
      </c>
      <c r="X61" s="223">
        <f t="shared" si="36"/>
        <v>0</v>
      </c>
      <c r="Y61" s="223">
        <f t="shared" si="52"/>
        <v>800000</v>
      </c>
      <c r="Z61" s="223">
        <v>800000</v>
      </c>
      <c r="AA61" s="223">
        <f t="shared" si="37"/>
        <v>0</v>
      </c>
      <c r="AB61" s="223">
        <f t="shared" si="38"/>
        <v>800000</v>
      </c>
      <c r="AC61" s="223">
        <v>800000</v>
      </c>
      <c r="AD61" s="223">
        <f t="shared" si="17"/>
        <v>0</v>
      </c>
      <c r="AE61" s="223">
        <f t="shared" si="39"/>
        <v>800000</v>
      </c>
      <c r="AF61" s="223">
        <v>800000</v>
      </c>
      <c r="AG61" s="223">
        <f t="shared" si="18"/>
        <v>0</v>
      </c>
      <c r="AH61" s="223">
        <f t="shared" si="40"/>
        <v>800000</v>
      </c>
      <c r="AI61" s="223">
        <v>800000</v>
      </c>
      <c r="AJ61" s="223">
        <f t="shared" si="19"/>
        <v>0</v>
      </c>
      <c r="AK61" s="223">
        <f t="shared" si="41"/>
        <v>800000</v>
      </c>
      <c r="AL61" s="223">
        <v>800000</v>
      </c>
      <c r="AM61" s="223">
        <f t="shared" si="20"/>
        <v>0</v>
      </c>
      <c r="AN61" s="223">
        <f t="shared" si="42"/>
        <v>800000</v>
      </c>
      <c r="AO61" s="223">
        <v>800000</v>
      </c>
      <c r="AP61" s="223">
        <f t="shared" si="21"/>
        <v>0</v>
      </c>
      <c r="AQ61" s="223"/>
      <c r="AR61" s="223"/>
      <c r="AS61" s="223">
        <f t="shared" si="22"/>
        <v>0</v>
      </c>
      <c r="AT61" s="223"/>
      <c r="AU61" s="223"/>
      <c r="AV61" s="223">
        <f t="shared" si="23"/>
        <v>0</v>
      </c>
      <c r="AW61" s="223"/>
      <c r="AX61" s="223"/>
      <c r="AY61" s="223"/>
      <c r="AZ61" s="223">
        <f t="shared" si="43"/>
        <v>10000000</v>
      </c>
      <c r="BA61" s="223">
        <f t="shared" si="45"/>
        <v>10000000</v>
      </c>
      <c r="BB61" s="277">
        <f t="shared" si="44"/>
        <v>0</v>
      </c>
      <c r="BC61" s="278" t="s">
        <v>216</v>
      </c>
      <c r="BD61" s="279">
        <v>10000000</v>
      </c>
      <c r="BE61" s="279">
        <v>2000000</v>
      </c>
      <c r="BF61" s="279">
        <v>8000000</v>
      </c>
      <c r="BG61" s="279">
        <v>4800000</v>
      </c>
      <c r="BH61" s="277">
        <f t="shared" si="25"/>
        <v>0</v>
      </c>
      <c r="BI61" s="278" t="s">
        <v>216</v>
      </c>
      <c r="BJ61" s="279">
        <v>8000000</v>
      </c>
      <c r="BK61" s="280">
        <f t="shared" si="26"/>
        <v>-8000000</v>
      </c>
    </row>
    <row r="62" spans="1:63" s="249" customFormat="1" ht="15" x14ac:dyDescent="0.2">
      <c r="A62" s="272">
        <v>57</v>
      </c>
      <c r="B62" s="273"/>
      <c r="C62" s="274" t="s">
        <v>127</v>
      </c>
      <c r="D62" s="275" t="s">
        <v>138</v>
      </c>
      <c r="E62" s="341">
        <v>9500000</v>
      </c>
      <c r="F62" s="223"/>
      <c r="G62" s="223"/>
      <c r="H62" s="341">
        <v>9500000</v>
      </c>
      <c r="I62" s="276">
        <v>3000000</v>
      </c>
      <c r="J62" s="223">
        <f t="shared" si="46"/>
        <v>3000000</v>
      </c>
      <c r="K62" s="223">
        <v>3000000</v>
      </c>
      <c r="L62" s="223">
        <f t="shared" si="53"/>
        <v>0</v>
      </c>
      <c r="M62" s="262">
        <v>541000</v>
      </c>
      <c r="N62" s="262">
        <v>541000</v>
      </c>
      <c r="O62" s="262">
        <f t="shared" si="47"/>
        <v>0</v>
      </c>
      <c r="P62" s="223">
        <f>M62</f>
        <v>541000</v>
      </c>
      <c r="Q62" s="223">
        <v>541000</v>
      </c>
      <c r="R62" s="223">
        <f t="shared" si="49"/>
        <v>0</v>
      </c>
      <c r="S62" s="223">
        <f t="shared" si="54"/>
        <v>541000</v>
      </c>
      <c r="T62" s="223">
        <v>541000</v>
      </c>
      <c r="U62" s="223">
        <f t="shared" si="35"/>
        <v>0</v>
      </c>
      <c r="V62" s="223">
        <f t="shared" si="51"/>
        <v>541000</v>
      </c>
      <c r="W62" s="223">
        <v>541000</v>
      </c>
      <c r="X62" s="223">
        <f t="shared" si="36"/>
        <v>0</v>
      </c>
      <c r="Y62" s="223">
        <f t="shared" si="52"/>
        <v>541000</v>
      </c>
      <c r="Z62" s="223">
        <v>541000</v>
      </c>
      <c r="AA62" s="223">
        <f t="shared" si="37"/>
        <v>0</v>
      </c>
      <c r="AB62" s="223">
        <f t="shared" si="38"/>
        <v>541000</v>
      </c>
      <c r="AC62" s="223">
        <v>541000</v>
      </c>
      <c r="AD62" s="223">
        <f t="shared" si="17"/>
        <v>0</v>
      </c>
      <c r="AE62" s="223">
        <f t="shared" si="39"/>
        <v>541000</v>
      </c>
      <c r="AF62" s="223">
        <v>541000</v>
      </c>
      <c r="AG62" s="223">
        <f t="shared" si="18"/>
        <v>0</v>
      </c>
      <c r="AH62" s="223">
        <f t="shared" si="40"/>
        <v>541000</v>
      </c>
      <c r="AI62" s="223">
        <v>541000</v>
      </c>
      <c r="AJ62" s="223">
        <f t="shared" si="19"/>
        <v>0</v>
      </c>
      <c r="AK62" s="223">
        <f t="shared" si="41"/>
        <v>541000</v>
      </c>
      <c r="AL62" s="223">
        <v>541000</v>
      </c>
      <c r="AM62" s="223">
        <f t="shared" si="20"/>
        <v>0</v>
      </c>
      <c r="AN62" s="223">
        <f t="shared" si="42"/>
        <v>541000</v>
      </c>
      <c r="AO62" s="223">
        <v>541000</v>
      </c>
      <c r="AP62" s="223">
        <f t="shared" si="21"/>
        <v>0</v>
      </c>
      <c r="AQ62" s="223">
        <f>AN62</f>
        <v>541000</v>
      </c>
      <c r="AR62" s="223">
        <v>541000</v>
      </c>
      <c r="AS62" s="223">
        <f t="shared" si="22"/>
        <v>0</v>
      </c>
      <c r="AT62" s="223">
        <v>549000</v>
      </c>
      <c r="AU62" s="223">
        <v>549000</v>
      </c>
      <c r="AV62" s="223">
        <f t="shared" si="23"/>
        <v>0</v>
      </c>
      <c r="AW62" s="223"/>
      <c r="AX62" s="223"/>
      <c r="AY62" s="223"/>
      <c r="AZ62" s="223">
        <f t="shared" si="43"/>
        <v>9500000</v>
      </c>
      <c r="BA62" s="223">
        <f t="shared" si="45"/>
        <v>9500000</v>
      </c>
      <c r="BB62" s="277">
        <f t="shared" si="44"/>
        <v>0</v>
      </c>
      <c r="BC62" s="278" t="s">
        <v>437</v>
      </c>
      <c r="BD62" s="279">
        <v>9500000</v>
      </c>
      <c r="BE62" s="279">
        <v>3000000</v>
      </c>
      <c r="BF62" s="279">
        <v>6500000</v>
      </c>
      <c r="BG62" s="279">
        <v>2248000</v>
      </c>
      <c r="BH62" s="277">
        <f t="shared" si="25"/>
        <v>0</v>
      </c>
      <c r="BI62" s="278" t="s">
        <v>437</v>
      </c>
      <c r="BJ62" s="279">
        <v>6500000</v>
      </c>
      <c r="BK62" s="280">
        <f t="shared" si="26"/>
        <v>-6500000</v>
      </c>
    </row>
    <row r="63" spans="1:63" s="249" customFormat="1" ht="15" x14ac:dyDescent="0.2">
      <c r="A63" s="272">
        <v>58</v>
      </c>
      <c r="B63" s="273"/>
      <c r="C63" s="364" t="s">
        <v>176</v>
      </c>
      <c r="D63" s="275" t="s">
        <v>138</v>
      </c>
      <c r="E63" s="341">
        <v>9750000</v>
      </c>
      <c r="F63" s="223"/>
      <c r="G63" s="223"/>
      <c r="H63" s="341">
        <v>9750000</v>
      </c>
      <c r="I63" s="223">
        <v>3000000</v>
      </c>
      <c r="J63" s="223">
        <f t="shared" si="46"/>
        <v>3000000</v>
      </c>
      <c r="K63" s="223">
        <v>1000000</v>
      </c>
      <c r="L63" s="223">
        <f t="shared" si="53"/>
        <v>2000000</v>
      </c>
      <c r="M63" s="262">
        <f>(H63-I63)/12</f>
        <v>562500</v>
      </c>
      <c r="N63" s="262">
        <f>M63</f>
        <v>562500</v>
      </c>
      <c r="O63" s="262">
        <f t="shared" si="47"/>
        <v>0</v>
      </c>
      <c r="P63" s="223">
        <f>M63</f>
        <v>562500</v>
      </c>
      <c r="Q63" s="223">
        <f>P63</f>
        <v>562500</v>
      </c>
      <c r="R63" s="223">
        <f t="shared" si="49"/>
        <v>0</v>
      </c>
      <c r="S63" s="223">
        <f t="shared" si="54"/>
        <v>562500</v>
      </c>
      <c r="T63" s="223">
        <v>562500</v>
      </c>
      <c r="U63" s="223">
        <f t="shared" si="35"/>
        <v>0</v>
      </c>
      <c r="V63" s="223">
        <f t="shared" si="51"/>
        <v>562500</v>
      </c>
      <c r="W63" s="223">
        <v>562500</v>
      </c>
      <c r="X63" s="223">
        <f t="shared" si="36"/>
        <v>0</v>
      </c>
      <c r="Y63" s="223">
        <f t="shared" si="52"/>
        <v>562500</v>
      </c>
      <c r="Z63" s="223">
        <v>562500</v>
      </c>
      <c r="AA63" s="223">
        <f t="shared" si="37"/>
        <v>0</v>
      </c>
      <c r="AB63" s="223">
        <f t="shared" si="38"/>
        <v>562500</v>
      </c>
      <c r="AC63" s="223">
        <v>562500</v>
      </c>
      <c r="AD63" s="223">
        <f t="shared" si="17"/>
        <v>0</v>
      </c>
      <c r="AE63" s="223">
        <f t="shared" si="39"/>
        <v>562500</v>
      </c>
      <c r="AF63" s="223">
        <v>562500</v>
      </c>
      <c r="AG63" s="223">
        <f t="shared" si="18"/>
        <v>0</v>
      </c>
      <c r="AH63" s="223">
        <f t="shared" si="40"/>
        <v>562500</v>
      </c>
      <c r="AI63" s="223">
        <v>562500</v>
      </c>
      <c r="AJ63" s="223">
        <f t="shared" si="19"/>
        <v>0</v>
      </c>
      <c r="AK63" s="223">
        <f t="shared" si="41"/>
        <v>562500</v>
      </c>
      <c r="AL63" s="223">
        <v>562500</v>
      </c>
      <c r="AM63" s="223">
        <f t="shared" si="20"/>
        <v>0</v>
      </c>
      <c r="AN63" s="223">
        <f t="shared" si="42"/>
        <v>562500</v>
      </c>
      <c r="AO63" s="223">
        <v>562500</v>
      </c>
      <c r="AP63" s="223">
        <f t="shared" si="21"/>
        <v>0</v>
      </c>
      <c r="AQ63" s="223">
        <f>AN63</f>
        <v>562500</v>
      </c>
      <c r="AR63" s="223">
        <v>562500</v>
      </c>
      <c r="AS63" s="223">
        <f t="shared" si="22"/>
        <v>0</v>
      </c>
      <c r="AT63" s="223">
        <f>AN63</f>
        <v>562500</v>
      </c>
      <c r="AU63" s="223">
        <v>562500</v>
      </c>
      <c r="AV63" s="223">
        <f t="shared" si="23"/>
        <v>0</v>
      </c>
      <c r="AW63" s="223"/>
      <c r="AX63" s="223"/>
      <c r="AY63" s="223"/>
      <c r="AZ63" s="223">
        <f t="shared" si="43"/>
        <v>7750000</v>
      </c>
      <c r="BA63" s="223">
        <f t="shared" si="45"/>
        <v>9750000</v>
      </c>
      <c r="BB63" s="277">
        <f t="shared" si="44"/>
        <v>2000000</v>
      </c>
      <c r="BC63" s="278" t="s">
        <v>438</v>
      </c>
      <c r="BD63" s="279">
        <v>9750000</v>
      </c>
      <c r="BE63" s="279">
        <v>2500000</v>
      </c>
      <c r="BF63" s="279">
        <v>7250000</v>
      </c>
      <c r="BG63" s="279">
        <v>2880000</v>
      </c>
      <c r="BH63" s="277">
        <f t="shared" si="25"/>
        <v>0</v>
      </c>
      <c r="BI63" s="278" t="s">
        <v>438</v>
      </c>
      <c r="BJ63" s="279">
        <v>7250000</v>
      </c>
      <c r="BK63" s="280">
        <f t="shared" si="26"/>
        <v>-5250000</v>
      </c>
    </row>
    <row r="64" spans="1:63" s="249" customFormat="1" ht="15" x14ac:dyDescent="0.2">
      <c r="A64" s="272">
        <v>59</v>
      </c>
      <c r="B64" s="273"/>
      <c r="C64" s="273" t="s">
        <v>217</v>
      </c>
      <c r="D64" s="275" t="s">
        <v>138</v>
      </c>
      <c r="E64" s="223">
        <v>10000000</v>
      </c>
      <c r="F64" s="223"/>
      <c r="G64" s="223"/>
      <c r="H64" s="223">
        <v>10000000</v>
      </c>
      <c r="I64" s="223">
        <v>1000000</v>
      </c>
      <c r="J64" s="223">
        <f t="shared" si="46"/>
        <v>1000000</v>
      </c>
      <c r="K64" s="223">
        <v>1000000</v>
      </c>
      <c r="L64" s="223">
        <f t="shared" si="53"/>
        <v>0</v>
      </c>
      <c r="M64" s="262"/>
      <c r="N64" s="262"/>
      <c r="O64" s="262">
        <f t="shared" si="47"/>
        <v>0</v>
      </c>
      <c r="P64" s="223">
        <v>850000</v>
      </c>
      <c r="Q64" s="223">
        <f>P64</f>
        <v>850000</v>
      </c>
      <c r="R64" s="223">
        <f t="shared" si="49"/>
        <v>0</v>
      </c>
      <c r="S64" s="223">
        <f t="shared" si="54"/>
        <v>850000</v>
      </c>
      <c r="T64" s="223">
        <f>S64</f>
        <v>850000</v>
      </c>
      <c r="U64" s="223">
        <f t="shared" si="35"/>
        <v>0</v>
      </c>
      <c r="V64" s="223">
        <f t="shared" si="51"/>
        <v>850000</v>
      </c>
      <c r="W64" s="223">
        <f>V64</f>
        <v>850000</v>
      </c>
      <c r="X64" s="223">
        <f t="shared" si="36"/>
        <v>0</v>
      </c>
      <c r="Y64" s="223">
        <f t="shared" si="52"/>
        <v>850000</v>
      </c>
      <c r="Z64" s="223">
        <f>Y64</f>
        <v>850000</v>
      </c>
      <c r="AA64" s="223">
        <f t="shared" si="37"/>
        <v>0</v>
      </c>
      <c r="AB64" s="223">
        <f t="shared" si="38"/>
        <v>850000</v>
      </c>
      <c r="AC64" s="223">
        <f>AB64</f>
        <v>850000</v>
      </c>
      <c r="AD64" s="223">
        <f t="shared" si="17"/>
        <v>0</v>
      </c>
      <c r="AE64" s="223">
        <f t="shared" si="39"/>
        <v>850000</v>
      </c>
      <c r="AF64" s="223">
        <v>850000</v>
      </c>
      <c r="AG64" s="223">
        <f t="shared" si="18"/>
        <v>0</v>
      </c>
      <c r="AH64" s="223">
        <f t="shared" si="40"/>
        <v>850000</v>
      </c>
      <c r="AI64" s="223">
        <v>850000</v>
      </c>
      <c r="AJ64" s="223">
        <f t="shared" si="19"/>
        <v>0</v>
      </c>
      <c r="AK64" s="223">
        <f t="shared" si="41"/>
        <v>850000</v>
      </c>
      <c r="AL64" s="223">
        <v>850000</v>
      </c>
      <c r="AM64" s="223">
        <f t="shared" si="20"/>
        <v>0</v>
      </c>
      <c r="AN64" s="223">
        <f t="shared" si="42"/>
        <v>850000</v>
      </c>
      <c r="AO64" s="223">
        <v>850000</v>
      </c>
      <c r="AP64" s="223">
        <f t="shared" si="21"/>
        <v>0</v>
      </c>
      <c r="AQ64" s="223">
        <f>AN64</f>
        <v>850000</v>
      </c>
      <c r="AR64" s="223">
        <v>850000</v>
      </c>
      <c r="AS64" s="223">
        <f t="shared" si="22"/>
        <v>0</v>
      </c>
      <c r="AT64" s="223">
        <v>500000</v>
      </c>
      <c r="AU64" s="223">
        <v>500000</v>
      </c>
      <c r="AV64" s="223">
        <f t="shared" si="23"/>
        <v>0</v>
      </c>
      <c r="AW64" s="223"/>
      <c r="AX64" s="223"/>
      <c r="AY64" s="223"/>
      <c r="AZ64" s="223">
        <f t="shared" si="43"/>
        <v>10000000</v>
      </c>
      <c r="BA64" s="223">
        <f t="shared" si="45"/>
        <v>10000000</v>
      </c>
      <c r="BB64" s="277">
        <f t="shared" si="44"/>
        <v>0</v>
      </c>
      <c r="BC64" s="278" t="s">
        <v>439</v>
      </c>
      <c r="BD64" s="279">
        <v>10000000</v>
      </c>
      <c r="BE64" s="279">
        <v>4300000</v>
      </c>
      <c r="BF64" s="279">
        <v>5700000</v>
      </c>
      <c r="BG64" s="279">
        <v>950000</v>
      </c>
      <c r="BH64" s="277">
        <f t="shared" si="25"/>
        <v>0</v>
      </c>
      <c r="BI64" s="278" t="s">
        <v>439</v>
      </c>
      <c r="BJ64" s="279">
        <v>4750000</v>
      </c>
      <c r="BK64" s="280">
        <f t="shared" si="26"/>
        <v>-4750000</v>
      </c>
    </row>
    <row r="65" spans="1:63" s="249" customFormat="1" ht="15" x14ac:dyDescent="0.2">
      <c r="A65" s="272">
        <v>60</v>
      </c>
      <c r="B65" s="273"/>
      <c r="C65" s="364" t="s">
        <v>175</v>
      </c>
      <c r="D65" s="275" t="s">
        <v>138</v>
      </c>
      <c r="E65" s="341">
        <v>9750000</v>
      </c>
      <c r="F65" s="223"/>
      <c r="G65" s="223"/>
      <c r="H65" s="341">
        <v>9750000</v>
      </c>
      <c r="I65" s="223">
        <v>1000000</v>
      </c>
      <c r="J65" s="223">
        <f t="shared" si="46"/>
        <v>1000000</v>
      </c>
      <c r="K65" s="223">
        <v>1000000</v>
      </c>
      <c r="L65" s="223">
        <f t="shared" si="53"/>
        <v>0</v>
      </c>
      <c r="M65" s="262">
        <v>750000</v>
      </c>
      <c r="N65" s="262">
        <v>750000</v>
      </c>
      <c r="O65" s="262">
        <f t="shared" si="47"/>
        <v>0</v>
      </c>
      <c r="P65" s="223">
        <f>M65</f>
        <v>750000</v>
      </c>
      <c r="Q65" s="223">
        <f>P65</f>
        <v>750000</v>
      </c>
      <c r="R65" s="223">
        <f t="shared" si="49"/>
        <v>0</v>
      </c>
      <c r="S65" s="223">
        <f t="shared" si="54"/>
        <v>750000</v>
      </c>
      <c r="T65" s="223">
        <f>S65</f>
        <v>750000</v>
      </c>
      <c r="U65" s="223">
        <f t="shared" si="35"/>
        <v>0</v>
      </c>
      <c r="V65" s="223">
        <f t="shared" si="51"/>
        <v>750000</v>
      </c>
      <c r="W65" s="223">
        <f>V65</f>
        <v>750000</v>
      </c>
      <c r="X65" s="223">
        <f t="shared" si="36"/>
        <v>0</v>
      </c>
      <c r="Y65" s="223">
        <f t="shared" si="52"/>
        <v>750000</v>
      </c>
      <c r="Z65" s="223">
        <v>750000</v>
      </c>
      <c r="AA65" s="223">
        <f t="shared" si="37"/>
        <v>0</v>
      </c>
      <c r="AB65" s="223">
        <f t="shared" si="38"/>
        <v>750000</v>
      </c>
      <c r="AC65" s="223">
        <v>750000</v>
      </c>
      <c r="AD65" s="223">
        <f t="shared" si="17"/>
        <v>0</v>
      </c>
      <c r="AE65" s="223">
        <f t="shared" si="39"/>
        <v>750000</v>
      </c>
      <c r="AF65" s="223">
        <v>750000</v>
      </c>
      <c r="AG65" s="223">
        <f t="shared" si="18"/>
        <v>0</v>
      </c>
      <c r="AH65" s="223">
        <f t="shared" si="40"/>
        <v>750000</v>
      </c>
      <c r="AI65" s="223">
        <v>750000</v>
      </c>
      <c r="AJ65" s="223">
        <f t="shared" si="19"/>
        <v>0</v>
      </c>
      <c r="AK65" s="223">
        <f t="shared" si="41"/>
        <v>750000</v>
      </c>
      <c r="AL65" s="223">
        <v>750000</v>
      </c>
      <c r="AM65" s="223">
        <f t="shared" si="20"/>
        <v>0</v>
      </c>
      <c r="AN65" s="223">
        <f t="shared" si="42"/>
        <v>750000</v>
      </c>
      <c r="AO65" s="223">
        <v>750000</v>
      </c>
      <c r="AP65" s="223">
        <f t="shared" si="21"/>
        <v>0</v>
      </c>
      <c r="AQ65" s="223">
        <f>AN65</f>
        <v>750000</v>
      </c>
      <c r="AR65" s="223">
        <v>750000</v>
      </c>
      <c r="AS65" s="223">
        <f t="shared" si="22"/>
        <v>0</v>
      </c>
      <c r="AT65" s="223">
        <v>500000</v>
      </c>
      <c r="AU65" s="223">
        <v>500000</v>
      </c>
      <c r="AV65" s="223">
        <f t="shared" si="23"/>
        <v>0</v>
      </c>
      <c r="AW65" s="223"/>
      <c r="AX65" s="223"/>
      <c r="AY65" s="223"/>
      <c r="AZ65" s="223">
        <f t="shared" si="43"/>
        <v>9750000</v>
      </c>
      <c r="BA65" s="223">
        <f t="shared" si="45"/>
        <v>9750000</v>
      </c>
      <c r="BB65" s="277">
        <f t="shared" si="44"/>
        <v>0</v>
      </c>
      <c r="BC65" s="278" t="s">
        <v>440</v>
      </c>
      <c r="BD65" s="279">
        <v>9750000</v>
      </c>
      <c r="BE65" s="279">
        <v>3650000</v>
      </c>
      <c r="BF65" s="279">
        <v>6100000</v>
      </c>
      <c r="BG65" s="279">
        <v>1850000</v>
      </c>
      <c r="BH65" s="277">
        <f t="shared" si="25"/>
        <v>0</v>
      </c>
      <c r="BI65" s="278" t="s">
        <v>440</v>
      </c>
      <c r="BJ65" s="279">
        <v>5100000</v>
      </c>
      <c r="BK65" s="280">
        <f t="shared" si="26"/>
        <v>-5100000</v>
      </c>
    </row>
    <row r="66" spans="1:63" ht="15" x14ac:dyDescent="0.2">
      <c r="A66" s="182">
        <v>61</v>
      </c>
      <c r="B66" s="252"/>
      <c r="C66" s="260" t="s">
        <v>222</v>
      </c>
      <c r="D66" s="253" t="s">
        <v>138</v>
      </c>
      <c r="E66" s="215">
        <v>10000000</v>
      </c>
      <c r="F66" s="198"/>
      <c r="G66" s="198"/>
      <c r="H66" s="198">
        <v>10000000</v>
      </c>
      <c r="I66" s="198">
        <v>1000000</v>
      </c>
      <c r="J66" s="211">
        <f t="shared" si="46"/>
        <v>1000000</v>
      </c>
      <c r="K66" s="211">
        <f>J66</f>
        <v>1000000</v>
      </c>
      <c r="L66" s="211">
        <f t="shared" si="53"/>
        <v>0</v>
      </c>
      <c r="M66" s="262">
        <f>(H66-I66)/12</f>
        <v>750000</v>
      </c>
      <c r="N66" s="262"/>
      <c r="O66" s="262">
        <f t="shared" si="47"/>
        <v>750000</v>
      </c>
      <c r="P66" s="223">
        <f>M66</f>
        <v>750000</v>
      </c>
      <c r="Q66" s="223"/>
      <c r="R66" s="223">
        <f t="shared" si="49"/>
        <v>750000</v>
      </c>
      <c r="S66" s="223">
        <f t="shared" si="54"/>
        <v>750000</v>
      </c>
      <c r="T66" s="223"/>
      <c r="U66" s="223">
        <f t="shared" si="35"/>
        <v>750000</v>
      </c>
      <c r="V66" s="223">
        <f t="shared" si="51"/>
        <v>750000</v>
      </c>
      <c r="W66" s="223"/>
      <c r="X66" s="223">
        <f t="shared" si="36"/>
        <v>750000</v>
      </c>
      <c r="Y66" s="223">
        <f t="shared" si="52"/>
        <v>750000</v>
      </c>
      <c r="Z66" s="223"/>
      <c r="AA66" s="223">
        <f t="shared" si="37"/>
        <v>750000</v>
      </c>
      <c r="AB66" s="215">
        <f t="shared" si="38"/>
        <v>750000</v>
      </c>
      <c r="AC66" s="215"/>
      <c r="AD66" s="215">
        <f t="shared" si="17"/>
        <v>750000</v>
      </c>
      <c r="AE66" s="198">
        <f t="shared" si="39"/>
        <v>750000</v>
      </c>
      <c r="AF66" s="198"/>
      <c r="AG66" s="198">
        <f t="shared" si="18"/>
        <v>750000</v>
      </c>
      <c r="AH66" s="215">
        <f t="shared" si="40"/>
        <v>750000</v>
      </c>
      <c r="AI66" s="215"/>
      <c r="AJ66" s="215">
        <f t="shared" si="19"/>
        <v>750000</v>
      </c>
      <c r="AK66" s="198">
        <f t="shared" si="41"/>
        <v>750000</v>
      </c>
      <c r="AL66" s="198"/>
      <c r="AM66" s="198">
        <f t="shared" si="20"/>
        <v>750000</v>
      </c>
      <c r="AN66" s="215">
        <f t="shared" si="42"/>
        <v>750000</v>
      </c>
      <c r="AO66" s="215"/>
      <c r="AP66" s="215">
        <f t="shared" si="21"/>
        <v>750000</v>
      </c>
      <c r="AQ66" s="198">
        <f>AN66</f>
        <v>750000</v>
      </c>
      <c r="AR66" s="198"/>
      <c r="AS66" s="198">
        <f t="shared" si="22"/>
        <v>750000</v>
      </c>
      <c r="AT66" s="215">
        <f>AN66</f>
        <v>750000</v>
      </c>
      <c r="AU66" s="215"/>
      <c r="AV66" s="215">
        <f t="shared" si="23"/>
        <v>750000</v>
      </c>
      <c r="AW66" s="198"/>
      <c r="AX66" s="198"/>
      <c r="AY66" s="198"/>
      <c r="AZ66" s="215">
        <f t="shared" si="43"/>
        <v>1000000</v>
      </c>
      <c r="BA66" s="198">
        <f t="shared" si="45"/>
        <v>10000000</v>
      </c>
      <c r="BB66" s="255">
        <f t="shared" si="44"/>
        <v>9000000</v>
      </c>
      <c r="BC66" s="258" t="s">
        <v>441</v>
      </c>
      <c r="BD66" s="256">
        <v>10000000</v>
      </c>
      <c r="BE66" s="256">
        <v>1000000</v>
      </c>
      <c r="BF66" s="256">
        <v>9000000</v>
      </c>
      <c r="BG66" s="256">
        <v>4100000</v>
      </c>
      <c r="BH66" s="255">
        <f t="shared" si="25"/>
        <v>0</v>
      </c>
      <c r="BI66" s="258" t="s">
        <v>441</v>
      </c>
      <c r="BJ66" s="256">
        <v>9000000</v>
      </c>
      <c r="BK66" s="257">
        <f t="shared" si="26"/>
        <v>0</v>
      </c>
    </row>
    <row r="67" spans="1:63" s="249" customFormat="1" ht="15" x14ac:dyDescent="0.2">
      <c r="A67" s="272">
        <v>62</v>
      </c>
      <c r="B67" s="273"/>
      <c r="C67" s="273" t="s">
        <v>213</v>
      </c>
      <c r="D67" s="275" t="s">
        <v>138</v>
      </c>
      <c r="E67" s="223">
        <v>10000000</v>
      </c>
      <c r="F67" s="223"/>
      <c r="G67" s="223"/>
      <c r="H67" s="223">
        <v>10000000</v>
      </c>
      <c r="I67" s="223">
        <v>3000000</v>
      </c>
      <c r="J67" s="223">
        <f t="shared" si="46"/>
        <v>3000000</v>
      </c>
      <c r="K67" s="223">
        <v>3000000</v>
      </c>
      <c r="L67" s="223">
        <f t="shared" si="53"/>
        <v>0</v>
      </c>
      <c r="M67" s="262">
        <f>(H67-I67)/10</f>
        <v>700000</v>
      </c>
      <c r="N67" s="262">
        <v>700000</v>
      </c>
      <c r="O67" s="262">
        <f t="shared" si="47"/>
        <v>0</v>
      </c>
      <c r="P67" s="223">
        <f>M67</f>
        <v>700000</v>
      </c>
      <c r="Q67" s="223">
        <v>700000</v>
      </c>
      <c r="R67" s="223">
        <f t="shared" si="49"/>
        <v>0</v>
      </c>
      <c r="S67" s="223">
        <f t="shared" si="54"/>
        <v>700000</v>
      </c>
      <c r="T67" s="223">
        <v>700000</v>
      </c>
      <c r="U67" s="223">
        <f t="shared" si="35"/>
        <v>0</v>
      </c>
      <c r="V67" s="223">
        <f t="shared" si="51"/>
        <v>700000</v>
      </c>
      <c r="W67" s="223">
        <f>V67</f>
        <v>700000</v>
      </c>
      <c r="X67" s="223">
        <f t="shared" si="36"/>
        <v>0</v>
      </c>
      <c r="Y67" s="223">
        <f t="shared" si="52"/>
        <v>700000</v>
      </c>
      <c r="Z67" s="223">
        <f>Y67</f>
        <v>700000</v>
      </c>
      <c r="AA67" s="223">
        <f t="shared" si="37"/>
        <v>0</v>
      </c>
      <c r="AB67" s="223">
        <f t="shared" si="38"/>
        <v>700000</v>
      </c>
      <c r="AC67" s="223">
        <f>AB67</f>
        <v>700000</v>
      </c>
      <c r="AD67" s="223">
        <f t="shared" si="17"/>
        <v>0</v>
      </c>
      <c r="AE67" s="223">
        <f t="shared" si="39"/>
        <v>700000</v>
      </c>
      <c r="AF67" s="223">
        <v>700000</v>
      </c>
      <c r="AG67" s="223">
        <f t="shared" si="18"/>
        <v>0</v>
      </c>
      <c r="AH67" s="223">
        <f t="shared" si="40"/>
        <v>700000</v>
      </c>
      <c r="AI67" s="223">
        <v>700000</v>
      </c>
      <c r="AJ67" s="223">
        <f t="shared" si="19"/>
        <v>0</v>
      </c>
      <c r="AK67" s="223">
        <f t="shared" si="41"/>
        <v>700000</v>
      </c>
      <c r="AL67" s="223">
        <v>700000</v>
      </c>
      <c r="AM67" s="223">
        <f t="shared" si="20"/>
        <v>0</v>
      </c>
      <c r="AN67" s="223">
        <f t="shared" si="42"/>
        <v>700000</v>
      </c>
      <c r="AO67" s="223">
        <v>700000</v>
      </c>
      <c r="AP67" s="223">
        <f t="shared" si="21"/>
        <v>0</v>
      </c>
      <c r="AQ67" s="223"/>
      <c r="AR67" s="223"/>
      <c r="AS67" s="223">
        <f t="shared" si="22"/>
        <v>0</v>
      </c>
      <c r="AT67" s="223"/>
      <c r="AU67" s="223"/>
      <c r="AV67" s="223">
        <f t="shared" si="23"/>
        <v>0</v>
      </c>
      <c r="AW67" s="223"/>
      <c r="AX67" s="223"/>
      <c r="AY67" s="223"/>
      <c r="AZ67" s="223">
        <f t="shared" si="43"/>
        <v>10000000</v>
      </c>
      <c r="BA67" s="223">
        <f t="shared" si="45"/>
        <v>10000000</v>
      </c>
      <c r="BB67" s="277">
        <f t="shared" si="44"/>
        <v>0</v>
      </c>
      <c r="BC67" s="278" t="s">
        <v>213</v>
      </c>
      <c r="BD67" s="279">
        <v>10000000</v>
      </c>
      <c r="BE67" s="279">
        <v>5100000</v>
      </c>
      <c r="BF67" s="279">
        <v>4900000</v>
      </c>
      <c r="BG67" s="279">
        <v>2100000</v>
      </c>
      <c r="BH67" s="277">
        <f t="shared" si="25"/>
        <v>0</v>
      </c>
      <c r="BI67" s="278" t="s">
        <v>213</v>
      </c>
      <c r="BJ67" s="279">
        <v>2800000</v>
      </c>
      <c r="BK67" s="280">
        <f t="shared" si="26"/>
        <v>-2800000</v>
      </c>
    </row>
    <row r="68" spans="1:63" s="249" customFormat="1" ht="15" x14ac:dyDescent="0.2">
      <c r="A68" s="272">
        <v>63</v>
      </c>
      <c r="B68" s="273"/>
      <c r="C68" s="274" t="s">
        <v>203</v>
      </c>
      <c r="D68" s="275" t="s">
        <v>138</v>
      </c>
      <c r="E68" s="223">
        <v>10000000</v>
      </c>
      <c r="F68" s="223"/>
      <c r="G68" s="223"/>
      <c r="H68" s="223">
        <v>10000000</v>
      </c>
      <c r="I68" s="223">
        <v>1000000</v>
      </c>
      <c r="J68" s="223">
        <f t="shared" si="46"/>
        <v>1000000</v>
      </c>
      <c r="K68" s="223">
        <v>1000000</v>
      </c>
      <c r="L68" s="223">
        <f t="shared" si="53"/>
        <v>0</v>
      </c>
      <c r="M68" s="262">
        <f>(H68-I68)/12</f>
        <v>750000</v>
      </c>
      <c r="N68" s="262">
        <v>750000</v>
      </c>
      <c r="O68" s="262">
        <f t="shared" si="47"/>
        <v>0</v>
      </c>
      <c r="P68" s="223">
        <f>M68</f>
        <v>750000</v>
      </c>
      <c r="Q68" s="223">
        <v>750000</v>
      </c>
      <c r="R68" s="223">
        <f t="shared" si="49"/>
        <v>0</v>
      </c>
      <c r="S68" s="223">
        <f t="shared" si="54"/>
        <v>750000</v>
      </c>
      <c r="T68" s="223">
        <v>750000</v>
      </c>
      <c r="U68" s="223">
        <f t="shared" si="35"/>
        <v>0</v>
      </c>
      <c r="V68" s="223">
        <f t="shared" si="51"/>
        <v>750000</v>
      </c>
      <c r="W68" s="223">
        <v>750000</v>
      </c>
      <c r="X68" s="223">
        <f t="shared" si="36"/>
        <v>0</v>
      </c>
      <c r="Y68" s="223">
        <f t="shared" si="52"/>
        <v>750000</v>
      </c>
      <c r="Z68" s="223">
        <v>750000</v>
      </c>
      <c r="AA68" s="223">
        <f t="shared" si="37"/>
        <v>0</v>
      </c>
      <c r="AB68" s="223">
        <f t="shared" si="38"/>
        <v>750000</v>
      </c>
      <c r="AC68" s="223">
        <v>750000</v>
      </c>
      <c r="AD68" s="223">
        <f t="shared" si="17"/>
        <v>0</v>
      </c>
      <c r="AE68" s="223">
        <f t="shared" si="39"/>
        <v>750000</v>
      </c>
      <c r="AF68" s="223">
        <v>750000</v>
      </c>
      <c r="AG68" s="223">
        <f t="shared" si="18"/>
        <v>0</v>
      </c>
      <c r="AH68" s="223">
        <f t="shared" si="40"/>
        <v>750000</v>
      </c>
      <c r="AI68" s="223">
        <v>750000</v>
      </c>
      <c r="AJ68" s="223">
        <f t="shared" si="19"/>
        <v>0</v>
      </c>
      <c r="AK68" s="223">
        <f t="shared" si="41"/>
        <v>750000</v>
      </c>
      <c r="AL68" s="223">
        <v>750000</v>
      </c>
      <c r="AM68" s="223">
        <f t="shared" si="20"/>
        <v>0</v>
      </c>
      <c r="AN68" s="223">
        <f t="shared" si="42"/>
        <v>750000</v>
      </c>
      <c r="AO68" s="223">
        <v>750000</v>
      </c>
      <c r="AP68" s="223">
        <f t="shared" si="21"/>
        <v>0</v>
      </c>
      <c r="AQ68" s="223">
        <f t="shared" ref="AQ68:AQ85" si="55">AN68</f>
        <v>750000</v>
      </c>
      <c r="AR68" s="223">
        <v>750000</v>
      </c>
      <c r="AS68" s="223">
        <f t="shared" si="22"/>
        <v>0</v>
      </c>
      <c r="AT68" s="223">
        <f>AN68</f>
        <v>750000</v>
      </c>
      <c r="AU68" s="223">
        <v>750000</v>
      </c>
      <c r="AV68" s="223">
        <f t="shared" si="23"/>
        <v>0</v>
      </c>
      <c r="AW68" s="223"/>
      <c r="AX68" s="223"/>
      <c r="AY68" s="223"/>
      <c r="AZ68" s="223">
        <f t="shared" si="43"/>
        <v>10000000</v>
      </c>
      <c r="BA68" s="223">
        <f t="shared" si="45"/>
        <v>10000000</v>
      </c>
      <c r="BB68" s="277">
        <f t="shared" si="44"/>
        <v>0</v>
      </c>
      <c r="BC68" s="278" t="s">
        <v>442</v>
      </c>
      <c r="BD68" s="279">
        <v>10000000</v>
      </c>
      <c r="BE68" s="279">
        <v>1000000</v>
      </c>
      <c r="BF68" s="279">
        <v>9000000</v>
      </c>
      <c r="BG68" s="279">
        <v>4500000</v>
      </c>
      <c r="BH68" s="277">
        <f t="shared" si="25"/>
        <v>0</v>
      </c>
      <c r="BI68" s="278" t="s">
        <v>442</v>
      </c>
      <c r="BJ68" s="279">
        <v>9000000</v>
      </c>
      <c r="BK68" s="280">
        <f t="shared" si="26"/>
        <v>-9000000</v>
      </c>
    </row>
    <row r="69" spans="1:63" ht="15" x14ac:dyDescent="0.2">
      <c r="A69" s="182">
        <v>64</v>
      </c>
      <c r="B69" s="252"/>
      <c r="C69" s="8" t="s">
        <v>356</v>
      </c>
      <c r="D69" s="253" t="s">
        <v>138</v>
      </c>
      <c r="E69" s="183">
        <v>9500000</v>
      </c>
      <c r="F69" s="198"/>
      <c r="G69" s="198"/>
      <c r="H69" s="161">
        <v>9500000</v>
      </c>
      <c r="I69" s="198">
        <v>1000000</v>
      </c>
      <c r="J69" s="211">
        <f t="shared" si="46"/>
        <v>1000000</v>
      </c>
      <c r="K69" s="211">
        <v>1000000</v>
      </c>
      <c r="L69" s="211">
        <f t="shared" si="53"/>
        <v>0</v>
      </c>
      <c r="M69" s="254">
        <v>708000</v>
      </c>
      <c r="N69" s="254">
        <v>708000</v>
      </c>
      <c r="O69" s="254">
        <f t="shared" si="47"/>
        <v>0</v>
      </c>
      <c r="P69" s="211">
        <f>M69</f>
        <v>708000</v>
      </c>
      <c r="Q69" s="211">
        <v>708000</v>
      </c>
      <c r="R69" s="211">
        <f t="shared" si="49"/>
        <v>0</v>
      </c>
      <c r="S69" s="223">
        <f t="shared" si="54"/>
        <v>708000</v>
      </c>
      <c r="T69" s="223">
        <f>S69</f>
        <v>708000</v>
      </c>
      <c r="U69" s="223">
        <f t="shared" si="35"/>
        <v>0</v>
      </c>
      <c r="V69" s="223">
        <f t="shared" si="51"/>
        <v>708000</v>
      </c>
      <c r="W69" s="223">
        <f>V69</f>
        <v>708000</v>
      </c>
      <c r="X69" s="223">
        <f t="shared" si="36"/>
        <v>0</v>
      </c>
      <c r="Y69" s="223">
        <f t="shared" si="52"/>
        <v>708000</v>
      </c>
      <c r="Z69" s="223">
        <f>Y69</f>
        <v>708000</v>
      </c>
      <c r="AA69" s="223">
        <f t="shared" si="37"/>
        <v>0</v>
      </c>
      <c r="AB69" s="215">
        <f t="shared" si="38"/>
        <v>708000</v>
      </c>
      <c r="AC69" s="215">
        <f>AB69</f>
        <v>708000</v>
      </c>
      <c r="AD69" s="215">
        <f t="shared" si="17"/>
        <v>0</v>
      </c>
      <c r="AE69" s="198">
        <f t="shared" si="39"/>
        <v>708000</v>
      </c>
      <c r="AF69" s="198">
        <v>2000</v>
      </c>
      <c r="AG69" s="198">
        <f t="shared" si="18"/>
        <v>706000</v>
      </c>
      <c r="AH69" s="215">
        <f t="shared" si="40"/>
        <v>708000</v>
      </c>
      <c r="AI69" s="215"/>
      <c r="AJ69" s="215">
        <f t="shared" si="19"/>
        <v>708000</v>
      </c>
      <c r="AK69" s="198">
        <f t="shared" si="41"/>
        <v>708000</v>
      </c>
      <c r="AL69" s="198"/>
      <c r="AM69" s="198">
        <f t="shared" si="20"/>
        <v>708000</v>
      </c>
      <c r="AN69" s="215">
        <f t="shared" si="42"/>
        <v>708000</v>
      </c>
      <c r="AO69" s="215"/>
      <c r="AP69" s="215">
        <f t="shared" si="21"/>
        <v>708000</v>
      </c>
      <c r="AQ69" s="198">
        <f t="shared" si="55"/>
        <v>708000</v>
      </c>
      <c r="AR69" s="198"/>
      <c r="AS69" s="198">
        <f t="shared" si="22"/>
        <v>708000</v>
      </c>
      <c r="AT69" s="215">
        <v>712000</v>
      </c>
      <c r="AU69" s="215"/>
      <c r="AV69" s="215">
        <f t="shared" si="23"/>
        <v>712000</v>
      </c>
      <c r="AW69" s="198"/>
      <c r="AX69" s="198"/>
      <c r="AY69" s="198"/>
      <c r="AZ69" s="215">
        <f t="shared" si="43"/>
        <v>5250000</v>
      </c>
      <c r="BA69" s="198">
        <f t="shared" si="45"/>
        <v>9500000</v>
      </c>
      <c r="BB69" s="255">
        <f t="shared" si="44"/>
        <v>4250000</v>
      </c>
      <c r="BC69" s="258" t="s">
        <v>356</v>
      </c>
      <c r="BD69" s="256">
        <v>9500000</v>
      </c>
      <c r="BE69" s="256">
        <v>3100000</v>
      </c>
      <c r="BF69" s="256">
        <v>6400000</v>
      </c>
      <c r="BG69" s="256">
        <v>2148000</v>
      </c>
      <c r="BH69" s="255">
        <f t="shared" si="25"/>
        <v>0</v>
      </c>
      <c r="BI69" s="258" t="s">
        <v>356</v>
      </c>
      <c r="BJ69" s="256">
        <v>4250000</v>
      </c>
      <c r="BK69" s="257">
        <f t="shared" si="26"/>
        <v>0</v>
      </c>
    </row>
    <row r="70" spans="1:63" s="249" customFormat="1" ht="15" x14ac:dyDescent="0.2">
      <c r="A70" s="272">
        <v>65</v>
      </c>
      <c r="B70" s="273"/>
      <c r="C70" s="364" t="s">
        <v>349</v>
      </c>
      <c r="D70" s="275" t="s">
        <v>138</v>
      </c>
      <c r="E70" s="341">
        <v>10000000</v>
      </c>
      <c r="F70" s="223"/>
      <c r="G70" s="223"/>
      <c r="H70" s="341">
        <v>10000000</v>
      </c>
      <c r="I70" s="223">
        <v>2000000</v>
      </c>
      <c r="J70" s="223">
        <f t="shared" si="46"/>
        <v>2000000</v>
      </c>
      <c r="K70" s="223">
        <v>2000000</v>
      </c>
      <c r="L70" s="223">
        <f t="shared" si="53"/>
        <v>0</v>
      </c>
      <c r="M70" s="262"/>
      <c r="N70" s="262"/>
      <c r="O70" s="262"/>
      <c r="P70" s="223"/>
      <c r="Q70" s="223"/>
      <c r="R70" s="223"/>
      <c r="S70" s="223">
        <v>800000</v>
      </c>
      <c r="T70" s="223">
        <f>S70</f>
        <v>800000</v>
      </c>
      <c r="U70" s="223">
        <f t="shared" ref="U70:U101" si="56">S70-T70</f>
        <v>0</v>
      </c>
      <c r="V70" s="223">
        <f t="shared" si="51"/>
        <v>800000</v>
      </c>
      <c r="W70" s="223">
        <f>V70</f>
        <v>800000</v>
      </c>
      <c r="X70" s="223">
        <f t="shared" ref="X70:X101" si="57">V70-W70</f>
        <v>0</v>
      </c>
      <c r="Y70" s="223">
        <f t="shared" si="52"/>
        <v>800000</v>
      </c>
      <c r="Z70" s="223">
        <v>800000</v>
      </c>
      <c r="AA70" s="223">
        <f t="shared" ref="AA70:AA101" si="58">Y70-Z70</f>
        <v>0</v>
      </c>
      <c r="AB70" s="223">
        <f t="shared" ref="AB70:AB101" si="59">Y70</f>
        <v>800000</v>
      </c>
      <c r="AC70" s="223">
        <v>800000</v>
      </c>
      <c r="AD70" s="223">
        <f t="shared" si="17"/>
        <v>0</v>
      </c>
      <c r="AE70" s="223">
        <f t="shared" ref="AE70:AE101" si="60">AB70</f>
        <v>800000</v>
      </c>
      <c r="AF70" s="223">
        <v>800000</v>
      </c>
      <c r="AG70" s="223">
        <f t="shared" si="18"/>
        <v>0</v>
      </c>
      <c r="AH70" s="223">
        <f t="shared" ref="AH70:AH101" si="61">AE70</f>
        <v>800000</v>
      </c>
      <c r="AI70" s="223">
        <v>800000</v>
      </c>
      <c r="AJ70" s="223">
        <f t="shared" si="19"/>
        <v>0</v>
      </c>
      <c r="AK70" s="223">
        <f t="shared" ref="AK70:AK101" si="62">AH70</f>
        <v>800000</v>
      </c>
      <c r="AL70" s="223">
        <v>800000</v>
      </c>
      <c r="AM70" s="223">
        <f t="shared" si="20"/>
        <v>0</v>
      </c>
      <c r="AN70" s="223">
        <f t="shared" ref="AN70:AN101" si="63">AK70</f>
        <v>800000</v>
      </c>
      <c r="AO70" s="223">
        <v>800000</v>
      </c>
      <c r="AP70" s="223">
        <f t="shared" si="21"/>
        <v>0</v>
      </c>
      <c r="AQ70" s="223">
        <f t="shared" si="55"/>
        <v>800000</v>
      </c>
      <c r="AR70" s="223">
        <v>800000</v>
      </c>
      <c r="AS70" s="223">
        <f t="shared" si="22"/>
        <v>0</v>
      </c>
      <c r="AT70" s="223">
        <v>800000</v>
      </c>
      <c r="AU70" s="223">
        <v>800000</v>
      </c>
      <c r="AV70" s="223">
        <f t="shared" si="23"/>
        <v>0</v>
      </c>
      <c r="AW70" s="223"/>
      <c r="AX70" s="223"/>
      <c r="AY70" s="223"/>
      <c r="AZ70" s="223">
        <f t="shared" ref="AZ70:AZ101" si="64">AX70+AU70+AR70+AO70+AL70+AI70+AF70+AC70+Z70+W70+T70+Q70+N70+K70</f>
        <v>10000000</v>
      </c>
      <c r="BA70" s="223">
        <f t="shared" si="45"/>
        <v>10000000</v>
      </c>
      <c r="BB70" s="277">
        <f t="shared" ref="BB70:BB101" si="65">BA70-AZ70</f>
        <v>0</v>
      </c>
      <c r="BC70" s="278" t="s">
        <v>349</v>
      </c>
      <c r="BD70" s="279">
        <v>10000000</v>
      </c>
      <c r="BE70" s="279">
        <v>4000000</v>
      </c>
      <c r="BF70" s="279">
        <v>6000000</v>
      </c>
      <c r="BG70" s="279">
        <v>1200000</v>
      </c>
      <c r="BH70" s="277">
        <f t="shared" si="25"/>
        <v>0</v>
      </c>
      <c r="BI70" s="278" t="s">
        <v>349</v>
      </c>
      <c r="BJ70" s="279">
        <v>6000000</v>
      </c>
      <c r="BK70" s="280">
        <f t="shared" si="26"/>
        <v>-6000000</v>
      </c>
    </row>
    <row r="71" spans="1:63" s="249" customFormat="1" ht="15" x14ac:dyDescent="0.2">
      <c r="A71" s="272">
        <v>66</v>
      </c>
      <c r="B71" s="273"/>
      <c r="C71" s="274" t="s">
        <v>207</v>
      </c>
      <c r="D71" s="275" t="s">
        <v>138</v>
      </c>
      <c r="E71" s="223">
        <v>10000000</v>
      </c>
      <c r="F71" s="223"/>
      <c r="G71" s="223"/>
      <c r="H71" s="223">
        <v>10000000</v>
      </c>
      <c r="I71" s="223">
        <v>2000000</v>
      </c>
      <c r="J71" s="223">
        <f t="shared" si="46"/>
        <v>2000000</v>
      </c>
      <c r="K71" s="223">
        <v>2000000</v>
      </c>
      <c r="L71" s="223">
        <f t="shared" si="53"/>
        <v>0</v>
      </c>
      <c r="M71" s="262">
        <v>650000</v>
      </c>
      <c r="N71" s="262">
        <f>M71</f>
        <v>650000</v>
      </c>
      <c r="O71" s="262">
        <f t="shared" ref="O71:O87" si="66">M71-N71</f>
        <v>0</v>
      </c>
      <c r="P71" s="223">
        <f>M71</f>
        <v>650000</v>
      </c>
      <c r="Q71" s="223">
        <f>P71</f>
        <v>650000</v>
      </c>
      <c r="R71" s="223">
        <f t="shared" ref="R71:R87" si="67">P71-Q71</f>
        <v>0</v>
      </c>
      <c r="S71" s="223">
        <f t="shared" ref="S71:S87" si="68">P71</f>
        <v>650000</v>
      </c>
      <c r="T71" s="223">
        <v>650000</v>
      </c>
      <c r="U71" s="223">
        <f t="shared" si="56"/>
        <v>0</v>
      </c>
      <c r="V71" s="223">
        <f t="shared" si="51"/>
        <v>650000</v>
      </c>
      <c r="W71" s="223">
        <v>650000</v>
      </c>
      <c r="X71" s="223">
        <f t="shared" si="57"/>
        <v>0</v>
      </c>
      <c r="Y71" s="223">
        <f t="shared" si="52"/>
        <v>650000</v>
      </c>
      <c r="Z71" s="223">
        <v>650000</v>
      </c>
      <c r="AA71" s="223">
        <f t="shared" si="58"/>
        <v>0</v>
      </c>
      <c r="AB71" s="223">
        <f t="shared" si="59"/>
        <v>650000</v>
      </c>
      <c r="AC71" s="223">
        <v>650000</v>
      </c>
      <c r="AD71" s="223">
        <f t="shared" ref="AD71:AD134" si="69">+AB71-AC71</f>
        <v>0</v>
      </c>
      <c r="AE71" s="223">
        <f t="shared" si="60"/>
        <v>650000</v>
      </c>
      <c r="AF71" s="223">
        <v>650000</v>
      </c>
      <c r="AG71" s="223">
        <f t="shared" ref="AG71:AG134" si="70">+AE71-AF71</f>
        <v>0</v>
      </c>
      <c r="AH71" s="223">
        <f t="shared" si="61"/>
        <v>650000</v>
      </c>
      <c r="AI71" s="223">
        <v>650000</v>
      </c>
      <c r="AJ71" s="223">
        <f t="shared" ref="AJ71:AJ134" si="71">+AH71-AI71</f>
        <v>0</v>
      </c>
      <c r="AK71" s="223">
        <f t="shared" si="62"/>
        <v>650000</v>
      </c>
      <c r="AL71" s="223">
        <v>650000</v>
      </c>
      <c r="AM71" s="223">
        <f t="shared" ref="AM71:AM134" si="72">+AK71-AL71</f>
        <v>0</v>
      </c>
      <c r="AN71" s="223">
        <f t="shared" si="63"/>
        <v>650000</v>
      </c>
      <c r="AO71" s="223">
        <v>650000</v>
      </c>
      <c r="AP71" s="223">
        <f t="shared" ref="AP71:AP134" si="73">+AN71-AO71</f>
        <v>0</v>
      </c>
      <c r="AQ71" s="223">
        <f t="shared" si="55"/>
        <v>650000</v>
      </c>
      <c r="AR71" s="223">
        <v>650000</v>
      </c>
      <c r="AS71" s="223">
        <f t="shared" ref="AS71:AS134" si="74">+AQ71-AR71</f>
        <v>0</v>
      </c>
      <c r="AT71" s="223">
        <v>850000</v>
      </c>
      <c r="AU71" s="223">
        <v>850000</v>
      </c>
      <c r="AV71" s="223">
        <f t="shared" ref="AV71:AV134" si="75">+AT71-AU71</f>
        <v>0</v>
      </c>
      <c r="AW71" s="223"/>
      <c r="AX71" s="223"/>
      <c r="AY71" s="223"/>
      <c r="AZ71" s="223">
        <f t="shared" si="64"/>
        <v>10000000</v>
      </c>
      <c r="BA71" s="223">
        <f t="shared" ref="BA71:BA102" si="76">J71+AT71+AQ71+AN71+AK71+AH71+AE71+AB71+Y71+V71+S71+P71+M71</f>
        <v>10000000</v>
      </c>
      <c r="BB71" s="277">
        <f t="shared" si="65"/>
        <v>0</v>
      </c>
      <c r="BC71" s="278" t="s">
        <v>207</v>
      </c>
      <c r="BD71" s="279">
        <v>10000000</v>
      </c>
      <c r="BE71" s="279">
        <v>3650000</v>
      </c>
      <c r="BF71" s="279">
        <v>6350000</v>
      </c>
      <c r="BG71" s="279">
        <v>1650000</v>
      </c>
      <c r="BH71" s="277">
        <f t="shared" ref="BH71:BH134" si="77">BA71-BD71</f>
        <v>0</v>
      </c>
      <c r="BI71" s="278" t="s">
        <v>207</v>
      </c>
      <c r="BJ71" s="279">
        <v>6350000</v>
      </c>
      <c r="BK71" s="280">
        <f t="shared" ref="BK71:BK134" si="78">BB71-BJ71</f>
        <v>-6350000</v>
      </c>
    </row>
    <row r="72" spans="1:63" s="249" customFormat="1" ht="15" x14ac:dyDescent="0.2">
      <c r="A72" s="272">
        <v>67</v>
      </c>
      <c r="B72" s="273"/>
      <c r="C72" s="273" t="s">
        <v>124</v>
      </c>
      <c r="D72" s="275" t="s">
        <v>138</v>
      </c>
      <c r="E72" s="341">
        <v>9500000</v>
      </c>
      <c r="F72" s="223"/>
      <c r="G72" s="223"/>
      <c r="H72" s="341">
        <v>9000000</v>
      </c>
      <c r="I72" s="276">
        <v>1000000</v>
      </c>
      <c r="J72" s="223">
        <f t="shared" si="46"/>
        <v>1000000</v>
      </c>
      <c r="K72" s="223">
        <v>1000000</v>
      </c>
      <c r="L72" s="223">
        <f t="shared" si="53"/>
        <v>0</v>
      </c>
      <c r="M72" s="262">
        <v>660000</v>
      </c>
      <c r="N72" s="262">
        <f>M72</f>
        <v>660000</v>
      </c>
      <c r="O72" s="262">
        <f t="shared" si="66"/>
        <v>0</v>
      </c>
      <c r="P72" s="223">
        <f>M72</f>
        <v>660000</v>
      </c>
      <c r="Q72" s="223">
        <f>P72</f>
        <v>660000</v>
      </c>
      <c r="R72" s="223">
        <f t="shared" si="67"/>
        <v>0</v>
      </c>
      <c r="S72" s="223">
        <f t="shared" si="68"/>
        <v>660000</v>
      </c>
      <c r="T72" s="223">
        <f>S72</f>
        <v>660000</v>
      </c>
      <c r="U72" s="223">
        <f t="shared" si="56"/>
        <v>0</v>
      </c>
      <c r="V72" s="223">
        <f t="shared" si="51"/>
        <v>660000</v>
      </c>
      <c r="W72" s="223">
        <f>V72</f>
        <v>660000</v>
      </c>
      <c r="X72" s="223">
        <f t="shared" si="57"/>
        <v>0</v>
      </c>
      <c r="Y72" s="223">
        <f t="shared" si="52"/>
        <v>660000</v>
      </c>
      <c r="Z72" s="223">
        <f>Y72</f>
        <v>660000</v>
      </c>
      <c r="AA72" s="223">
        <f t="shared" si="58"/>
        <v>0</v>
      </c>
      <c r="AB72" s="223">
        <f t="shared" si="59"/>
        <v>660000</v>
      </c>
      <c r="AC72" s="223">
        <f>AB72</f>
        <v>660000</v>
      </c>
      <c r="AD72" s="223">
        <f t="shared" si="69"/>
        <v>0</v>
      </c>
      <c r="AE72" s="223">
        <f t="shared" si="60"/>
        <v>660000</v>
      </c>
      <c r="AF72" s="223">
        <v>660000</v>
      </c>
      <c r="AG72" s="223">
        <f t="shared" si="70"/>
        <v>0</v>
      </c>
      <c r="AH72" s="223">
        <f t="shared" si="61"/>
        <v>660000</v>
      </c>
      <c r="AI72" s="223">
        <v>660000</v>
      </c>
      <c r="AJ72" s="223">
        <f t="shared" si="71"/>
        <v>0</v>
      </c>
      <c r="AK72" s="223">
        <f t="shared" si="62"/>
        <v>660000</v>
      </c>
      <c r="AL72" s="223">
        <v>660000</v>
      </c>
      <c r="AM72" s="223">
        <f t="shared" si="72"/>
        <v>0</v>
      </c>
      <c r="AN72" s="223">
        <f t="shared" si="63"/>
        <v>660000</v>
      </c>
      <c r="AO72" s="223">
        <v>660000</v>
      </c>
      <c r="AP72" s="223">
        <f t="shared" si="73"/>
        <v>0</v>
      </c>
      <c r="AQ72" s="223">
        <f t="shared" si="55"/>
        <v>660000</v>
      </c>
      <c r="AR72" s="223">
        <v>660000</v>
      </c>
      <c r="AS72" s="223">
        <f t="shared" si="74"/>
        <v>0</v>
      </c>
      <c r="AT72" s="223">
        <v>740000</v>
      </c>
      <c r="AU72" s="223">
        <v>740000</v>
      </c>
      <c r="AV72" s="223">
        <f t="shared" si="75"/>
        <v>0</v>
      </c>
      <c r="AW72" s="223"/>
      <c r="AX72" s="223"/>
      <c r="AY72" s="223"/>
      <c r="AZ72" s="223">
        <f t="shared" si="64"/>
        <v>9000000</v>
      </c>
      <c r="BA72" s="223">
        <f t="shared" si="76"/>
        <v>9000000</v>
      </c>
      <c r="BB72" s="277">
        <f t="shared" si="65"/>
        <v>0</v>
      </c>
      <c r="BC72" s="278" t="s">
        <v>124</v>
      </c>
      <c r="BD72" s="279">
        <v>9000000</v>
      </c>
      <c r="BE72" s="279">
        <v>4380000</v>
      </c>
      <c r="BF72" s="279">
        <v>4620000</v>
      </c>
      <c r="BG72" s="279">
        <v>580000</v>
      </c>
      <c r="BH72" s="277">
        <f t="shared" si="77"/>
        <v>0</v>
      </c>
      <c r="BI72" s="278" t="s">
        <v>124</v>
      </c>
      <c r="BJ72" s="279">
        <v>4040000</v>
      </c>
      <c r="BK72" s="280">
        <f t="shared" si="78"/>
        <v>-4040000</v>
      </c>
    </row>
    <row r="73" spans="1:63" s="249" customFormat="1" ht="15" x14ac:dyDescent="0.2">
      <c r="A73" s="272">
        <v>68</v>
      </c>
      <c r="B73" s="273"/>
      <c r="C73" s="273" t="s">
        <v>125</v>
      </c>
      <c r="D73" s="275" t="s">
        <v>138</v>
      </c>
      <c r="E73" s="341">
        <v>9500000</v>
      </c>
      <c r="F73" s="223"/>
      <c r="G73" s="223"/>
      <c r="H73" s="341">
        <v>9025000</v>
      </c>
      <c r="I73" s="276">
        <v>9025000</v>
      </c>
      <c r="J73" s="223">
        <f t="shared" si="46"/>
        <v>9025000</v>
      </c>
      <c r="K73" s="223">
        <v>9025000</v>
      </c>
      <c r="L73" s="223">
        <f t="shared" si="53"/>
        <v>0</v>
      </c>
      <c r="M73" s="262">
        <f>(H73-I73)/12</f>
        <v>0</v>
      </c>
      <c r="N73" s="262"/>
      <c r="O73" s="262">
        <f t="shared" si="66"/>
        <v>0</v>
      </c>
      <c r="P73" s="223">
        <f>M73</f>
        <v>0</v>
      </c>
      <c r="Q73" s="223"/>
      <c r="R73" s="223">
        <f t="shared" si="67"/>
        <v>0</v>
      </c>
      <c r="S73" s="223">
        <f t="shared" si="68"/>
        <v>0</v>
      </c>
      <c r="T73" s="223"/>
      <c r="U73" s="223">
        <f t="shared" si="56"/>
        <v>0</v>
      </c>
      <c r="V73" s="223">
        <f t="shared" si="51"/>
        <v>0</v>
      </c>
      <c r="W73" s="223"/>
      <c r="X73" s="223">
        <f t="shared" si="57"/>
        <v>0</v>
      </c>
      <c r="Y73" s="223">
        <f t="shared" si="52"/>
        <v>0</v>
      </c>
      <c r="Z73" s="223"/>
      <c r="AA73" s="223">
        <f t="shared" si="58"/>
        <v>0</v>
      </c>
      <c r="AB73" s="223">
        <f t="shared" si="59"/>
        <v>0</v>
      </c>
      <c r="AC73" s="223"/>
      <c r="AD73" s="223">
        <f t="shared" si="69"/>
        <v>0</v>
      </c>
      <c r="AE73" s="223">
        <f t="shared" si="60"/>
        <v>0</v>
      </c>
      <c r="AF73" s="223"/>
      <c r="AG73" s="223">
        <f t="shared" si="70"/>
        <v>0</v>
      </c>
      <c r="AH73" s="223">
        <f t="shared" si="61"/>
        <v>0</v>
      </c>
      <c r="AI73" s="223"/>
      <c r="AJ73" s="223">
        <f t="shared" si="71"/>
        <v>0</v>
      </c>
      <c r="AK73" s="223">
        <f t="shared" si="62"/>
        <v>0</v>
      </c>
      <c r="AL73" s="223"/>
      <c r="AM73" s="223">
        <f t="shared" si="72"/>
        <v>0</v>
      </c>
      <c r="AN73" s="223">
        <f t="shared" si="63"/>
        <v>0</v>
      </c>
      <c r="AO73" s="223"/>
      <c r="AP73" s="223">
        <f t="shared" si="73"/>
        <v>0</v>
      </c>
      <c r="AQ73" s="223">
        <f t="shared" si="55"/>
        <v>0</v>
      </c>
      <c r="AR73" s="223"/>
      <c r="AS73" s="223">
        <f t="shared" si="74"/>
        <v>0</v>
      </c>
      <c r="AT73" s="223">
        <f>AN73</f>
        <v>0</v>
      </c>
      <c r="AU73" s="223"/>
      <c r="AV73" s="223">
        <f t="shared" si="75"/>
        <v>0</v>
      </c>
      <c r="AW73" s="223"/>
      <c r="AX73" s="223"/>
      <c r="AY73" s="223"/>
      <c r="AZ73" s="223">
        <f t="shared" si="64"/>
        <v>9025000</v>
      </c>
      <c r="BA73" s="223">
        <f t="shared" si="76"/>
        <v>9025000</v>
      </c>
      <c r="BB73" s="277">
        <f t="shared" si="65"/>
        <v>0</v>
      </c>
      <c r="BC73" s="339" t="s">
        <v>443</v>
      </c>
      <c r="BD73" s="279">
        <v>9025000</v>
      </c>
      <c r="BE73" s="279">
        <v>9025000</v>
      </c>
      <c r="BF73" s="340">
        <v>0</v>
      </c>
      <c r="BG73" s="340">
        <v>0</v>
      </c>
      <c r="BH73" s="277">
        <f t="shared" si="77"/>
        <v>0</v>
      </c>
      <c r="BI73" s="339" t="s">
        <v>443</v>
      </c>
      <c r="BJ73" s="340">
        <v>0</v>
      </c>
      <c r="BK73" s="280">
        <f t="shared" si="78"/>
        <v>0</v>
      </c>
    </row>
    <row r="74" spans="1:63" s="249" customFormat="1" ht="15" x14ac:dyDescent="0.2">
      <c r="A74" s="272">
        <v>69</v>
      </c>
      <c r="B74" s="273"/>
      <c r="C74" s="273" t="s">
        <v>444</v>
      </c>
      <c r="D74" s="275" t="s">
        <v>138</v>
      </c>
      <c r="E74" s="276">
        <v>10000000</v>
      </c>
      <c r="F74" s="223"/>
      <c r="G74" s="223"/>
      <c r="H74" s="276">
        <v>10000000</v>
      </c>
      <c r="I74" s="276">
        <v>1000000</v>
      </c>
      <c r="J74" s="223">
        <f t="shared" si="46"/>
        <v>1000000</v>
      </c>
      <c r="K74" s="223">
        <v>1000000</v>
      </c>
      <c r="L74" s="223">
        <f t="shared" si="53"/>
        <v>0</v>
      </c>
      <c r="M74" s="262">
        <f>(H74-I74)/12</f>
        <v>750000</v>
      </c>
      <c r="N74" s="262">
        <v>750000</v>
      </c>
      <c r="O74" s="262">
        <f t="shared" si="66"/>
        <v>0</v>
      </c>
      <c r="P74" s="223">
        <f>M74</f>
        <v>750000</v>
      </c>
      <c r="Q74" s="223">
        <f>P74</f>
        <v>750000</v>
      </c>
      <c r="R74" s="223">
        <f t="shared" si="67"/>
        <v>0</v>
      </c>
      <c r="S74" s="223">
        <f t="shared" si="68"/>
        <v>750000</v>
      </c>
      <c r="T74" s="223">
        <f>S74</f>
        <v>750000</v>
      </c>
      <c r="U74" s="223">
        <f t="shared" si="56"/>
        <v>0</v>
      </c>
      <c r="V74" s="223">
        <f t="shared" si="51"/>
        <v>750000</v>
      </c>
      <c r="W74" s="223">
        <f>V74</f>
        <v>750000</v>
      </c>
      <c r="X74" s="223">
        <f t="shared" si="57"/>
        <v>0</v>
      </c>
      <c r="Y74" s="223">
        <f t="shared" si="52"/>
        <v>750000</v>
      </c>
      <c r="Z74" s="223">
        <f>Y74</f>
        <v>750000</v>
      </c>
      <c r="AA74" s="223">
        <f t="shared" si="58"/>
        <v>0</v>
      </c>
      <c r="AB74" s="223">
        <f t="shared" si="59"/>
        <v>750000</v>
      </c>
      <c r="AC74" s="223">
        <v>750000</v>
      </c>
      <c r="AD74" s="223">
        <f t="shared" si="69"/>
        <v>0</v>
      </c>
      <c r="AE74" s="223">
        <f t="shared" si="60"/>
        <v>750000</v>
      </c>
      <c r="AF74" s="223">
        <v>750000</v>
      </c>
      <c r="AG74" s="223">
        <f t="shared" si="70"/>
        <v>0</v>
      </c>
      <c r="AH74" s="223">
        <f t="shared" si="61"/>
        <v>750000</v>
      </c>
      <c r="AI74" s="223">
        <v>750000</v>
      </c>
      <c r="AJ74" s="223">
        <f t="shared" si="71"/>
        <v>0</v>
      </c>
      <c r="AK74" s="223">
        <f t="shared" si="62"/>
        <v>750000</v>
      </c>
      <c r="AL74" s="223">
        <v>750000</v>
      </c>
      <c r="AM74" s="223">
        <f t="shared" si="72"/>
        <v>0</v>
      </c>
      <c r="AN74" s="223">
        <f t="shared" si="63"/>
        <v>750000</v>
      </c>
      <c r="AO74" s="223">
        <v>750000</v>
      </c>
      <c r="AP74" s="223">
        <f t="shared" si="73"/>
        <v>0</v>
      </c>
      <c r="AQ74" s="223">
        <f t="shared" si="55"/>
        <v>750000</v>
      </c>
      <c r="AR74" s="223">
        <v>750000</v>
      </c>
      <c r="AS74" s="223">
        <f t="shared" si="74"/>
        <v>0</v>
      </c>
      <c r="AT74" s="223">
        <f>AN74</f>
        <v>750000</v>
      </c>
      <c r="AU74" s="223">
        <v>750000</v>
      </c>
      <c r="AV74" s="223">
        <f t="shared" si="75"/>
        <v>0</v>
      </c>
      <c r="AW74" s="223"/>
      <c r="AX74" s="223"/>
      <c r="AY74" s="223"/>
      <c r="AZ74" s="223">
        <f t="shared" si="64"/>
        <v>10000000</v>
      </c>
      <c r="BA74" s="223">
        <f t="shared" si="76"/>
        <v>10000000</v>
      </c>
      <c r="BB74" s="277">
        <f t="shared" si="65"/>
        <v>0</v>
      </c>
      <c r="BC74" s="278" t="s">
        <v>444</v>
      </c>
      <c r="BD74" s="279">
        <v>10000000</v>
      </c>
      <c r="BE74" s="279">
        <v>4750000</v>
      </c>
      <c r="BF74" s="279">
        <v>5250000</v>
      </c>
      <c r="BG74" s="279">
        <v>750000</v>
      </c>
      <c r="BH74" s="277">
        <f t="shared" si="77"/>
        <v>0</v>
      </c>
      <c r="BI74" s="278" t="s">
        <v>444</v>
      </c>
      <c r="BJ74" s="279">
        <v>5250000</v>
      </c>
      <c r="BK74" s="280">
        <f t="shared" si="78"/>
        <v>-5250000</v>
      </c>
    </row>
    <row r="75" spans="1:63" ht="15" x14ac:dyDescent="0.2">
      <c r="A75" s="182">
        <v>70</v>
      </c>
      <c r="B75" s="252"/>
      <c r="C75" s="261" t="s">
        <v>445</v>
      </c>
      <c r="D75" s="253" t="s">
        <v>138</v>
      </c>
      <c r="E75" s="183">
        <v>9500000</v>
      </c>
      <c r="F75" s="198"/>
      <c r="G75" s="198"/>
      <c r="H75" s="161">
        <v>9500000</v>
      </c>
      <c r="I75" s="162">
        <v>3000000</v>
      </c>
      <c r="J75" s="211">
        <f t="shared" si="46"/>
        <v>3000000</v>
      </c>
      <c r="K75" s="211">
        <v>3000000</v>
      </c>
      <c r="L75" s="211">
        <f t="shared" si="53"/>
        <v>0</v>
      </c>
      <c r="M75" s="262">
        <v>540000</v>
      </c>
      <c r="N75" s="262"/>
      <c r="O75" s="262">
        <f t="shared" si="66"/>
        <v>540000</v>
      </c>
      <c r="P75" s="223">
        <f>M75</f>
        <v>540000</v>
      </c>
      <c r="Q75" s="223"/>
      <c r="R75" s="223">
        <f t="shared" si="67"/>
        <v>540000</v>
      </c>
      <c r="S75" s="223">
        <f t="shared" si="68"/>
        <v>540000</v>
      </c>
      <c r="T75" s="223"/>
      <c r="U75" s="223">
        <f t="shared" si="56"/>
        <v>540000</v>
      </c>
      <c r="V75" s="223">
        <f t="shared" si="51"/>
        <v>540000</v>
      </c>
      <c r="W75" s="223"/>
      <c r="X75" s="223">
        <f t="shared" si="57"/>
        <v>540000</v>
      </c>
      <c r="Y75" s="223">
        <f t="shared" si="52"/>
        <v>540000</v>
      </c>
      <c r="Z75" s="223"/>
      <c r="AA75" s="223">
        <f t="shared" si="58"/>
        <v>540000</v>
      </c>
      <c r="AB75" s="215">
        <f t="shared" si="59"/>
        <v>540000</v>
      </c>
      <c r="AC75" s="215"/>
      <c r="AD75" s="215">
        <f t="shared" si="69"/>
        <v>540000</v>
      </c>
      <c r="AE75" s="198">
        <f t="shared" si="60"/>
        <v>540000</v>
      </c>
      <c r="AF75" s="198"/>
      <c r="AG75" s="198">
        <f t="shared" si="70"/>
        <v>540000</v>
      </c>
      <c r="AH75" s="215">
        <f t="shared" si="61"/>
        <v>540000</v>
      </c>
      <c r="AI75" s="215"/>
      <c r="AJ75" s="215">
        <f t="shared" si="71"/>
        <v>540000</v>
      </c>
      <c r="AK75" s="198">
        <f t="shared" si="62"/>
        <v>540000</v>
      </c>
      <c r="AL75" s="198"/>
      <c r="AM75" s="198">
        <f t="shared" si="72"/>
        <v>540000</v>
      </c>
      <c r="AN75" s="215">
        <f t="shared" si="63"/>
        <v>540000</v>
      </c>
      <c r="AO75" s="215"/>
      <c r="AP75" s="215">
        <f t="shared" si="73"/>
        <v>540000</v>
      </c>
      <c r="AQ75" s="198">
        <f t="shared" si="55"/>
        <v>540000</v>
      </c>
      <c r="AR75" s="198"/>
      <c r="AS75" s="198">
        <f t="shared" si="74"/>
        <v>540000</v>
      </c>
      <c r="AT75" s="215">
        <v>560000</v>
      </c>
      <c r="AU75" s="215"/>
      <c r="AV75" s="215">
        <f t="shared" si="75"/>
        <v>560000</v>
      </c>
      <c r="AW75" s="198"/>
      <c r="AX75" s="198"/>
      <c r="AY75" s="198"/>
      <c r="AZ75" s="215">
        <f t="shared" si="64"/>
        <v>3000000</v>
      </c>
      <c r="BA75" s="198">
        <f t="shared" si="76"/>
        <v>9500000</v>
      </c>
      <c r="BB75" s="255">
        <f t="shared" si="65"/>
        <v>6500000</v>
      </c>
      <c r="BC75" s="258" t="s">
        <v>445</v>
      </c>
      <c r="BD75" s="256">
        <v>9500000</v>
      </c>
      <c r="BE75" s="256">
        <v>3000000</v>
      </c>
      <c r="BF75" s="256">
        <v>6500000</v>
      </c>
      <c r="BG75" s="256">
        <v>3240000</v>
      </c>
      <c r="BH75" s="255">
        <f t="shared" si="77"/>
        <v>0</v>
      </c>
      <c r="BI75" s="258" t="s">
        <v>445</v>
      </c>
      <c r="BJ75" s="256">
        <v>6500000</v>
      </c>
      <c r="BK75" s="257">
        <f t="shared" si="78"/>
        <v>0</v>
      </c>
    </row>
    <row r="76" spans="1:63" s="249" customFormat="1" ht="15" x14ac:dyDescent="0.2">
      <c r="A76" s="272">
        <v>71</v>
      </c>
      <c r="B76" s="273"/>
      <c r="C76" s="273" t="s">
        <v>446</v>
      </c>
      <c r="D76" s="275" t="s">
        <v>138</v>
      </c>
      <c r="E76" s="341">
        <v>10000000</v>
      </c>
      <c r="F76" s="223"/>
      <c r="G76" s="223"/>
      <c r="H76" s="341">
        <v>10000000</v>
      </c>
      <c r="I76" s="223">
        <v>1000000</v>
      </c>
      <c r="J76" s="223">
        <f t="shared" si="46"/>
        <v>1000000</v>
      </c>
      <c r="K76" s="223">
        <v>1000000</v>
      </c>
      <c r="L76" s="223">
        <f t="shared" si="53"/>
        <v>0</v>
      </c>
      <c r="M76" s="262"/>
      <c r="N76" s="262"/>
      <c r="O76" s="262">
        <f t="shared" si="66"/>
        <v>0</v>
      </c>
      <c r="P76" s="223">
        <v>900000</v>
      </c>
      <c r="Q76" s="223">
        <v>900000</v>
      </c>
      <c r="R76" s="223">
        <f t="shared" si="67"/>
        <v>0</v>
      </c>
      <c r="S76" s="223">
        <f t="shared" si="68"/>
        <v>900000</v>
      </c>
      <c r="T76" s="223">
        <f>S76</f>
        <v>900000</v>
      </c>
      <c r="U76" s="223">
        <f t="shared" si="56"/>
        <v>0</v>
      </c>
      <c r="V76" s="223">
        <f t="shared" si="51"/>
        <v>900000</v>
      </c>
      <c r="W76" s="223">
        <f>V76</f>
        <v>900000</v>
      </c>
      <c r="X76" s="223">
        <f t="shared" si="57"/>
        <v>0</v>
      </c>
      <c r="Y76" s="223">
        <f t="shared" si="52"/>
        <v>900000</v>
      </c>
      <c r="Z76" s="223">
        <v>900000</v>
      </c>
      <c r="AA76" s="223">
        <f t="shared" si="58"/>
        <v>0</v>
      </c>
      <c r="AB76" s="223">
        <f t="shared" si="59"/>
        <v>900000</v>
      </c>
      <c r="AC76" s="223">
        <v>900000</v>
      </c>
      <c r="AD76" s="223">
        <f t="shared" si="69"/>
        <v>0</v>
      </c>
      <c r="AE76" s="223">
        <f t="shared" si="60"/>
        <v>900000</v>
      </c>
      <c r="AF76" s="223">
        <v>900000</v>
      </c>
      <c r="AG76" s="223">
        <f t="shared" si="70"/>
        <v>0</v>
      </c>
      <c r="AH76" s="223">
        <f t="shared" si="61"/>
        <v>900000</v>
      </c>
      <c r="AI76" s="223">
        <v>900000</v>
      </c>
      <c r="AJ76" s="223">
        <f t="shared" si="71"/>
        <v>0</v>
      </c>
      <c r="AK76" s="223">
        <f t="shared" si="62"/>
        <v>900000</v>
      </c>
      <c r="AL76" s="223">
        <v>900000</v>
      </c>
      <c r="AM76" s="223">
        <f t="shared" si="72"/>
        <v>0</v>
      </c>
      <c r="AN76" s="223">
        <f t="shared" si="63"/>
        <v>900000</v>
      </c>
      <c r="AO76" s="223">
        <v>900000</v>
      </c>
      <c r="AP76" s="223">
        <f t="shared" si="73"/>
        <v>0</v>
      </c>
      <c r="AQ76" s="223">
        <f t="shared" si="55"/>
        <v>900000</v>
      </c>
      <c r="AR76" s="223">
        <v>900000</v>
      </c>
      <c r="AS76" s="223">
        <f t="shared" si="74"/>
        <v>0</v>
      </c>
      <c r="AT76" s="223"/>
      <c r="AU76" s="223"/>
      <c r="AV76" s="223">
        <f t="shared" si="75"/>
        <v>0</v>
      </c>
      <c r="AW76" s="223"/>
      <c r="AX76" s="223"/>
      <c r="AY76" s="223"/>
      <c r="AZ76" s="223">
        <f t="shared" si="64"/>
        <v>10000000</v>
      </c>
      <c r="BA76" s="223">
        <f t="shared" si="76"/>
        <v>10000000</v>
      </c>
      <c r="BB76" s="277">
        <f t="shared" si="65"/>
        <v>0</v>
      </c>
      <c r="BC76" s="278" t="s">
        <v>446</v>
      </c>
      <c r="BD76" s="279">
        <v>10000000</v>
      </c>
      <c r="BE76" s="279">
        <v>2800000</v>
      </c>
      <c r="BF76" s="279">
        <v>7200000</v>
      </c>
      <c r="BG76" s="279">
        <v>2700000</v>
      </c>
      <c r="BH76" s="277">
        <f t="shared" si="77"/>
        <v>0</v>
      </c>
      <c r="BI76" s="278" t="s">
        <v>446</v>
      </c>
      <c r="BJ76" s="279">
        <v>6200000</v>
      </c>
      <c r="BK76" s="280">
        <f t="shared" si="78"/>
        <v>-6200000</v>
      </c>
    </row>
    <row r="77" spans="1:63" s="249" customFormat="1" ht="15" x14ac:dyDescent="0.2">
      <c r="A77" s="272">
        <v>72</v>
      </c>
      <c r="B77" s="273"/>
      <c r="C77" s="273" t="s">
        <v>141</v>
      </c>
      <c r="D77" s="275" t="s">
        <v>138</v>
      </c>
      <c r="E77" s="341">
        <v>9500000</v>
      </c>
      <c r="F77" s="223"/>
      <c r="G77" s="223"/>
      <c r="H77" s="341">
        <v>9500000</v>
      </c>
      <c r="I77" s="223">
        <v>2000000</v>
      </c>
      <c r="J77" s="223">
        <f t="shared" si="46"/>
        <v>2000000</v>
      </c>
      <c r="K77" s="223">
        <v>2000000</v>
      </c>
      <c r="L77" s="223">
        <f t="shared" si="53"/>
        <v>0</v>
      </c>
      <c r="M77" s="262">
        <f>(H77-I77)/12</f>
        <v>625000</v>
      </c>
      <c r="N77" s="262">
        <v>625000</v>
      </c>
      <c r="O77" s="262">
        <f t="shared" si="66"/>
        <v>0</v>
      </c>
      <c r="P77" s="223">
        <f>M77</f>
        <v>625000</v>
      </c>
      <c r="Q77" s="223">
        <v>625000</v>
      </c>
      <c r="R77" s="223">
        <f t="shared" si="67"/>
        <v>0</v>
      </c>
      <c r="S77" s="223">
        <f t="shared" si="68"/>
        <v>625000</v>
      </c>
      <c r="T77" s="223">
        <v>625000</v>
      </c>
      <c r="U77" s="223">
        <f t="shared" si="56"/>
        <v>0</v>
      </c>
      <c r="V77" s="223">
        <f t="shared" si="51"/>
        <v>625000</v>
      </c>
      <c r="W77" s="223">
        <f>V77</f>
        <v>625000</v>
      </c>
      <c r="X77" s="223">
        <f t="shared" si="57"/>
        <v>0</v>
      </c>
      <c r="Y77" s="223">
        <f t="shared" si="52"/>
        <v>625000</v>
      </c>
      <c r="Z77" s="223">
        <f>Y77</f>
        <v>625000</v>
      </c>
      <c r="AA77" s="223">
        <f t="shared" si="58"/>
        <v>0</v>
      </c>
      <c r="AB77" s="223">
        <f t="shared" si="59"/>
        <v>625000</v>
      </c>
      <c r="AC77" s="223">
        <v>625000</v>
      </c>
      <c r="AD77" s="223">
        <f t="shared" si="69"/>
        <v>0</v>
      </c>
      <c r="AE77" s="223">
        <f t="shared" si="60"/>
        <v>625000</v>
      </c>
      <c r="AF77" s="223">
        <v>625000</v>
      </c>
      <c r="AG77" s="223">
        <f t="shared" si="70"/>
        <v>0</v>
      </c>
      <c r="AH77" s="223">
        <f t="shared" si="61"/>
        <v>625000</v>
      </c>
      <c r="AI77" s="223">
        <v>625000</v>
      </c>
      <c r="AJ77" s="223">
        <f t="shared" si="71"/>
        <v>0</v>
      </c>
      <c r="AK77" s="223">
        <f t="shared" si="62"/>
        <v>625000</v>
      </c>
      <c r="AL77" s="223">
        <v>625000</v>
      </c>
      <c r="AM77" s="223">
        <f t="shared" si="72"/>
        <v>0</v>
      </c>
      <c r="AN77" s="223">
        <f t="shared" si="63"/>
        <v>625000</v>
      </c>
      <c r="AO77" s="223">
        <v>625000</v>
      </c>
      <c r="AP77" s="223">
        <f t="shared" si="73"/>
        <v>0</v>
      </c>
      <c r="AQ77" s="223">
        <f t="shared" si="55"/>
        <v>625000</v>
      </c>
      <c r="AR77" s="223">
        <v>625000</v>
      </c>
      <c r="AS77" s="223">
        <f t="shared" si="74"/>
        <v>0</v>
      </c>
      <c r="AT77" s="223">
        <f>AN77</f>
        <v>625000</v>
      </c>
      <c r="AU77" s="223">
        <v>625000</v>
      </c>
      <c r="AV77" s="223">
        <f t="shared" si="75"/>
        <v>0</v>
      </c>
      <c r="AW77" s="223"/>
      <c r="AX77" s="223"/>
      <c r="AY77" s="223"/>
      <c r="AZ77" s="223">
        <f t="shared" si="64"/>
        <v>9500000</v>
      </c>
      <c r="BA77" s="223">
        <f t="shared" si="76"/>
        <v>9500000</v>
      </c>
      <c r="BB77" s="277">
        <f t="shared" si="65"/>
        <v>0</v>
      </c>
      <c r="BC77" s="278" t="s">
        <v>141</v>
      </c>
      <c r="BD77" s="279">
        <v>9500000</v>
      </c>
      <c r="BE77" s="279">
        <v>5125000</v>
      </c>
      <c r="BF77" s="279">
        <v>4375000</v>
      </c>
      <c r="BG77" s="279">
        <v>625000</v>
      </c>
      <c r="BH77" s="277">
        <f t="shared" si="77"/>
        <v>0</v>
      </c>
      <c r="BI77" s="278" t="s">
        <v>141</v>
      </c>
      <c r="BJ77" s="279">
        <v>4375000</v>
      </c>
      <c r="BK77" s="280">
        <f t="shared" si="78"/>
        <v>-4375000</v>
      </c>
    </row>
    <row r="78" spans="1:63" s="249" customFormat="1" ht="15" x14ac:dyDescent="0.2">
      <c r="A78" s="272">
        <v>73</v>
      </c>
      <c r="B78" s="273"/>
      <c r="C78" s="273" t="s">
        <v>310</v>
      </c>
      <c r="D78" s="275" t="s">
        <v>138</v>
      </c>
      <c r="E78" s="341">
        <v>10000000</v>
      </c>
      <c r="F78" s="223"/>
      <c r="G78" s="223"/>
      <c r="H78" s="341">
        <v>10000000</v>
      </c>
      <c r="I78" s="223">
        <v>1000000</v>
      </c>
      <c r="J78" s="223">
        <f t="shared" si="46"/>
        <v>1000000</v>
      </c>
      <c r="K78" s="223">
        <v>1000000</v>
      </c>
      <c r="L78" s="223">
        <f t="shared" si="53"/>
        <v>0</v>
      </c>
      <c r="M78" s="262"/>
      <c r="N78" s="262"/>
      <c r="O78" s="262">
        <f t="shared" si="66"/>
        <v>0</v>
      </c>
      <c r="P78" s="223">
        <v>900000</v>
      </c>
      <c r="Q78" s="223">
        <v>900000</v>
      </c>
      <c r="R78" s="223">
        <f t="shared" si="67"/>
        <v>0</v>
      </c>
      <c r="S78" s="223">
        <f t="shared" si="68"/>
        <v>900000</v>
      </c>
      <c r="T78" s="223">
        <v>900000</v>
      </c>
      <c r="U78" s="223">
        <f t="shared" si="56"/>
        <v>0</v>
      </c>
      <c r="V78" s="223">
        <f t="shared" si="51"/>
        <v>900000</v>
      </c>
      <c r="W78" s="223">
        <f>V78</f>
        <v>900000</v>
      </c>
      <c r="X78" s="223">
        <f t="shared" si="57"/>
        <v>0</v>
      </c>
      <c r="Y78" s="223">
        <f t="shared" si="52"/>
        <v>900000</v>
      </c>
      <c r="Z78" s="223">
        <f>Y78</f>
        <v>900000</v>
      </c>
      <c r="AA78" s="223">
        <f t="shared" si="58"/>
        <v>0</v>
      </c>
      <c r="AB78" s="223">
        <f t="shared" si="59"/>
        <v>900000</v>
      </c>
      <c r="AC78" s="223">
        <v>900000</v>
      </c>
      <c r="AD78" s="223">
        <f t="shared" si="69"/>
        <v>0</v>
      </c>
      <c r="AE78" s="223">
        <f t="shared" si="60"/>
        <v>900000</v>
      </c>
      <c r="AF78" s="223">
        <v>900000</v>
      </c>
      <c r="AG78" s="223">
        <f t="shared" si="70"/>
        <v>0</v>
      </c>
      <c r="AH78" s="223">
        <f t="shared" si="61"/>
        <v>900000</v>
      </c>
      <c r="AI78" s="223">
        <v>900000</v>
      </c>
      <c r="AJ78" s="223">
        <f t="shared" si="71"/>
        <v>0</v>
      </c>
      <c r="AK78" s="223">
        <f t="shared" si="62"/>
        <v>900000</v>
      </c>
      <c r="AL78" s="223">
        <v>900000</v>
      </c>
      <c r="AM78" s="223">
        <f t="shared" si="72"/>
        <v>0</v>
      </c>
      <c r="AN78" s="223">
        <f t="shared" si="63"/>
        <v>900000</v>
      </c>
      <c r="AO78" s="223">
        <v>900000</v>
      </c>
      <c r="AP78" s="223">
        <f t="shared" si="73"/>
        <v>0</v>
      </c>
      <c r="AQ78" s="223">
        <f t="shared" si="55"/>
        <v>900000</v>
      </c>
      <c r="AR78" s="223">
        <v>900000</v>
      </c>
      <c r="AS78" s="223">
        <f t="shared" si="74"/>
        <v>0</v>
      </c>
      <c r="AT78" s="223"/>
      <c r="AU78" s="223"/>
      <c r="AV78" s="223">
        <f t="shared" si="75"/>
        <v>0</v>
      </c>
      <c r="AW78" s="223"/>
      <c r="AX78" s="223"/>
      <c r="AY78" s="223"/>
      <c r="AZ78" s="223">
        <f t="shared" si="64"/>
        <v>10000000</v>
      </c>
      <c r="BA78" s="223">
        <f t="shared" si="76"/>
        <v>10000000</v>
      </c>
      <c r="BB78" s="277">
        <f t="shared" si="65"/>
        <v>0</v>
      </c>
      <c r="BC78" s="278" t="s">
        <v>447</v>
      </c>
      <c r="BD78" s="279">
        <v>10000000</v>
      </c>
      <c r="BE78" s="279">
        <v>4800000</v>
      </c>
      <c r="BF78" s="279">
        <v>5200000</v>
      </c>
      <c r="BG78" s="279">
        <v>700000</v>
      </c>
      <c r="BH78" s="277">
        <f t="shared" si="77"/>
        <v>0</v>
      </c>
      <c r="BI78" s="278" t="s">
        <v>447</v>
      </c>
      <c r="BJ78" s="279">
        <v>5200000</v>
      </c>
      <c r="BK78" s="280">
        <f t="shared" si="78"/>
        <v>-5200000</v>
      </c>
    </row>
    <row r="79" spans="1:63" s="249" customFormat="1" ht="15" x14ac:dyDescent="0.2">
      <c r="A79" s="272">
        <v>74</v>
      </c>
      <c r="B79" s="273"/>
      <c r="C79" s="364" t="s">
        <v>116</v>
      </c>
      <c r="D79" s="275" t="s">
        <v>138</v>
      </c>
      <c r="E79" s="341">
        <v>9500000</v>
      </c>
      <c r="F79" s="223"/>
      <c r="G79" s="223"/>
      <c r="H79" s="341">
        <v>9000000</v>
      </c>
      <c r="I79" s="276">
        <v>3000000</v>
      </c>
      <c r="J79" s="223">
        <f t="shared" si="46"/>
        <v>3000000</v>
      </c>
      <c r="K79" s="223">
        <v>3000000</v>
      </c>
      <c r="L79" s="223">
        <f t="shared" si="53"/>
        <v>0</v>
      </c>
      <c r="M79" s="262">
        <f>(H79-I79)/12</f>
        <v>500000</v>
      </c>
      <c r="N79" s="262">
        <v>500000</v>
      </c>
      <c r="O79" s="262">
        <f t="shared" si="66"/>
        <v>0</v>
      </c>
      <c r="P79" s="223">
        <f>M79</f>
        <v>500000</v>
      </c>
      <c r="Q79" s="223">
        <v>500000</v>
      </c>
      <c r="R79" s="223">
        <f t="shared" si="67"/>
        <v>0</v>
      </c>
      <c r="S79" s="223">
        <f t="shared" si="68"/>
        <v>500000</v>
      </c>
      <c r="T79" s="223">
        <v>500000</v>
      </c>
      <c r="U79" s="223">
        <f t="shared" si="56"/>
        <v>0</v>
      </c>
      <c r="V79" s="223">
        <f t="shared" si="51"/>
        <v>500000</v>
      </c>
      <c r="W79" s="223">
        <f>V79</f>
        <v>500000</v>
      </c>
      <c r="X79" s="223">
        <f t="shared" si="57"/>
        <v>0</v>
      </c>
      <c r="Y79" s="223">
        <f t="shared" si="52"/>
        <v>500000</v>
      </c>
      <c r="Z79" s="223">
        <f>Y79</f>
        <v>500000</v>
      </c>
      <c r="AA79" s="223">
        <f t="shared" si="58"/>
        <v>0</v>
      </c>
      <c r="AB79" s="223">
        <f t="shared" si="59"/>
        <v>500000</v>
      </c>
      <c r="AC79" s="223">
        <f>AB79</f>
        <v>500000</v>
      </c>
      <c r="AD79" s="223">
        <f t="shared" si="69"/>
        <v>0</v>
      </c>
      <c r="AE79" s="223">
        <f t="shared" si="60"/>
        <v>500000</v>
      </c>
      <c r="AF79" s="223">
        <v>500000</v>
      </c>
      <c r="AG79" s="223">
        <f t="shared" si="70"/>
        <v>0</v>
      </c>
      <c r="AH79" s="223">
        <f t="shared" si="61"/>
        <v>500000</v>
      </c>
      <c r="AI79" s="223">
        <v>500000</v>
      </c>
      <c r="AJ79" s="223">
        <f t="shared" si="71"/>
        <v>0</v>
      </c>
      <c r="AK79" s="223">
        <f t="shared" si="62"/>
        <v>500000</v>
      </c>
      <c r="AL79" s="223">
        <v>500000</v>
      </c>
      <c r="AM79" s="223">
        <f t="shared" si="72"/>
        <v>0</v>
      </c>
      <c r="AN79" s="223">
        <f t="shared" si="63"/>
        <v>500000</v>
      </c>
      <c r="AO79" s="223">
        <v>500000</v>
      </c>
      <c r="AP79" s="223">
        <f t="shared" si="73"/>
        <v>0</v>
      </c>
      <c r="AQ79" s="223">
        <f t="shared" si="55"/>
        <v>500000</v>
      </c>
      <c r="AR79" s="223">
        <v>500000</v>
      </c>
      <c r="AS79" s="223">
        <f t="shared" si="74"/>
        <v>0</v>
      </c>
      <c r="AT79" s="223">
        <f>AN79</f>
        <v>500000</v>
      </c>
      <c r="AU79" s="223">
        <v>500000</v>
      </c>
      <c r="AV79" s="223">
        <f t="shared" si="75"/>
        <v>0</v>
      </c>
      <c r="AW79" s="223"/>
      <c r="AX79" s="223"/>
      <c r="AY79" s="223"/>
      <c r="AZ79" s="223">
        <f t="shared" si="64"/>
        <v>9000000</v>
      </c>
      <c r="BA79" s="223">
        <f t="shared" si="76"/>
        <v>9000000</v>
      </c>
      <c r="BB79" s="277">
        <f t="shared" si="65"/>
        <v>0</v>
      </c>
      <c r="BC79" s="278" t="s">
        <v>116</v>
      </c>
      <c r="BD79" s="279">
        <v>9000000</v>
      </c>
      <c r="BE79" s="279">
        <v>5000000</v>
      </c>
      <c r="BF79" s="279">
        <v>4000000</v>
      </c>
      <c r="BG79" s="279">
        <v>1000000</v>
      </c>
      <c r="BH79" s="277">
        <f t="shared" si="77"/>
        <v>0</v>
      </c>
      <c r="BI79" s="278" t="s">
        <v>116</v>
      </c>
      <c r="BJ79" s="279">
        <v>3000000</v>
      </c>
      <c r="BK79" s="280">
        <f t="shared" si="78"/>
        <v>-3000000</v>
      </c>
    </row>
    <row r="80" spans="1:63" s="249" customFormat="1" ht="15" x14ac:dyDescent="0.2">
      <c r="A80" s="272">
        <v>75</v>
      </c>
      <c r="B80" s="273"/>
      <c r="C80" s="366" t="s">
        <v>112</v>
      </c>
      <c r="D80" s="275" t="s">
        <v>138</v>
      </c>
      <c r="E80" s="341">
        <v>9500000</v>
      </c>
      <c r="F80" s="223">
        <v>475000</v>
      </c>
      <c r="G80" s="223"/>
      <c r="H80" s="341">
        <v>9025000</v>
      </c>
      <c r="I80" s="276">
        <v>9025000</v>
      </c>
      <c r="J80" s="223">
        <f t="shared" si="46"/>
        <v>9025000</v>
      </c>
      <c r="K80" s="223">
        <v>9025000</v>
      </c>
      <c r="L80" s="223">
        <f t="shared" si="53"/>
        <v>0</v>
      </c>
      <c r="M80" s="262">
        <f>(H80-I80)/12</f>
        <v>0</v>
      </c>
      <c r="N80" s="262"/>
      <c r="O80" s="262">
        <f t="shared" si="66"/>
        <v>0</v>
      </c>
      <c r="P80" s="223">
        <f>M80</f>
        <v>0</v>
      </c>
      <c r="Q80" s="223"/>
      <c r="R80" s="223">
        <f t="shared" si="67"/>
        <v>0</v>
      </c>
      <c r="S80" s="223">
        <f t="shared" si="68"/>
        <v>0</v>
      </c>
      <c r="T80" s="223"/>
      <c r="U80" s="223">
        <f t="shared" si="56"/>
        <v>0</v>
      </c>
      <c r="V80" s="223">
        <f t="shared" si="51"/>
        <v>0</v>
      </c>
      <c r="W80" s="223"/>
      <c r="X80" s="223">
        <f t="shared" si="57"/>
        <v>0</v>
      </c>
      <c r="Y80" s="223">
        <f t="shared" si="52"/>
        <v>0</v>
      </c>
      <c r="Z80" s="223"/>
      <c r="AA80" s="223">
        <f t="shared" si="58"/>
        <v>0</v>
      </c>
      <c r="AB80" s="223">
        <f t="shared" si="59"/>
        <v>0</v>
      </c>
      <c r="AC80" s="223"/>
      <c r="AD80" s="223">
        <f t="shared" si="69"/>
        <v>0</v>
      </c>
      <c r="AE80" s="223">
        <f t="shared" si="60"/>
        <v>0</v>
      </c>
      <c r="AF80" s="223"/>
      <c r="AG80" s="223">
        <f t="shared" si="70"/>
        <v>0</v>
      </c>
      <c r="AH80" s="223">
        <f t="shared" si="61"/>
        <v>0</v>
      </c>
      <c r="AI80" s="223"/>
      <c r="AJ80" s="223">
        <f t="shared" si="71"/>
        <v>0</v>
      </c>
      <c r="AK80" s="223">
        <f t="shared" si="62"/>
        <v>0</v>
      </c>
      <c r="AL80" s="223"/>
      <c r="AM80" s="223">
        <f t="shared" si="72"/>
        <v>0</v>
      </c>
      <c r="AN80" s="223">
        <f t="shared" si="63"/>
        <v>0</v>
      </c>
      <c r="AO80" s="223"/>
      <c r="AP80" s="223">
        <f t="shared" si="73"/>
        <v>0</v>
      </c>
      <c r="AQ80" s="223">
        <f t="shared" si="55"/>
        <v>0</v>
      </c>
      <c r="AR80" s="223"/>
      <c r="AS80" s="223">
        <f t="shared" si="74"/>
        <v>0</v>
      </c>
      <c r="AT80" s="223">
        <f>AN80</f>
        <v>0</v>
      </c>
      <c r="AU80" s="223"/>
      <c r="AV80" s="223">
        <f t="shared" si="75"/>
        <v>0</v>
      </c>
      <c r="AW80" s="223"/>
      <c r="AX80" s="223"/>
      <c r="AY80" s="223"/>
      <c r="AZ80" s="223">
        <f t="shared" si="64"/>
        <v>9025000</v>
      </c>
      <c r="BA80" s="223">
        <f t="shared" si="76"/>
        <v>9025000</v>
      </c>
      <c r="BB80" s="277">
        <f t="shared" si="65"/>
        <v>0</v>
      </c>
      <c r="BC80" s="339" t="s">
        <v>448</v>
      </c>
      <c r="BD80" s="279">
        <v>9025000</v>
      </c>
      <c r="BE80" s="279">
        <v>9025000</v>
      </c>
      <c r="BF80" s="340">
        <v>0</v>
      </c>
      <c r="BG80" s="340">
        <v>0</v>
      </c>
      <c r="BH80" s="277">
        <f t="shared" si="77"/>
        <v>0</v>
      </c>
      <c r="BI80" s="339" t="s">
        <v>448</v>
      </c>
      <c r="BJ80" s="340">
        <v>0</v>
      </c>
      <c r="BK80" s="280">
        <f t="shared" si="78"/>
        <v>0</v>
      </c>
    </row>
    <row r="81" spans="1:63" s="249" customFormat="1" ht="15" x14ac:dyDescent="0.2">
      <c r="A81" s="272">
        <v>76</v>
      </c>
      <c r="B81" s="273"/>
      <c r="C81" s="364" t="s">
        <v>449</v>
      </c>
      <c r="D81" s="275" t="s">
        <v>138</v>
      </c>
      <c r="E81" s="341">
        <v>9500000</v>
      </c>
      <c r="F81" s="223"/>
      <c r="G81" s="223"/>
      <c r="H81" s="341">
        <v>9000000</v>
      </c>
      <c r="I81" s="223">
        <v>1000000</v>
      </c>
      <c r="J81" s="223">
        <f t="shared" si="46"/>
        <v>1000000</v>
      </c>
      <c r="K81" s="223">
        <v>1000000</v>
      </c>
      <c r="L81" s="223">
        <f t="shared" si="53"/>
        <v>0</v>
      </c>
      <c r="M81" s="262">
        <v>500000</v>
      </c>
      <c r="N81" s="262">
        <v>500000</v>
      </c>
      <c r="O81" s="262">
        <f t="shared" si="66"/>
        <v>0</v>
      </c>
      <c r="P81" s="223">
        <f>M81</f>
        <v>500000</v>
      </c>
      <c r="Q81" s="223">
        <v>500000</v>
      </c>
      <c r="R81" s="223">
        <f t="shared" si="67"/>
        <v>0</v>
      </c>
      <c r="S81" s="223">
        <f t="shared" si="68"/>
        <v>500000</v>
      </c>
      <c r="T81" s="223">
        <v>500000</v>
      </c>
      <c r="U81" s="223">
        <f t="shared" si="56"/>
        <v>0</v>
      </c>
      <c r="V81" s="223">
        <f t="shared" si="51"/>
        <v>500000</v>
      </c>
      <c r="W81" s="223">
        <v>500000</v>
      </c>
      <c r="X81" s="223">
        <f t="shared" si="57"/>
        <v>0</v>
      </c>
      <c r="Y81" s="223">
        <f t="shared" si="52"/>
        <v>500000</v>
      </c>
      <c r="Z81" s="223">
        <f>Y81</f>
        <v>500000</v>
      </c>
      <c r="AA81" s="223">
        <f t="shared" si="58"/>
        <v>0</v>
      </c>
      <c r="AB81" s="223">
        <f t="shared" si="59"/>
        <v>500000</v>
      </c>
      <c r="AC81" s="223">
        <f>AB81</f>
        <v>500000</v>
      </c>
      <c r="AD81" s="223">
        <f t="shared" si="69"/>
        <v>0</v>
      </c>
      <c r="AE81" s="223">
        <f t="shared" si="60"/>
        <v>500000</v>
      </c>
      <c r="AF81" s="223">
        <v>500000</v>
      </c>
      <c r="AG81" s="223">
        <f t="shared" si="70"/>
        <v>0</v>
      </c>
      <c r="AH81" s="223">
        <f t="shared" si="61"/>
        <v>500000</v>
      </c>
      <c r="AI81" s="223">
        <v>500000</v>
      </c>
      <c r="AJ81" s="223">
        <f t="shared" si="71"/>
        <v>0</v>
      </c>
      <c r="AK81" s="223">
        <f t="shared" si="62"/>
        <v>500000</v>
      </c>
      <c r="AL81" s="223">
        <v>500000</v>
      </c>
      <c r="AM81" s="223">
        <f t="shared" si="72"/>
        <v>0</v>
      </c>
      <c r="AN81" s="223">
        <f t="shared" si="63"/>
        <v>500000</v>
      </c>
      <c r="AO81" s="223">
        <v>500000</v>
      </c>
      <c r="AP81" s="223">
        <f t="shared" si="73"/>
        <v>0</v>
      </c>
      <c r="AQ81" s="223">
        <f t="shared" si="55"/>
        <v>500000</v>
      </c>
      <c r="AR81" s="223">
        <v>500000</v>
      </c>
      <c r="AS81" s="223">
        <f t="shared" si="74"/>
        <v>0</v>
      </c>
      <c r="AT81" s="223">
        <v>2500000</v>
      </c>
      <c r="AU81" s="223">
        <v>2500000</v>
      </c>
      <c r="AV81" s="223">
        <f t="shared" si="75"/>
        <v>0</v>
      </c>
      <c r="AW81" s="223"/>
      <c r="AX81" s="223"/>
      <c r="AY81" s="223"/>
      <c r="AZ81" s="223">
        <f t="shared" si="64"/>
        <v>9000000</v>
      </c>
      <c r="BA81" s="223">
        <f t="shared" si="76"/>
        <v>9000000</v>
      </c>
      <c r="BB81" s="277">
        <f t="shared" si="65"/>
        <v>0</v>
      </c>
      <c r="BC81" s="339" t="s">
        <v>449</v>
      </c>
      <c r="BD81" s="279">
        <v>9000000</v>
      </c>
      <c r="BE81" s="279">
        <v>4000000</v>
      </c>
      <c r="BF81" s="279">
        <v>5000000</v>
      </c>
      <c r="BG81" s="340">
        <v>0</v>
      </c>
      <c r="BH81" s="277">
        <f t="shared" si="77"/>
        <v>0</v>
      </c>
      <c r="BI81" s="278" t="s">
        <v>449</v>
      </c>
      <c r="BJ81" s="279">
        <v>5000000</v>
      </c>
      <c r="BK81" s="280">
        <f t="shared" si="78"/>
        <v>-5000000</v>
      </c>
    </row>
    <row r="82" spans="1:63" s="249" customFormat="1" ht="15" x14ac:dyDescent="0.2">
      <c r="A82" s="272">
        <v>77</v>
      </c>
      <c r="B82" s="273"/>
      <c r="C82" s="364" t="s">
        <v>190</v>
      </c>
      <c r="D82" s="275" t="s">
        <v>138</v>
      </c>
      <c r="E82" s="223">
        <v>10000000</v>
      </c>
      <c r="F82" s="223"/>
      <c r="G82" s="223"/>
      <c r="H82" s="223">
        <v>10000000</v>
      </c>
      <c r="I82" s="223">
        <v>1000000</v>
      </c>
      <c r="J82" s="223">
        <f t="shared" si="46"/>
        <v>1000000</v>
      </c>
      <c r="K82" s="223">
        <v>1000000</v>
      </c>
      <c r="L82" s="223">
        <f t="shared" si="53"/>
        <v>0</v>
      </c>
      <c r="M82" s="262">
        <f>(H82-I82)/12</f>
        <v>750000</v>
      </c>
      <c r="N82" s="262">
        <f>M82</f>
        <v>750000</v>
      </c>
      <c r="O82" s="262">
        <f t="shared" si="66"/>
        <v>0</v>
      </c>
      <c r="P82" s="223">
        <f>M82</f>
        <v>750000</v>
      </c>
      <c r="Q82" s="223">
        <f>P82</f>
        <v>750000</v>
      </c>
      <c r="R82" s="223">
        <f t="shared" si="67"/>
        <v>0</v>
      </c>
      <c r="S82" s="223">
        <f t="shared" si="68"/>
        <v>750000</v>
      </c>
      <c r="T82" s="223">
        <f>S82</f>
        <v>750000</v>
      </c>
      <c r="U82" s="223">
        <f t="shared" si="56"/>
        <v>0</v>
      </c>
      <c r="V82" s="223">
        <f t="shared" ref="V82:V102" si="79">S82</f>
        <v>750000</v>
      </c>
      <c r="W82" s="223">
        <f>V82</f>
        <v>750000</v>
      </c>
      <c r="X82" s="223">
        <f t="shared" si="57"/>
        <v>0</v>
      </c>
      <c r="Y82" s="223">
        <f t="shared" si="52"/>
        <v>750000</v>
      </c>
      <c r="Z82" s="223">
        <f>Y82</f>
        <v>750000</v>
      </c>
      <c r="AA82" s="223">
        <f t="shared" si="58"/>
        <v>0</v>
      </c>
      <c r="AB82" s="223">
        <f t="shared" si="59"/>
        <v>750000</v>
      </c>
      <c r="AC82" s="223">
        <v>750000</v>
      </c>
      <c r="AD82" s="223">
        <f t="shared" si="69"/>
        <v>0</v>
      </c>
      <c r="AE82" s="223">
        <f t="shared" si="60"/>
        <v>750000</v>
      </c>
      <c r="AF82" s="223">
        <v>750000</v>
      </c>
      <c r="AG82" s="223">
        <f t="shared" si="70"/>
        <v>0</v>
      </c>
      <c r="AH82" s="223">
        <f t="shared" si="61"/>
        <v>750000</v>
      </c>
      <c r="AI82" s="223">
        <v>750000</v>
      </c>
      <c r="AJ82" s="223">
        <f t="shared" si="71"/>
        <v>0</v>
      </c>
      <c r="AK82" s="223">
        <f t="shared" si="62"/>
        <v>750000</v>
      </c>
      <c r="AL82" s="223">
        <v>750000</v>
      </c>
      <c r="AM82" s="223">
        <f t="shared" si="72"/>
        <v>0</v>
      </c>
      <c r="AN82" s="223">
        <f t="shared" si="63"/>
        <v>750000</v>
      </c>
      <c r="AO82" s="223">
        <v>750000</v>
      </c>
      <c r="AP82" s="223">
        <f t="shared" si="73"/>
        <v>0</v>
      </c>
      <c r="AQ82" s="223">
        <f t="shared" si="55"/>
        <v>750000</v>
      </c>
      <c r="AR82" s="223">
        <v>750000</v>
      </c>
      <c r="AS82" s="223">
        <f t="shared" si="74"/>
        <v>0</v>
      </c>
      <c r="AT82" s="223">
        <f>AN82</f>
        <v>750000</v>
      </c>
      <c r="AU82" s="223">
        <v>750000</v>
      </c>
      <c r="AV82" s="223">
        <f t="shared" si="75"/>
        <v>0</v>
      </c>
      <c r="AW82" s="223"/>
      <c r="AX82" s="223"/>
      <c r="AY82" s="223"/>
      <c r="AZ82" s="223">
        <f t="shared" si="64"/>
        <v>10000000</v>
      </c>
      <c r="BA82" s="223">
        <f t="shared" si="76"/>
        <v>10000000</v>
      </c>
      <c r="BB82" s="277">
        <f t="shared" si="65"/>
        <v>0</v>
      </c>
      <c r="BC82" s="278" t="s">
        <v>190</v>
      </c>
      <c r="BD82" s="279">
        <v>10000000</v>
      </c>
      <c r="BE82" s="279">
        <v>3400000</v>
      </c>
      <c r="BF82" s="279">
        <v>6600000</v>
      </c>
      <c r="BG82" s="279">
        <v>2100000</v>
      </c>
      <c r="BH82" s="277">
        <f t="shared" si="77"/>
        <v>0</v>
      </c>
      <c r="BI82" s="278" t="s">
        <v>190</v>
      </c>
      <c r="BJ82" s="279">
        <v>4600000</v>
      </c>
      <c r="BK82" s="280">
        <f t="shared" si="78"/>
        <v>-4600000</v>
      </c>
    </row>
    <row r="83" spans="1:63" s="249" customFormat="1" ht="15" x14ac:dyDescent="0.2">
      <c r="A83" s="272">
        <v>78</v>
      </c>
      <c r="B83" s="273"/>
      <c r="C83" s="273" t="s">
        <v>220</v>
      </c>
      <c r="D83" s="275" t="s">
        <v>138</v>
      </c>
      <c r="E83" s="223">
        <v>10000000</v>
      </c>
      <c r="F83" s="223"/>
      <c r="G83" s="223">
        <v>500000</v>
      </c>
      <c r="H83" s="223">
        <v>9500000</v>
      </c>
      <c r="I83" s="223">
        <v>1000000</v>
      </c>
      <c r="J83" s="223">
        <f t="shared" si="46"/>
        <v>1000000</v>
      </c>
      <c r="K83" s="223">
        <v>1000000</v>
      </c>
      <c r="L83" s="223">
        <f t="shared" si="53"/>
        <v>0</v>
      </c>
      <c r="M83" s="262"/>
      <c r="N83" s="262"/>
      <c r="O83" s="262">
        <f t="shared" si="66"/>
        <v>0</v>
      </c>
      <c r="P83" s="223">
        <v>800000</v>
      </c>
      <c r="Q83" s="223">
        <f>P83</f>
        <v>800000</v>
      </c>
      <c r="R83" s="223">
        <f t="shared" si="67"/>
        <v>0</v>
      </c>
      <c r="S83" s="223">
        <f t="shared" si="68"/>
        <v>800000</v>
      </c>
      <c r="T83" s="223">
        <f>S83</f>
        <v>800000</v>
      </c>
      <c r="U83" s="223">
        <f t="shared" si="56"/>
        <v>0</v>
      </c>
      <c r="V83" s="223">
        <f t="shared" si="79"/>
        <v>800000</v>
      </c>
      <c r="W83" s="223">
        <f>V83</f>
        <v>800000</v>
      </c>
      <c r="X83" s="223">
        <f t="shared" si="57"/>
        <v>0</v>
      </c>
      <c r="Y83" s="223">
        <f t="shared" si="52"/>
        <v>800000</v>
      </c>
      <c r="Z83" s="223">
        <f>Y83</f>
        <v>800000</v>
      </c>
      <c r="AA83" s="223">
        <f t="shared" si="58"/>
        <v>0</v>
      </c>
      <c r="AB83" s="223">
        <f t="shared" si="59"/>
        <v>800000</v>
      </c>
      <c r="AC83" s="223">
        <v>800000</v>
      </c>
      <c r="AD83" s="223">
        <f t="shared" si="69"/>
        <v>0</v>
      </c>
      <c r="AE83" s="223">
        <f t="shared" si="60"/>
        <v>800000</v>
      </c>
      <c r="AF83" s="223">
        <v>800000</v>
      </c>
      <c r="AG83" s="223">
        <f t="shared" si="70"/>
        <v>0</v>
      </c>
      <c r="AH83" s="223">
        <f t="shared" si="61"/>
        <v>800000</v>
      </c>
      <c r="AI83" s="223">
        <v>800000</v>
      </c>
      <c r="AJ83" s="223">
        <f t="shared" si="71"/>
        <v>0</v>
      </c>
      <c r="AK83" s="223">
        <f t="shared" si="62"/>
        <v>800000</v>
      </c>
      <c r="AL83" s="223">
        <v>800000</v>
      </c>
      <c r="AM83" s="223">
        <f t="shared" si="72"/>
        <v>0</v>
      </c>
      <c r="AN83" s="223">
        <f t="shared" si="63"/>
        <v>800000</v>
      </c>
      <c r="AO83" s="223">
        <v>800000</v>
      </c>
      <c r="AP83" s="223">
        <f t="shared" si="73"/>
        <v>0</v>
      </c>
      <c r="AQ83" s="223">
        <f t="shared" si="55"/>
        <v>800000</v>
      </c>
      <c r="AR83" s="223">
        <v>800000</v>
      </c>
      <c r="AS83" s="223">
        <f t="shared" si="74"/>
        <v>0</v>
      </c>
      <c r="AT83" s="223">
        <v>500000</v>
      </c>
      <c r="AU83" s="223">
        <v>500000</v>
      </c>
      <c r="AV83" s="223">
        <f t="shared" si="75"/>
        <v>0</v>
      </c>
      <c r="AW83" s="223"/>
      <c r="AX83" s="223"/>
      <c r="AY83" s="223"/>
      <c r="AZ83" s="223">
        <f t="shared" si="64"/>
        <v>9500000</v>
      </c>
      <c r="BA83" s="223">
        <f t="shared" si="76"/>
        <v>9500000</v>
      </c>
      <c r="BB83" s="277">
        <f t="shared" si="65"/>
        <v>0</v>
      </c>
      <c r="BC83" s="278" t="s">
        <v>220</v>
      </c>
      <c r="BD83" s="279">
        <v>9500000</v>
      </c>
      <c r="BE83" s="279">
        <v>4200000</v>
      </c>
      <c r="BF83" s="279">
        <v>5300000</v>
      </c>
      <c r="BG83" s="279">
        <v>800000</v>
      </c>
      <c r="BH83" s="277">
        <f t="shared" si="77"/>
        <v>0</v>
      </c>
      <c r="BI83" s="278" t="s">
        <v>220</v>
      </c>
      <c r="BJ83" s="279">
        <v>5300000</v>
      </c>
      <c r="BK83" s="280">
        <f t="shared" si="78"/>
        <v>-5300000</v>
      </c>
    </row>
    <row r="84" spans="1:63" s="249" customFormat="1" ht="15" x14ac:dyDescent="0.2">
      <c r="A84" s="272">
        <v>79</v>
      </c>
      <c r="B84" s="273"/>
      <c r="C84" s="273" t="s">
        <v>450</v>
      </c>
      <c r="D84" s="275" t="s">
        <v>138</v>
      </c>
      <c r="E84" s="341">
        <v>9750000</v>
      </c>
      <c r="F84" s="223"/>
      <c r="G84" s="223"/>
      <c r="H84" s="341">
        <v>9262500</v>
      </c>
      <c r="I84" s="223">
        <v>9262500</v>
      </c>
      <c r="J84" s="223">
        <f t="shared" si="46"/>
        <v>9262500</v>
      </c>
      <c r="K84" s="223">
        <v>9262500</v>
      </c>
      <c r="L84" s="223">
        <f t="shared" si="53"/>
        <v>0</v>
      </c>
      <c r="M84" s="262">
        <f>(H84-I84)/12</f>
        <v>0</v>
      </c>
      <c r="N84" s="262"/>
      <c r="O84" s="262">
        <f t="shared" si="66"/>
        <v>0</v>
      </c>
      <c r="P84" s="223">
        <f>M84</f>
        <v>0</v>
      </c>
      <c r="Q84" s="223"/>
      <c r="R84" s="223">
        <f t="shared" si="67"/>
        <v>0</v>
      </c>
      <c r="S84" s="223">
        <f t="shared" si="68"/>
        <v>0</v>
      </c>
      <c r="T84" s="223"/>
      <c r="U84" s="223">
        <f t="shared" si="56"/>
        <v>0</v>
      </c>
      <c r="V84" s="223">
        <f t="shared" si="79"/>
        <v>0</v>
      </c>
      <c r="W84" s="223"/>
      <c r="X84" s="223">
        <f t="shared" si="57"/>
        <v>0</v>
      </c>
      <c r="Y84" s="223">
        <f t="shared" ref="Y84:Y115" si="80">V84</f>
        <v>0</v>
      </c>
      <c r="Z84" s="223"/>
      <c r="AA84" s="223">
        <f t="shared" si="58"/>
        <v>0</v>
      </c>
      <c r="AB84" s="223">
        <f t="shared" si="59"/>
        <v>0</v>
      </c>
      <c r="AC84" s="223"/>
      <c r="AD84" s="223">
        <f t="shared" si="69"/>
        <v>0</v>
      </c>
      <c r="AE84" s="223">
        <f t="shared" si="60"/>
        <v>0</v>
      </c>
      <c r="AF84" s="223"/>
      <c r="AG84" s="223">
        <f t="shared" si="70"/>
        <v>0</v>
      </c>
      <c r="AH84" s="223">
        <f t="shared" si="61"/>
        <v>0</v>
      </c>
      <c r="AI84" s="223"/>
      <c r="AJ84" s="223">
        <f t="shared" si="71"/>
        <v>0</v>
      </c>
      <c r="AK84" s="223">
        <f t="shared" si="62"/>
        <v>0</v>
      </c>
      <c r="AL84" s="223"/>
      <c r="AM84" s="223">
        <f t="shared" si="72"/>
        <v>0</v>
      </c>
      <c r="AN84" s="223">
        <f t="shared" si="63"/>
        <v>0</v>
      </c>
      <c r="AO84" s="223"/>
      <c r="AP84" s="223">
        <f t="shared" si="73"/>
        <v>0</v>
      </c>
      <c r="AQ84" s="223">
        <f t="shared" si="55"/>
        <v>0</v>
      </c>
      <c r="AR84" s="223"/>
      <c r="AS84" s="223">
        <f t="shared" si="74"/>
        <v>0</v>
      </c>
      <c r="AT84" s="223">
        <f>AN84</f>
        <v>0</v>
      </c>
      <c r="AU84" s="223"/>
      <c r="AV84" s="223">
        <f t="shared" si="75"/>
        <v>0</v>
      </c>
      <c r="AW84" s="223"/>
      <c r="AX84" s="223"/>
      <c r="AY84" s="223"/>
      <c r="AZ84" s="223">
        <f t="shared" si="64"/>
        <v>9262500</v>
      </c>
      <c r="BA84" s="223">
        <f t="shared" si="76"/>
        <v>9262500</v>
      </c>
      <c r="BB84" s="277">
        <f t="shared" si="65"/>
        <v>0</v>
      </c>
      <c r="BC84" s="339" t="s">
        <v>450</v>
      </c>
      <c r="BD84" s="279">
        <v>9262500</v>
      </c>
      <c r="BE84" s="279">
        <v>9262500</v>
      </c>
      <c r="BF84" s="340">
        <v>0</v>
      </c>
      <c r="BG84" s="340">
        <v>0</v>
      </c>
      <c r="BH84" s="277">
        <f t="shared" si="77"/>
        <v>0</v>
      </c>
      <c r="BI84" s="339" t="s">
        <v>450</v>
      </c>
      <c r="BJ84" s="340">
        <v>0</v>
      </c>
      <c r="BK84" s="280">
        <f t="shared" si="78"/>
        <v>0</v>
      </c>
    </row>
    <row r="85" spans="1:63" s="249" customFormat="1" ht="15" x14ac:dyDescent="0.2">
      <c r="A85" s="272">
        <v>80</v>
      </c>
      <c r="B85" s="273"/>
      <c r="C85" s="273" t="s">
        <v>219</v>
      </c>
      <c r="D85" s="275" t="s">
        <v>138</v>
      </c>
      <c r="E85" s="223">
        <v>10000000</v>
      </c>
      <c r="F85" s="223"/>
      <c r="G85" s="223"/>
      <c r="H85" s="223">
        <v>10000000</v>
      </c>
      <c r="I85" s="223">
        <v>1000000</v>
      </c>
      <c r="J85" s="223">
        <f t="shared" si="46"/>
        <v>1000000</v>
      </c>
      <c r="K85" s="223">
        <v>1000000</v>
      </c>
      <c r="L85" s="223">
        <f t="shared" si="53"/>
        <v>0</v>
      </c>
      <c r="M85" s="262"/>
      <c r="N85" s="262"/>
      <c r="O85" s="262">
        <f t="shared" si="66"/>
        <v>0</v>
      </c>
      <c r="P85" s="223">
        <v>850000</v>
      </c>
      <c r="Q85" s="223">
        <v>850000</v>
      </c>
      <c r="R85" s="223">
        <f t="shared" si="67"/>
        <v>0</v>
      </c>
      <c r="S85" s="223">
        <f t="shared" si="68"/>
        <v>850000</v>
      </c>
      <c r="T85" s="223">
        <v>850000</v>
      </c>
      <c r="U85" s="223">
        <f t="shared" si="56"/>
        <v>0</v>
      </c>
      <c r="V85" s="223">
        <f t="shared" si="79"/>
        <v>850000</v>
      </c>
      <c r="W85" s="223">
        <f>V85</f>
        <v>850000</v>
      </c>
      <c r="X85" s="223">
        <f t="shared" si="57"/>
        <v>0</v>
      </c>
      <c r="Y85" s="223">
        <f t="shared" si="80"/>
        <v>850000</v>
      </c>
      <c r="Z85" s="223">
        <f>Y85</f>
        <v>850000</v>
      </c>
      <c r="AA85" s="223">
        <f t="shared" si="58"/>
        <v>0</v>
      </c>
      <c r="AB85" s="223">
        <f t="shared" si="59"/>
        <v>850000</v>
      </c>
      <c r="AC85" s="223">
        <v>850000</v>
      </c>
      <c r="AD85" s="223">
        <f t="shared" si="69"/>
        <v>0</v>
      </c>
      <c r="AE85" s="223">
        <f t="shared" si="60"/>
        <v>850000</v>
      </c>
      <c r="AF85" s="223">
        <v>850000</v>
      </c>
      <c r="AG85" s="223">
        <f t="shared" si="70"/>
        <v>0</v>
      </c>
      <c r="AH85" s="223">
        <f t="shared" si="61"/>
        <v>850000</v>
      </c>
      <c r="AI85" s="223">
        <v>850000</v>
      </c>
      <c r="AJ85" s="223">
        <f t="shared" si="71"/>
        <v>0</v>
      </c>
      <c r="AK85" s="223">
        <f t="shared" si="62"/>
        <v>850000</v>
      </c>
      <c r="AL85" s="223">
        <v>850000</v>
      </c>
      <c r="AM85" s="223">
        <f t="shared" si="72"/>
        <v>0</v>
      </c>
      <c r="AN85" s="223">
        <f t="shared" si="63"/>
        <v>850000</v>
      </c>
      <c r="AO85" s="223">
        <v>850000</v>
      </c>
      <c r="AP85" s="223">
        <f t="shared" si="73"/>
        <v>0</v>
      </c>
      <c r="AQ85" s="223">
        <f t="shared" si="55"/>
        <v>850000</v>
      </c>
      <c r="AR85" s="223">
        <v>850000</v>
      </c>
      <c r="AS85" s="223">
        <f t="shared" si="74"/>
        <v>0</v>
      </c>
      <c r="AT85" s="223">
        <v>500000</v>
      </c>
      <c r="AU85" s="223">
        <v>500000</v>
      </c>
      <c r="AV85" s="223">
        <f t="shared" si="75"/>
        <v>0</v>
      </c>
      <c r="AW85" s="223"/>
      <c r="AX85" s="223"/>
      <c r="AY85" s="223"/>
      <c r="AZ85" s="223">
        <f t="shared" si="64"/>
        <v>10000000</v>
      </c>
      <c r="BA85" s="223">
        <f t="shared" si="76"/>
        <v>10000000</v>
      </c>
      <c r="BB85" s="277">
        <f t="shared" si="65"/>
        <v>0</v>
      </c>
      <c r="BC85" s="278" t="s">
        <v>219</v>
      </c>
      <c r="BD85" s="279">
        <v>10000000</v>
      </c>
      <c r="BE85" s="279">
        <v>4400000</v>
      </c>
      <c r="BF85" s="279">
        <v>5600000</v>
      </c>
      <c r="BG85" s="279">
        <v>850000</v>
      </c>
      <c r="BH85" s="277">
        <f t="shared" si="77"/>
        <v>0</v>
      </c>
      <c r="BI85" s="278" t="s">
        <v>219</v>
      </c>
      <c r="BJ85" s="279">
        <v>5600000</v>
      </c>
      <c r="BK85" s="280">
        <f t="shared" si="78"/>
        <v>-5600000</v>
      </c>
    </row>
    <row r="86" spans="1:63" s="249" customFormat="1" ht="15" x14ac:dyDescent="0.2">
      <c r="A86" s="272">
        <v>81</v>
      </c>
      <c r="B86" s="273"/>
      <c r="C86" s="274" t="s">
        <v>182</v>
      </c>
      <c r="D86" s="275" t="s">
        <v>138</v>
      </c>
      <c r="E86" s="276">
        <v>10000000</v>
      </c>
      <c r="F86" s="223"/>
      <c r="G86" s="223"/>
      <c r="H86" s="276">
        <v>10000000</v>
      </c>
      <c r="I86" s="276">
        <v>1000000</v>
      </c>
      <c r="J86" s="223">
        <f t="shared" si="46"/>
        <v>1000000</v>
      </c>
      <c r="K86" s="223">
        <v>1000000</v>
      </c>
      <c r="L86" s="223">
        <f t="shared" si="53"/>
        <v>0</v>
      </c>
      <c r="M86" s="262">
        <f>(H86-I86)/10</f>
        <v>900000</v>
      </c>
      <c r="N86" s="262">
        <f>M86</f>
        <v>900000</v>
      </c>
      <c r="O86" s="262">
        <f t="shared" si="66"/>
        <v>0</v>
      </c>
      <c r="P86" s="223">
        <f>M86</f>
        <v>900000</v>
      </c>
      <c r="Q86" s="223">
        <f>P86</f>
        <v>900000</v>
      </c>
      <c r="R86" s="223">
        <f t="shared" si="67"/>
        <v>0</v>
      </c>
      <c r="S86" s="223">
        <f t="shared" si="68"/>
        <v>900000</v>
      </c>
      <c r="T86" s="223">
        <f>S86</f>
        <v>900000</v>
      </c>
      <c r="U86" s="223">
        <f t="shared" si="56"/>
        <v>0</v>
      </c>
      <c r="V86" s="223">
        <f t="shared" si="79"/>
        <v>900000</v>
      </c>
      <c r="W86" s="223">
        <v>900000</v>
      </c>
      <c r="X86" s="223">
        <f t="shared" si="57"/>
        <v>0</v>
      </c>
      <c r="Y86" s="223">
        <f t="shared" si="80"/>
        <v>900000</v>
      </c>
      <c r="Z86" s="223">
        <v>900000</v>
      </c>
      <c r="AA86" s="223">
        <f t="shared" si="58"/>
        <v>0</v>
      </c>
      <c r="AB86" s="223">
        <f t="shared" si="59"/>
        <v>900000</v>
      </c>
      <c r="AC86" s="223">
        <v>900000</v>
      </c>
      <c r="AD86" s="223">
        <f t="shared" si="69"/>
        <v>0</v>
      </c>
      <c r="AE86" s="223">
        <f t="shared" si="60"/>
        <v>900000</v>
      </c>
      <c r="AF86" s="223">
        <v>900000</v>
      </c>
      <c r="AG86" s="223">
        <f t="shared" si="70"/>
        <v>0</v>
      </c>
      <c r="AH86" s="223">
        <f t="shared" si="61"/>
        <v>900000</v>
      </c>
      <c r="AI86" s="223">
        <v>900000</v>
      </c>
      <c r="AJ86" s="223">
        <f t="shared" si="71"/>
        <v>0</v>
      </c>
      <c r="AK86" s="223">
        <f t="shared" si="62"/>
        <v>900000</v>
      </c>
      <c r="AL86" s="223">
        <v>900000</v>
      </c>
      <c r="AM86" s="223">
        <f t="shared" si="72"/>
        <v>0</v>
      </c>
      <c r="AN86" s="223">
        <f t="shared" si="63"/>
        <v>900000</v>
      </c>
      <c r="AO86" s="223">
        <v>900000</v>
      </c>
      <c r="AP86" s="223">
        <f t="shared" si="73"/>
        <v>0</v>
      </c>
      <c r="AQ86" s="223"/>
      <c r="AR86" s="223"/>
      <c r="AS86" s="223">
        <f t="shared" si="74"/>
        <v>0</v>
      </c>
      <c r="AT86" s="223"/>
      <c r="AU86" s="223"/>
      <c r="AV86" s="223">
        <f t="shared" si="75"/>
        <v>0</v>
      </c>
      <c r="AW86" s="223"/>
      <c r="AX86" s="223"/>
      <c r="AY86" s="223"/>
      <c r="AZ86" s="223">
        <f t="shared" si="64"/>
        <v>10000000</v>
      </c>
      <c r="BA86" s="223">
        <f t="shared" si="76"/>
        <v>10000000</v>
      </c>
      <c r="BB86" s="277">
        <f t="shared" si="65"/>
        <v>0</v>
      </c>
      <c r="BC86" s="278" t="s">
        <v>182</v>
      </c>
      <c r="BD86" s="279">
        <v>10000000</v>
      </c>
      <c r="BE86" s="279">
        <v>1000000</v>
      </c>
      <c r="BF86" s="279">
        <v>9000000</v>
      </c>
      <c r="BG86" s="279">
        <v>5400000</v>
      </c>
      <c r="BH86" s="277">
        <f t="shared" si="77"/>
        <v>0</v>
      </c>
      <c r="BI86" s="278" t="s">
        <v>182</v>
      </c>
      <c r="BJ86" s="279">
        <v>5800000</v>
      </c>
      <c r="BK86" s="280">
        <f t="shared" si="78"/>
        <v>-5800000</v>
      </c>
    </row>
    <row r="87" spans="1:63" s="249" customFormat="1" ht="15" x14ac:dyDescent="0.2">
      <c r="A87" s="272">
        <v>82</v>
      </c>
      <c r="B87" s="273"/>
      <c r="C87" s="364" t="s">
        <v>135</v>
      </c>
      <c r="D87" s="275" t="s">
        <v>138</v>
      </c>
      <c r="E87" s="341">
        <v>9500000</v>
      </c>
      <c r="F87" s="223"/>
      <c r="G87" s="223"/>
      <c r="H87" s="341">
        <v>9500000</v>
      </c>
      <c r="I87" s="223">
        <v>1000000</v>
      </c>
      <c r="J87" s="223">
        <f t="shared" si="46"/>
        <v>1000000</v>
      </c>
      <c r="K87" s="223">
        <v>1000000</v>
      </c>
      <c r="L87" s="223">
        <f t="shared" si="53"/>
        <v>0</v>
      </c>
      <c r="M87" s="262">
        <v>700000</v>
      </c>
      <c r="N87" s="262">
        <v>700000</v>
      </c>
      <c r="O87" s="262">
        <f t="shared" si="66"/>
        <v>0</v>
      </c>
      <c r="P87" s="223">
        <f>M87</f>
        <v>700000</v>
      </c>
      <c r="Q87" s="223">
        <v>700000</v>
      </c>
      <c r="R87" s="223">
        <f t="shared" si="67"/>
        <v>0</v>
      </c>
      <c r="S87" s="223">
        <f t="shared" si="68"/>
        <v>700000</v>
      </c>
      <c r="T87" s="223">
        <v>700000</v>
      </c>
      <c r="U87" s="223">
        <f t="shared" si="56"/>
        <v>0</v>
      </c>
      <c r="V87" s="223">
        <f t="shared" si="79"/>
        <v>700000</v>
      </c>
      <c r="W87" s="223">
        <f>V87</f>
        <v>700000</v>
      </c>
      <c r="X87" s="223">
        <f t="shared" si="57"/>
        <v>0</v>
      </c>
      <c r="Y87" s="223">
        <f t="shared" si="80"/>
        <v>700000</v>
      </c>
      <c r="Z87" s="223">
        <f t="shared" ref="Z87:Z92" si="81">Y87</f>
        <v>700000</v>
      </c>
      <c r="AA87" s="223">
        <f t="shared" si="58"/>
        <v>0</v>
      </c>
      <c r="AB87" s="223">
        <f t="shared" si="59"/>
        <v>700000</v>
      </c>
      <c r="AC87" s="223">
        <f>AB87</f>
        <v>700000</v>
      </c>
      <c r="AD87" s="223">
        <f t="shared" si="69"/>
        <v>0</v>
      </c>
      <c r="AE87" s="223">
        <f t="shared" si="60"/>
        <v>700000</v>
      </c>
      <c r="AF87" s="223">
        <v>700000</v>
      </c>
      <c r="AG87" s="223">
        <f t="shared" si="70"/>
        <v>0</v>
      </c>
      <c r="AH87" s="223">
        <f t="shared" si="61"/>
        <v>700000</v>
      </c>
      <c r="AI87" s="223">
        <v>700000</v>
      </c>
      <c r="AJ87" s="223">
        <f t="shared" si="71"/>
        <v>0</v>
      </c>
      <c r="AK87" s="223">
        <f t="shared" si="62"/>
        <v>700000</v>
      </c>
      <c r="AL87" s="223">
        <v>700000</v>
      </c>
      <c r="AM87" s="223">
        <f t="shared" si="72"/>
        <v>0</v>
      </c>
      <c r="AN87" s="223">
        <f t="shared" si="63"/>
        <v>700000</v>
      </c>
      <c r="AO87" s="223">
        <v>700000</v>
      </c>
      <c r="AP87" s="223">
        <f t="shared" si="73"/>
        <v>0</v>
      </c>
      <c r="AQ87" s="223">
        <f>AN87</f>
        <v>700000</v>
      </c>
      <c r="AR87" s="223">
        <v>700000</v>
      </c>
      <c r="AS87" s="223">
        <f t="shared" si="74"/>
        <v>0</v>
      </c>
      <c r="AT87" s="223">
        <v>800000</v>
      </c>
      <c r="AU87" s="223">
        <v>800000</v>
      </c>
      <c r="AV87" s="223">
        <f t="shared" si="75"/>
        <v>0</v>
      </c>
      <c r="AW87" s="223"/>
      <c r="AX87" s="223"/>
      <c r="AY87" s="223"/>
      <c r="AZ87" s="223">
        <f t="shared" si="64"/>
        <v>9500000</v>
      </c>
      <c r="BA87" s="223">
        <f t="shared" si="76"/>
        <v>9500000</v>
      </c>
      <c r="BB87" s="277">
        <f t="shared" si="65"/>
        <v>0</v>
      </c>
      <c r="BC87" s="278" t="s">
        <v>451</v>
      </c>
      <c r="BD87" s="279">
        <v>9500000</v>
      </c>
      <c r="BE87" s="279">
        <v>4500000</v>
      </c>
      <c r="BF87" s="279">
        <v>5000000</v>
      </c>
      <c r="BG87" s="279">
        <v>700000</v>
      </c>
      <c r="BH87" s="277">
        <f t="shared" si="77"/>
        <v>0</v>
      </c>
      <c r="BI87" s="278" t="s">
        <v>451</v>
      </c>
      <c r="BJ87" s="279">
        <v>4300000</v>
      </c>
      <c r="BK87" s="280">
        <f t="shared" si="78"/>
        <v>-4300000</v>
      </c>
    </row>
    <row r="88" spans="1:63" s="249" customFormat="1" ht="15" x14ac:dyDescent="0.2">
      <c r="A88" s="272">
        <v>83</v>
      </c>
      <c r="B88" s="273"/>
      <c r="C88" s="364" t="s">
        <v>324</v>
      </c>
      <c r="D88" s="275" t="s">
        <v>138</v>
      </c>
      <c r="E88" s="341">
        <v>10000000</v>
      </c>
      <c r="F88" s="223"/>
      <c r="G88" s="223"/>
      <c r="H88" s="341">
        <v>10000000</v>
      </c>
      <c r="I88" s="223">
        <v>5000000</v>
      </c>
      <c r="J88" s="223">
        <v>5000000</v>
      </c>
      <c r="K88" s="223">
        <v>5000000</v>
      </c>
      <c r="L88" s="223"/>
      <c r="M88" s="262"/>
      <c r="N88" s="262"/>
      <c r="O88" s="262"/>
      <c r="P88" s="223"/>
      <c r="Q88" s="223"/>
      <c r="R88" s="223"/>
      <c r="S88" s="223">
        <v>500000</v>
      </c>
      <c r="T88" s="223">
        <v>500000</v>
      </c>
      <c r="U88" s="223">
        <f t="shared" si="56"/>
        <v>0</v>
      </c>
      <c r="V88" s="223">
        <f t="shared" si="79"/>
        <v>500000</v>
      </c>
      <c r="W88" s="223">
        <v>500000</v>
      </c>
      <c r="X88" s="223">
        <f t="shared" si="57"/>
        <v>0</v>
      </c>
      <c r="Y88" s="223">
        <f t="shared" si="80"/>
        <v>500000</v>
      </c>
      <c r="Z88" s="223">
        <f t="shared" si="81"/>
        <v>500000</v>
      </c>
      <c r="AA88" s="223">
        <f t="shared" si="58"/>
        <v>0</v>
      </c>
      <c r="AB88" s="223">
        <f t="shared" si="59"/>
        <v>500000</v>
      </c>
      <c r="AC88" s="223">
        <f>AB88</f>
        <v>500000</v>
      </c>
      <c r="AD88" s="223">
        <f t="shared" si="69"/>
        <v>0</v>
      </c>
      <c r="AE88" s="223">
        <f t="shared" si="60"/>
        <v>500000</v>
      </c>
      <c r="AF88" s="223">
        <f>AE88</f>
        <v>500000</v>
      </c>
      <c r="AG88" s="223">
        <f t="shared" si="70"/>
        <v>0</v>
      </c>
      <c r="AH88" s="223">
        <f t="shared" si="61"/>
        <v>500000</v>
      </c>
      <c r="AI88" s="223">
        <v>500000</v>
      </c>
      <c r="AJ88" s="223">
        <f t="shared" si="71"/>
        <v>0</v>
      </c>
      <c r="AK88" s="223">
        <f t="shared" si="62"/>
        <v>500000</v>
      </c>
      <c r="AL88" s="223">
        <v>500000</v>
      </c>
      <c r="AM88" s="223">
        <f t="shared" si="72"/>
        <v>0</v>
      </c>
      <c r="AN88" s="223">
        <f t="shared" si="63"/>
        <v>500000</v>
      </c>
      <c r="AO88" s="223">
        <v>500000</v>
      </c>
      <c r="AP88" s="223">
        <f t="shared" si="73"/>
        <v>0</v>
      </c>
      <c r="AQ88" s="223">
        <f>AN88</f>
        <v>500000</v>
      </c>
      <c r="AR88" s="223">
        <v>500000</v>
      </c>
      <c r="AS88" s="223">
        <f t="shared" si="74"/>
        <v>0</v>
      </c>
      <c r="AT88" s="223">
        <f>AQ88</f>
        <v>500000</v>
      </c>
      <c r="AU88" s="223">
        <v>500000</v>
      </c>
      <c r="AV88" s="223">
        <f t="shared" si="75"/>
        <v>0</v>
      </c>
      <c r="AW88" s="223"/>
      <c r="AX88" s="223"/>
      <c r="AY88" s="223"/>
      <c r="AZ88" s="223">
        <f t="shared" si="64"/>
        <v>10000000</v>
      </c>
      <c r="BA88" s="223">
        <f t="shared" si="76"/>
        <v>10000000</v>
      </c>
      <c r="BB88" s="277">
        <f t="shared" si="65"/>
        <v>0</v>
      </c>
      <c r="BC88" s="339" t="s">
        <v>324</v>
      </c>
      <c r="BD88" s="279">
        <v>10000000</v>
      </c>
      <c r="BE88" s="279">
        <v>7000000</v>
      </c>
      <c r="BF88" s="279">
        <v>3000000</v>
      </c>
      <c r="BG88" s="340">
        <v>0</v>
      </c>
      <c r="BH88" s="277">
        <f t="shared" si="77"/>
        <v>0</v>
      </c>
      <c r="BI88" s="339" t="s">
        <v>324</v>
      </c>
      <c r="BJ88" s="279">
        <v>2500000</v>
      </c>
      <c r="BK88" s="280">
        <f t="shared" si="78"/>
        <v>-2500000</v>
      </c>
    </row>
    <row r="89" spans="1:63" s="249" customFormat="1" ht="15" x14ac:dyDescent="0.2">
      <c r="A89" s="272">
        <v>84</v>
      </c>
      <c r="B89" s="273"/>
      <c r="C89" s="273" t="s">
        <v>146</v>
      </c>
      <c r="D89" s="275" t="s">
        <v>138</v>
      </c>
      <c r="E89" s="341">
        <v>9500000</v>
      </c>
      <c r="F89" s="223"/>
      <c r="G89" s="223"/>
      <c r="H89" s="341">
        <v>9500000</v>
      </c>
      <c r="I89" s="223">
        <v>1000000</v>
      </c>
      <c r="J89" s="223">
        <f t="shared" ref="J89:J122" si="82">I89</f>
        <v>1000000</v>
      </c>
      <c r="K89" s="223">
        <v>1000000</v>
      </c>
      <c r="L89" s="223">
        <f t="shared" ref="L89:L121" si="83">J89-K89</f>
        <v>0</v>
      </c>
      <c r="M89" s="262">
        <v>700000</v>
      </c>
      <c r="N89" s="262">
        <v>700000</v>
      </c>
      <c r="O89" s="262">
        <f t="shared" ref="O89:O102" si="84">M89-N89</f>
        <v>0</v>
      </c>
      <c r="P89" s="223">
        <f t="shared" ref="P89:P102" si="85">M89</f>
        <v>700000</v>
      </c>
      <c r="Q89" s="223">
        <v>700000</v>
      </c>
      <c r="R89" s="223" t="s">
        <v>357</v>
      </c>
      <c r="S89" s="223">
        <f t="shared" ref="S89:S102" si="86">P89</f>
        <v>700000</v>
      </c>
      <c r="T89" s="223">
        <f>S89</f>
        <v>700000</v>
      </c>
      <c r="U89" s="223">
        <f t="shared" si="56"/>
        <v>0</v>
      </c>
      <c r="V89" s="223">
        <f t="shared" si="79"/>
        <v>700000</v>
      </c>
      <c r="W89" s="223">
        <f>V89</f>
        <v>700000</v>
      </c>
      <c r="X89" s="223">
        <f t="shared" si="57"/>
        <v>0</v>
      </c>
      <c r="Y89" s="223">
        <f t="shared" si="80"/>
        <v>700000</v>
      </c>
      <c r="Z89" s="223">
        <f t="shared" si="81"/>
        <v>700000</v>
      </c>
      <c r="AA89" s="223">
        <f t="shared" si="58"/>
        <v>0</v>
      </c>
      <c r="AB89" s="223">
        <f t="shared" si="59"/>
        <v>700000</v>
      </c>
      <c r="AC89" s="223">
        <f>AB89</f>
        <v>700000</v>
      </c>
      <c r="AD89" s="223">
        <f t="shared" si="69"/>
        <v>0</v>
      </c>
      <c r="AE89" s="223">
        <f t="shared" si="60"/>
        <v>700000</v>
      </c>
      <c r="AF89" s="223">
        <v>700000</v>
      </c>
      <c r="AG89" s="223">
        <f t="shared" si="70"/>
        <v>0</v>
      </c>
      <c r="AH89" s="223">
        <f t="shared" si="61"/>
        <v>700000</v>
      </c>
      <c r="AI89" s="223">
        <v>700000</v>
      </c>
      <c r="AJ89" s="223">
        <f t="shared" si="71"/>
        <v>0</v>
      </c>
      <c r="AK89" s="223">
        <f t="shared" si="62"/>
        <v>700000</v>
      </c>
      <c r="AL89" s="223">
        <v>700000</v>
      </c>
      <c r="AM89" s="223">
        <f t="shared" si="72"/>
        <v>0</v>
      </c>
      <c r="AN89" s="223">
        <f t="shared" si="63"/>
        <v>700000</v>
      </c>
      <c r="AO89" s="223">
        <v>700000</v>
      </c>
      <c r="AP89" s="223">
        <f t="shared" si="73"/>
        <v>0</v>
      </c>
      <c r="AQ89" s="223">
        <f>AN89</f>
        <v>700000</v>
      </c>
      <c r="AR89" s="223">
        <v>700000</v>
      </c>
      <c r="AS89" s="223">
        <f t="shared" si="74"/>
        <v>0</v>
      </c>
      <c r="AT89" s="223">
        <v>800000</v>
      </c>
      <c r="AU89" s="223">
        <v>800000</v>
      </c>
      <c r="AV89" s="223">
        <f t="shared" si="75"/>
        <v>0</v>
      </c>
      <c r="AW89" s="223"/>
      <c r="AX89" s="223"/>
      <c r="AY89" s="223"/>
      <c r="AZ89" s="223">
        <f t="shared" si="64"/>
        <v>9500000</v>
      </c>
      <c r="BA89" s="223">
        <f t="shared" si="76"/>
        <v>9500000</v>
      </c>
      <c r="BB89" s="277">
        <f t="shared" si="65"/>
        <v>0</v>
      </c>
      <c r="BC89" s="278" t="s">
        <v>146</v>
      </c>
      <c r="BD89" s="279">
        <v>9500000</v>
      </c>
      <c r="BE89" s="279">
        <v>4500000</v>
      </c>
      <c r="BF89" s="279">
        <v>5000000</v>
      </c>
      <c r="BG89" s="279">
        <v>700000</v>
      </c>
      <c r="BH89" s="277">
        <f t="shared" si="77"/>
        <v>0</v>
      </c>
      <c r="BI89" s="278" t="s">
        <v>146</v>
      </c>
      <c r="BJ89" s="279">
        <v>4300000</v>
      </c>
      <c r="BK89" s="280">
        <f t="shared" si="78"/>
        <v>-4300000</v>
      </c>
    </row>
    <row r="90" spans="1:63" s="249" customFormat="1" ht="15" x14ac:dyDescent="0.2">
      <c r="A90" s="272">
        <v>85</v>
      </c>
      <c r="B90" s="273"/>
      <c r="C90" s="273" t="s">
        <v>119</v>
      </c>
      <c r="D90" s="275" t="s">
        <v>138</v>
      </c>
      <c r="E90" s="341">
        <v>9500000</v>
      </c>
      <c r="F90" s="223"/>
      <c r="G90" s="223"/>
      <c r="H90" s="341">
        <v>9500000</v>
      </c>
      <c r="I90" s="276">
        <v>3000000</v>
      </c>
      <c r="J90" s="223">
        <f t="shared" si="82"/>
        <v>3000000</v>
      </c>
      <c r="K90" s="223">
        <v>3000000</v>
      </c>
      <c r="L90" s="223">
        <f t="shared" si="83"/>
        <v>0</v>
      </c>
      <c r="M90" s="262">
        <v>550000</v>
      </c>
      <c r="N90" s="262">
        <v>550000</v>
      </c>
      <c r="O90" s="262">
        <f t="shared" si="84"/>
        <v>0</v>
      </c>
      <c r="P90" s="223">
        <f t="shared" si="85"/>
        <v>550000</v>
      </c>
      <c r="Q90" s="223">
        <v>550000</v>
      </c>
      <c r="R90" s="223">
        <f>P90-Q90</f>
        <v>0</v>
      </c>
      <c r="S90" s="223">
        <f t="shared" si="86"/>
        <v>550000</v>
      </c>
      <c r="T90" s="223">
        <v>550000</v>
      </c>
      <c r="U90" s="223">
        <f t="shared" si="56"/>
        <v>0</v>
      </c>
      <c r="V90" s="223">
        <f t="shared" si="79"/>
        <v>550000</v>
      </c>
      <c r="W90" s="223">
        <v>550000</v>
      </c>
      <c r="X90" s="223">
        <f t="shared" si="57"/>
        <v>0</v>
      </c>
      <c r="Y90" s="223">
        <f t="shared" si="80"/>
        <v>550000</v>
      </c>
      <c r="Z90" s="223">
        <f t="shared" si="81"/>
        <v>550000</v>
      </c>
      <c r="AA90" s="223">
        <f t="shared" si="58"/>
        <v>0</v>
      </c>
      <c r="AB90" s="223">
        <f t="shared" si="59"/>
        <v>550000</v>
      </c>
      <c r="AC90" s="223">
        <f>AB90</f>
        <v>550000</v>
      </c>
      <c r="AD90" s="223">
        <f t="shared" si="69"/>
        <v>0</v>
      </c>
      <c r="AE90" s="223">
        <f t="shared" si="60"/>
        <v>550000</v>
      </c>
      <c r="AF90" s="223">
        <f>AE90</f>
        <v>550000</v>
      </c>
      <c r="AG90" s="223">
        <f t="shared" si="70"/>
        <v>0</v>
      </c>
      <c r="AH90" s="223">
        <f t="shared" si="61"/>
        <v>550000</v>
      </c>
      <c r="AI90" s="223">
        <v>550000</v>
      </c>
      <c r="AJ90" s="223">
        <f t="shared" si="71"/>
        <v>0</v>
      </c>
      <c r="AK90" s="223">
        <f t="shared" si="62"/>
        <v>550000</v>
      </c>
      <c r="AL90" s="223">
        <v>550000</v>
      </c>
      <c r="AM90" s="223">
        <f t="shared" si="72"/>
        <v>0</v>
      </c>
      <c r="AN90" s="223">
        <f t="shared" si="63"/>
        <v>550000</v>
      </c>
      <c r="AO90" s="223">
        <v>550000</v>
      </c>
      <c r="AP90" s="223">
        <f t="shared" si="73"/>
        <v>0</v>
      </c>
      <c r="AQ90" s="223">
        <f>AN90</f>
        <v>550000</v>
      </c>
      <c r="AR90" s="223">
        <v>550000</v>
      </c>
      <c r="AS90" s="223">
        <f t="shared" si="74"/>
        <v>0</v>
      </c>
      <c r="AT90" s="223">
        <v>450000</v>
      </c>
      <c r="AU90" s="223">
        <v>450000</v>
      </c>
      <c r="AV90" s="223">
        <f t="shared" si="75"/>
        <v>0</v>
      </c>
      <c r="AW90" s="223"/>
      <c r="AX90" s="223"/>
      <c r="AY90" s="223"/>
      <c r="AZ90" s="223">
        <f t="shared" si="64"/>
        <v>9500000</v>
      </c>
      <c r="BA90" s="223">
        <f t="shared" si="76"/>
        <v>9500000</v>
      </c>
      <c r="BB90" s="277">
        <f t="shared" si="65"/>
        <v>0</v>
      </c>
      <c r="BC90" s="339" t="s">
        <v>452</v>
      </c>
      <c r="BD90" s="279">
        <v>9500000</v>
      </c>
      <c r="BE90" s="279">
        <v>6300000</v>
      </c>
      <c r="BF90" s="279">
        <v>3200000</v>
      </c>
      <c r="BG90" s="340">
        <v>0</v>
      </c>
      <c r="BH90" s="277">
        <f t="shared" si="77"/>
        <v>0</v>
      </c>
      <c r="BI90" s="339" t="s">
        <v>452</v>
      </c>
      <c r="BJ90" s="279">
        <v>2650000</v>
      </c>
      <c r="BK90" s="280">
        <f t="shared" si="78"/>
        <v>-2650000</v>
      </c>
    </row>
    <row r="91" spans="1:63" s="249" customFormat="1" ht="15" x14ac:dyDescent="0.2">
      <c r="A91" s="272">
        <v>86</v>
      </c>
      <c r="B91" s="273"/>
      <c r="C91" s="366" t="s">
        <v>110</v>
      </c>
      <c r="D91" s="275" t="s">
        <v>138</v>
      </c>
      <c r="E91" s="341">
        <v>9500000</v>
      </c>
      <c r="F91" s="223"/>
      <c r="G91" s="223"/>
      <c r="H91" s="341">
        <v>9500000</v>
      </c>
      <c r="I91" s="276">
        <v>3000000</v>
      </c>
      <c r="J91" s="223">
        <f t="shared" si="82"/>
        <v>3000000</v>
      </c>
      <c r="K91" s="223">
        <v>3000000</v>
      </c>
      <c r="L91" s="223">
        <f t="shared" si="83"/>
        <v>0</v>
      </c>
      <c r="M91" s="262">
        <v>550000</v>
      </c>
      <c r="N91" s="262">
        <v>550000</v>
      </c>
      <c r="O91" s="262">
        <f t="shared" si="84"/>
        <v>0</v>
      </c>
      <c r="P91" s="223">
        <f t="shared" si="85"/>
        <v>550000</v>
      </c>
      <c r="Q91" s="223">
        <v>550000</v>
      </c>
      <c r="R91" s="223">
        <f>P91-Q91</f>
        <v>0</v>
      </c>
      <c r="S91" s="223">
        <f t="shared" si="86"/>
        <v>550000</v>
      </c>
      <c r="T91" s="223">
        <v>550000</v>
      </c>
      <c r="U91" s="223">
        <f t="shared" si="56"/>
        <v>0</v>
      </c>
      <c r="V91" s="223">
        <f t="shared" si="79"/>
        <v>550000</v>
      </c>
      <c r="W91" s="223">
        <v>550000</v>
      </c>
      <c r="X91" s="223">
        <f t="shared" si="57"/>
        <v>0</v>
      </c>
      <c r="Y91" s="223">
        <f t="shared" si="80"/>
        <v>550000</v>
      </c>
      <c r="Z91" s="223">
        <f t="shared" si="81"/>
        <v>550000</v>
      </c>
      <c r="AA91" s="223">
        <f t="shared" si="58"/>
        <v>0</v>
      </c>
      <c r="AB91" s="223">
        <f t="shared" si="59"/>
        <v>550000</v>
      </c>
      <c r="AC91" s="223">
        <f>AB91</f>
        <v>550000</v>
      </c>
      <c r="AD91" s="223">
        <f t="shared" si="69"/>
        <v>0</v>
      </c>
      <c r="AE91" s="223">
        <f t="shared" si="60"/>
        <v>550000</v>
      </c>
      <c r="AF91" s="223">
        <f>AE91</f>
        <v>550000</v>
      </c>
      <c r="AG91" s="223">
        <f t="shared" si="70"/>
        <v>0</v>
      </c>
      <c r="AH91" s="223">
        <f t="shared" si="61"/>
        <v>550000</v>
      </c>
      <c r="AI91" s="223">
        <v>550000</v>
      </c>
      <c r="AJ91" s="223">
        <f t="shared" si="71"/>
        <v>0</v>
      </c>
      <c r="AK91" s="223">
        <f t="shared" si="62"/>
        <v>550000</v>
      </c>
      <c r="AL91" s="223">
        <f>AK91</f>
        <v>550000</v>
      </c>
      <c r="AM91" s="223">
        <f t="shared" si="72"/>
        <v>0</v>
      </c>
      <c r="AN91" s="223">
        <f t="shared" si="63"/>
        <v>550000</v>
      </c>
      <c r="AO91" s="223">
        <v>550000</v>
      </c>
      <c r="AP91" s="223">
        <f t="shared" si="73"/>
        <v>0</v>
      </c>
      <c r="AQ91" s="223">
        <f>AN91</f>
        <v>550000</v>
      </c>
      <c r="AR91" s="223">
        <v>550000</v>
      </c>
      <c r="AS91" s="223">
        <f t="shared" si="74"/>
        <v>0</v>
      </c>
      <c r="AT91" s="223">
        <v>450000</v>
      </c>
      <c r="AU91" s="223">
        <v>450000</v>
      </c>
      <c r="AV91" s="223">
        <f t="shared" si="75"/>
        <v>0</v>
      </c>
      <c r="AW91" s="223"/>
      <c r="AX91" s="223"/>
      <c r="AY91" s="223"/>
      <c r="AZ91" s="223">
        <f t="shared" si="64"/>
        <v>9500000</v>
      </c>
      <c r="BA91" s="223">
        <f t="shared" si="76"/>
        <v>9500000</v>
      </c>
      <c r="BB91" s="277">
        <f t="shared" si="65"/>
        <v>0</v>
      </c>
      <c r="BC91" s="339" t="s">
        <v>110</v>
      </c>
      <c r="BD91" s="279">
        <v>9500000</v>
      </c>
      <c r="BE91" s="279">
        <v>6500000</v>
      </c>
      <c r="BF91" s="279">
        <v>3000000</v>
      </c>
      <c r="BG91" s="340">
        <v>0</v>
      </c>
      <c r="BH91" s="277">
        <f t="shared" si="77"/>
        <v>0</v>
      </c>
      <c r="BI91" s="339" t="s">
        <v>110</v>
      </c>
      <c r="BJ91" s="279">
        <v>1500000</v>
      </c>
      <c r="BK91" s="280">
        <f t="shared" si="78"/>
        <v>-1500000</v>
      </c>
    </row>
    <row r="92" spans="1:63" s="249" customFormat="1" ht="15" x14ac:dyDescent="0.2">
      <c r="A92" s="272">
        <v>87</v>
      </c>
      <c r="B92" s="273"/>
      <c r="C92" s="273" t="s">
        <v>195</v>
      </c>
      <c r="D92" s="275" t="s">
        <v>138</v>
      </c>
      <c r="E92" s="223">
        <v>10000000</v>
      </c>
      <c r="F92" s="223"/>
      <c r="G92" s="223">
        <v>500000</v>
      </c>
      <c r="H92" s="223">
        <v>9500000</v>
      </c>
      <c r="I92" s="223">
        <v>1000000</v>
      </c>
      <c r="J92" s="223">
        <f t="shared" si="82"/>
        <v>1000000</v>
      </c>
      <c r="K92" s="223">
        <v>1000000</v>
      </c>
      <c r="L92" s="223">
        <f t="shared" si="83"/>
        <v>0</v>
      </c>
      <c r="M92" s="262">
        <f>(H92-I92)/10</f>
        <v>850000</v>
      </c>
      <c r="N92" s="262">
        <v>850000</v>
      </c>
      <c r="O92" s="262">
        <f t="shared" si="84"/>
        <v>0</v>
      </c>
      <c r="P92" s="223">
        <f t="shared" si="85"/>
        <v>850000</v>
      </c>
      <c r="Q92" s="223">
        <v>850000</v>
      </c>
      <c r="R92" s="223" t="s">
        <v>370</v>
      </c>
      <c r="S92" s="223">
        <f t="shared" si="86"/>
        <v>850000</v>
      </c>
      <c r="T92" s="223">
        <v>850000</v>
      </c>
      <c r="U92" s="223">
        <f t="shared" si="56"/>
        <v>0</v>
      </c>
      <c r="V92" s="223">
        <f t="shared" si="79"/>
        <v>850000</v>
      </c>
      <c r="W92" s="223">
        <v>850000</v>
      </c>
      <c r="X92" s="223">
        <f t="shared" si="57"/>
        <v>0</v>
      </c>
      <c r="Y92" s="223">
        <f t="shared" si="80"/>
        <v>850000</v>
      </c>
      <c r="Z92" s="223">
        <f t="shared" si="81"/>
        <v>850000</v>
      </c>
      <c r="AA92" s="223">
        <f t="shared" si="58"/>
        <v>0</v>
      </c>
      <c r="AB92" s="223">
        <f t="shared" si="59"/>
        <v>850000</v>
      </c>
      <c r="AC92" s="223">
        <v>850000</v>
      </c>
      <c r="AD92" s="223">
        <f t="shared" si="69"/>
        <v>0</v>
      </c>
      <c r="AE92" s="223">
        <f t="shared" si="60"/>
        <v>850000</v>
      </c>
      <c r="AF92" s="223">
        <v>850000</v>
      </c>
      <c r="AG92" s="223">
        <f t="shared" si="70"/>
        <v>0</v>
      </c>
      <c r="AH92" s="223">
        <f t="shared" si="61"/>
        <v>850000</v>
      </c>
      <c r="AI92" s="223">
        <v>850000</v>
      </c>
      <c r="AJ92" s="223">
        <f t="shared" si="71"/>
        <v>0</v>
      </c>
      <c r="AK92" s="223">
        <f t="shared" si="62"/>
        <v>850000</v>
      </c>
      <c r="AL92" s="223">
        <v>850000</v>
      </c>
      <c r="AM92" s="223">
        <f t="shared" si="72"/>
        <v>0</v>
      </c>
      <c r="AN92" s="223">
        <f t="shared" si="63"/>
        <v>850000</v>
      </c>
      <c r="AO92" s="223">
        <v>850000</v>
      </c>
      <c r="AP92" s="223">
        <f t="shared" si="73"/>
        <v>0</v>
      </c>
      <c r="AQ92" s="223"/>
      <c r="AR92" s="223"/>
      <c r="AS92" s="223">
        <f t="shared" si="74"/>
        <v>0</v>
      </c>
      <c r="AT92" s="223"/>
      <c r="AU92" s="223"/>
      <c r="AV92" s="223">
        <f t="shared" si="75"/>
        <v>0</v>
      </c>
      <c r="AW92" s="223"/>
      <c r="AX92" s="223"/>
      <c r="AY92" s="223"/>
      <c r="AZ92" s="223">
        <f t="shared" si="64"/>
        <v>9500000</v>
      </c>
      <c r="BA92" s="223">
        <f t="shared" si="76"/>
        <v>9500000</v>
      </c>
      <c r="BB92" s="277">
        <f t="shared" si="65"/>
        <v>0</v>
      </c>
      <c r="BC92" s="278" t="s">
        <v>195</v>
      </c>
      <c r="BD92" s="279">
        <v>9500000</v>
      </c>
      <c r="BE92" s="279">
        <v>4400000</v>
      </c>
      <c r="BF92" s="279">
        <v>5100000</v>
      </c>
      <c r="BG92" s="279">
        <v>1700000</v>
      </c>
      <c r="BH92" s="277">
        <f t="shared" si="77"/>
        <v>0</v>
      </c>
      <c r="BI92" s="278" t="s">
        <v>195</v>
      </c>
      <c r="BJ92" s="279">
        <v>4250000</v>
      </c>
      <c r="BK92" s="280">
        <f t="shared" si="78"/>
        <v>-4250000</v>
      </c>
    </row>
    <row r="93" spans="1:63" ht="15" x14ac:dyDescent="0.2">
      <c r="A93" s="182">
        <v>88</v>
      </c>
      <c r="B93" s="252"/>
      <c r="C93" s="261" t="s">
        <v>193</v>
      </c>
      <c r="D93" s="253" t="s">
        <v>138</v>
      </c>
      <c r="E93" s="215">
        <v>10000000</v>
      </c>
      <c r="F93" s="198"/>
      <c r="G93" s="198"/>
      <c r="H93" s="198">
        <v>10000000</v>
      </c>
      <c r="I93" s="198">
        <v>1000000</v>
      </c>
      <c r="J93" s="211">
        <f t="shared" si="82"/>
        <v>1000000</v>
      </c>
      <c r="K93" s="211">
        <v>1000000</v>
      </c>
      <c r="L93" s="211">
        <f t="shared" si="83"/>
        <v>0</v>
      </c>
      <c r="M93" s="262">
        <f>(H93-I93)/12</f>
        <v>750000</v>
      </c>
      <c r="N93" s="262"/>
      <c r="O93" s="262">
        <f t="shared" si="84"/>
        <v>750000</v>
      </c>
      <c r="P93" s="223">
        <f t="shared" si="85"/>
        <v>750000</v>
      </c>
      <c r="Q93" s="223"/>
      <c r="R93" s="223">
        <f t="shared" ref="R93:R102" si="87">P93-Q93</f>
        <v>750000</v>
      </c>
      <c r="S93" s="223">
        <f t="shared" si="86"/>
        <v>750000</v>
      </c>
      <c r="T93" s="223"/>
      <c r="U93" s="223">
        <f t="shared" si="56"/>
        <v>750000</v>
      </c>
      <c r="V93" s="223">
        <f t="shared" si="79"/>
        <v>750000</v>
      </c>
      <c r="W93" s="223"/>
      <c r="X93" s="223">
        <f t="shared" si="57"/>
        <v>750000</v>
      </c>
      <c r="Y93" s="223">
        <f t="shared" si="80"/>
        <v>750000</v>
      </c>
      <c r="Z93" s="223"/>
      <c r="AA93" s="223">
        <f t="shared" si="58"/>
        <v>750000</v>
      </c>
      <c r="AB93" s="215">
        <f t="shared" si="59"/>
        <v>750000</v>
      </c>
      <c r="AC93" s="215"/>
      <c r="AD93" s="215">
        <f t="shared" si="69"/>
        <v>750000</v>
      </c>
      <c r="AE93" s="198">
        <f t="shared" si="60"/>
        <v>750000</v>
      </c>
      <c r="AF93" s="198"/>
      <c r="AG93" s="198">
        <f t="shared" si="70"/>
        <v>750000</v>
      </c>
      <c r="AH93" s="215">
        <f t="shared" si="61"/>
        <v>750000</v>
      </c>
      <c r="AI93" s="215"/>
      <c r="AJ93" s="215">
        <f t="shared" si="71"/>
        <v>750000</v>
      </c>
      <c r="AK93" s="198">
        <f t="shared" si="62"/>
        <v>750000</v>
      </c>
      <c r="AL93" s="198"/>
      <c r="AM93" s="198">
        <f t="shared" si="72"/>
        <v>750000</v>
      </c>
      <c r="AN93" s="215">
        <f t="shared" si="63"/>
        <v>750000</v>
      </c>
      <c r="AO93" s="215"/>
      <c r="AP93" s="215">
        <f t="shared" si="73"/>
        <v>750000</v>
      </c>
      <c r="AQ93" s="198">
        <f>AN93</f>
        <v>750000</v>
      </c>
      <c r="AR93" s="198"/>
      <c r="AS93" s="198">
        <f t="shared" si="74"/>
        <v>750000</v>
      </c>
      <c r="AT93" s="215">
        <f>AN93</f>
        <v>750000</v>
      </c>
      <c r="AU93" s="215"/>
      <c r="AV93" s="215">
        <f t="shared" si="75"/>
        <v>750000</v>
      </c>
      <c r="AW93" s="198"/>
      <c r="AX93" s="198"/>
      <c r="AY93" s="198"/>
      <c r="AZ93" s="215">
        <f t="shared" si="64"/>
        <v>1000000</v>
      </c>
      <c r="BA93" s="198">
        <f t="shared" si="76"/>
        <v>10000000</v>
      </c>
      <c r="BB93" s="255">
        <f t="shared" si="65"/>
        <v>9000000</v>
      </c>
      <c r="BC93" s="258" t="s">
        <v>193</v>
      </c>
      <c r="BD93" s="256">
        <v>10000000</v>
      </c>
      <c r="BE93" s="256">
        <v>1000000</v>
      </c>
      <c r="BF93" s="256">
        <v>9000000</v>
      </c>
      <c r="BG93" s="256">
        <v>4500000</v>
      </c>
      <c r="BH93" s="255">
        <f t="shared" si="77"/>
        <v>0</v>
      </c>
      <c r="BI93" s="258" t="s">
        <v>193</v>
      </c>
      <c r="BJ93" s="256">
        <v>9000000</v>
      </c>
      <c r="BK93" s="257">
        <f t="shared" si="78"/>
        <v>0</v>
      </c>
    </row>
    <row r="94" spans="1:63" s="249" customFormat="1" ht="15" x14ac:dyDescent="0.2">
      <c r="A94" s="272">
        <v>89</v>
      </c>
      <c r="B94" s="273"/>
      <c r="C94" s="273" t="s">
        <v>211</v>
      </c>
      <c r="D94" s="275" t="s">
        <v>138</v>
      </c>
      <c r="E94" s="223">
        <v>10000000</v>
      </c>
      <c r="F94" s="223"/>
      <c r="G94" s="223"/>
      <c r="H94" s="223">
        <v>10000000</v>
      </c>
      <c r="I94" s="223">
        <v>1000000</v>
      </c>
      <c r="J94" s="223">
        <f t="shared" si="82"/>
        <v>1000000</v>
      </c>
      <c r="K94" s="223">
        <v>1000000</v>
      </c>
      <c r="L94" s="223">
        <f t="shared" si="83"/>
        <v>0</v>
      </c>
      <c r="M94" s="262">
        <f>(H94-I94)/12</f>
        <v>750000</v>
      </c>
      <c r="N94" s="262">
        <v>750000</v>
      </c>
      <c r="O94" s="262">
        <f t="shared" si="84"/>
        <v>0</v>
      </c>
      <c r="P94" s="223">
        <f t="shared" si="85"/>
        <v>750000</v>
      </c>
      <c r="Q94" s="223">
        <v>750000</v>
      </c>
      <c r="R94" s="223">
        <f t="shared" si="87"/>
        <v>0</v>
      </c>
      <c r="S94" s="223">
        <f t="shared" si="86"/>
        <v>750000</v>
      </c>
      <c r="T94" s="223">
        <v>750000</v>
      </c>
      <c r="U94" s="223">
        <f t="shared" si="56"/>
        <v>0</v>
      </c>
      <c r="V94" s="223">
        <f t="shared" si="79"/>
        <v>750000</v>
      </c>
      <c r="W94" s="223">
        <f>V94</f>
        <v>750000</v>
      </c>
      <c r="X94" s="223">
        <f t="shared" si="57"/>
        <v>0</v>
      </c>
      <c r="Y94" s="223">
        <f t="shared" si="80"/>
        <v>750000</v>
      </c>
      <c r="Z94" s="223">
        <f>Y94</f>
        <v>750000</v>
      </c>
      <c r="AA94" s="223">
        <f t="shared" si="58"/>
        <v>0</v>
      </c>
      <c r="AB94" s="223">
        <f t="shared" si="59"/>
        <v>750000</v>
      </c>
      <c r="AC94" s="223">
        <f>AB94</f>
        <v>750000</v>
      </c>
      <c r="AD94" s="223">
        <f t="shared" si="69"/>
        <v>0</v>
      </c>
      <c r="AE94" s="223">
        <f t="shared" si="60"/>
        <v>750000</v>
      </c>
      <c r="AF94" s="223">
        <v>750000</v>
      </c>
      <c r="AG94" s="223">
        <f t="shared" si="70"/>
        <v>0</v>
      </c>
      <c r="AH94" s="223">
        <f t="shared" si="61"/>
        <v>750000</v>
      </c>
      <c r="AI94" s="223">
        <v>750000</v>
      </c>
      <c r="AJ94" s="223">
        <f t="shared" si="71"/>
        <v>0</v>
      </c>
      <c r="AK94" s="223">
        <f t="shared" si="62"/>
        <v>750000</v>
      </c>
      <c r="AL94" s="223">
        <v>750000</v>
      </c>
      <c r="AM94" s="223">
        <f t="shared" si="72"/>
        <v>0</v>
      </c>
      <c r="AN94" s="223">
        <f t="shared" si="63"/>
        <v>750000</v>
      </c>
      <c r="AO94" s="223">
        <v>750000</v>
      </c>
      <c r="AP94" s="223">
        <f t="shared" si="73"/>
        <v>0</v>
      </c>
      <c r="AQ94" s="223">
        <f>AN94</f>
        <v>750000</v>
      </c>
      <c r="AR94" s="223">
        <v>750000</v>
      </c>
      <c r="AS94" s="223">
        <f t="shared" si="74"/>
        <v>0</v>
      </c>
      <c r="AT94" s="223">
        <f>AN94</f>
        <v>750000</v>
      </c>
      <c r="AU94" s="223">
        <v>750000</v>
      </c>
      <c r="AV94" s="223">
        <f t="shared" si="75"/>
        <v>0</v>
      </c>
      <c r="AW94" s="223"/>
      <c r="AX94" s="223"/>
      <c r="AY94" s="223"/>
      <c r="AZ94" s="223">
        <f t="shared" si="64"/>
        <v>10000000</v>
      </c>
      <c r="BA94" s="223">
        <f t="shared" si="76"/>
        <v>10000000</v>
      </c>
      <c r="BB94" s="277">
        <f t="shared" si="65"/>
        <v>0</v>
      </c>
      <c r="BC94" s="278" t="s">
        <v>453</v>
      </c>
      <c r="BD94" s="279">
        <v>10000000</v>
      </c>
      <c r="BE94" s="279">
        <v>4750000</v>
      </c>
      <c r="BF94" s="279">
        <v>5250000</v>
      </c>
      <c r="BG94" s="279">
        <v>750000</v>
      </c>
      <c r="BH94" s="277">
        <f t="shared" si="77"/>
        <v>0</v>
      </c>
      <c r="BI94" s="278" t="s">
        <v>453</v>
      </c>
      <c r="BJ94" s="279">
        <v>4500000</v>
      </c>
      <c r="BK94" s="280">
        <f t="shared" si="78"/>
        <v>-4500000</v>
      </c>
    </row>
    <row r="95" spans="1:63" s="249" customFormat="1" ht="15" x14ac:dyDescent="0.2">
      <c r="A95" s="272">
        <v>90</v>
      </c>
      <c r="B95" s="273"/>
      <c r="C95" s="273" t="s">
        <v>148</v>
      </c>
      <c r="D95" s="275" t="s">
        <v>138</v>
      </c>
      <c r="E95" s="341">
        <v>9500000</v>
      </c>
      <c r="F95" s="223"/>
      <c r="G95" s="223"/>
      <c r="H95" s="341">
        <v>9500000</v>
      </c>
      <c r="I95" s="223">
        <v>3000000</v>
      </c>
      <c r="J95" s="223">
        <f t="shared" si="82"/>
        <v>3000000</v>
      </c>
      <c r="K95" s="223">
        <v>3000000</v>
      </c>
      <c r="L95" s="223">
        <f t="shared" si="83"/>
        <v>0</v>
      </c>
      <c r="M95" s="262">
        <v>550000</v>
      </c>
      <c r="N95" s="262">
        <v>550000</v>
      </c>
      <c r="O95" s="262">
        <f t="shared" si="84"/>
        <v>0</v>
      </c>
      <c r="P95" s="223">
        <f t="shared" si="85"/>
        <v>550000</v>
      </c>
      <c r="Q95" s="223">
        <v>550000</v>
      </c>
      <c r="R95" s="223">
        <f t="shared" si="87"/>
        <v>0</v>
      </c>
      <c r="S95" s="223">
        <f t="shared" si="86"/>
        <v>550000</v>
      </c>
      <c r="T95" s="223">
        <v>550000</v>
      </c>
      <c r="U95" s="223">
        <f t="shared" si="56"/>
        <v>0</v>
      </c>
      <c r="V95" s="223">
        <f t="shared" si="79"/>
        <v>550000</v>
      </c>
      <c r="W95" s="223">
        <f>V95</f>
        <v>550000</v>
      </c>
      <c r="X95" s="223">
        <f t="shared" si="57"/>
        <v>0</v>
      </c>
      <c r="Y95" s="223">
        <f t="shared" si="80"/>
        <v>550000</v>
      </c>
      <c r="Z95" s="223">
        <f>Y95</f>
        <v>550000</v>
      </c>
      <c r="AA95" s="223">
        <f t="shared" si="58"/>
        <v>0</v>
      </c>
      <c r="AB95" s="223">
        <f t="shared" si="59"/>
        <v>550000</v>
      </c>
      <c r="AC95" s="223">
        <v>550000</v>
      </c>
      <c r="AD95" s="223">
        <f t="shared" si="69"/>
        <v>0</v>
      </c>
      <c r="AE95" s="223">
        <f t="shared" si="60"/>
        <v>550000</v>
      </c>
      <c r="AF95" s="223">
        <v>550000</v>
      </c>
      <c r="AG95" s="223">
        <f t="shared" si="70"/>
        <v>0</v>
      </c>
      <c r="AH95" s="223">
        <f t="shared" si="61"/>
        <v>550000</v>
      </c>
      <c r="AI95" s="223">
        <v>550000</v>
      </c>
      <c r="AJ95" s="223">
        <f t="shared" si="71"/>
        <v>0</v>
      </c>
      <c r="AK95" s="223">
        <f t="shared" si="62"/>
        <v>550000</v>
      </c>
      <c r="AL95" s="223">
        <v>550000</v>
      </c>
      <c r="AM95" s="223">
        <f t="shared" si="72"/>
        <v>0</v>
      </c>
      <c r="AN95" s="223">
        <f t="shared" si="63"/>
        <v>550000</v>
      </c>
      <c r="AO95" s="223">
        <v>550000</v>
      </c>
      <c r="AP95" s="223">
        <f t="shared" si="73"/>
        <v>0</v>
      </c>
      <c r="AQ95" s="223">
        <f>AN95</f>
        <v>550000</v>
      </c>
      <c r="AR95" s="223">
        <v>550000</v>
      </c>
      <c r="AS95" s="223">
        <f t="shared" si="74"/>
        <v>0</v>
      </c>
      <c r="AT95" s="223">
        <v>450000</v>
      </c>
      <c r="AU95" s="223">
        <v>450000</v>
      </c>
      <c r="AV95" s="223">
        <f t="shared" si="75"/>
        <v>0</v>
      </c>
      <c r="AW95" s="223"/>
      <c r="AX95" s="223"/>
      <c r="AY95" s="223"/>
      <c r="AZ95" s="223">
        <f t="shared" si="64"/>
        <v>9500000</v>
      </c>
      <c r="BA95" s="223">
        <f t="shared" si="76"/>
        <v>9500000</v>
      </c>
      <c r="BB95" s="277">
        <f t="shared" si="65"/>
        <v>0</v>
      </c>
      <c r="BC95" s="278" t="s">
        <v>454</v>
      </c>
      <c r="BD95" s="279">
        <v>9500000</v>
      </c>
      <c r="BE95" s="279">
        <v>5750000</v>
      </c>
      <c r="BF95" s="279">
        <v>3750000</v>
      </c>
      <c r="BG95" s="279">
        <v>550000</v>
      </c>
      <c r="BH95" s="277">
        <f t="shared" si="77"/>
        <v>0</v>
      </c>
      <c r="BI95" s="278" t="s">
        <v>454</v>
      </c>
      <c r="BJ95" s="279">
        <v>3750000</v>
      </c>
      <c r="BK95" s="280">
        <f t="shared" si="78"/>
        <v>-3750000</v>
      </c>
    </row>
    <row r="96" spans="1:63" s="249" customFormat="1" ht="15" x14ac:dyDescent="0.2">
      <c r="A96" s="272">
        <v>91</v>
      </c>
      <c r="B96" s="273"/>
      <c r="C96" s="273" t="s">
        <v>341</v>
      </c>
      <c r="D96" s="275" t="s">
        <v>138</v>
      </c>
      <c r="E96" s="341">
        <v>9500000</v>
      </c>
      <c r="F96" s="223"/>
      <c r="G96" s="223"/>
      <c r="H96" s="341">
        <v>9500000</v>
      </c>
      <c r="I96" s="223">
        <v>1000000</v>
      </c>
      <c r="J96" s="223">
        <f t="shared" si="82"/>
        <v>1000000</v>
      </c>
      <c r="K96" s="223">
        <v>1000000</v>
      </c>
      <c r="L96" s="223">
        <f t="shared" si="83"/>
        <v>0</v>
      </c>
      <c r="M96" s="262">
        <v>700000</v>
      </c>
      <c r="N96" s="262">
        <v>700000</v>
      </c>
      <c r="O96" s="262">
        <f t="shared" si="84"/>
        <v>0</v>
      </c>
      <c r="P96" s="223">
        <f t="shared" si="85"/>
        <v>700000</v>
      </c>
      <c r="Q96" s="223">
        <v>700000</v>
      </c>
      <c r="R96" s="223">
        <f t="shared" si="87"/>
        <v>0</v>
      </c>
      <c r="S96" s="223">
        <f t="shared" si="86"/>
        <v>700000</v>
      </c>
      <c r="T96" s="223">
        <v>700000</v>
      </c>
      <c r="U96" s="223">
        <f t="shared" si="56"/>
        <v>0</v>
      </c>
      <c r="V96" s="223">
        <f t="shared" si="79"/>
        <v>700000</v>
      </c>
      <c r="W96" s="223">
        <v>700000</v>
      </c>
      <c r="X96" s="223">
        <f t="shared" si="57"/>
        <v>0</v>
      </c>
      <c r="Y96" s="223">
        <f t="shared" si="80"/>
        <v>700000</v>
      </c>
      <c r="Z96" s="223">
        <f>Y96</f>
        <v>700000</v>
      </c>
      <c r="AA96" s="223">
        <f t="shared" si="58"/>
        <v>0</v>
      </c>
      <c r="AB96" s="223">
        <f t="shared" si="59"/>
        <v>700000</v>
      </c>
      <c r="AC96" s="223">
        <f>AB96</f>
        <v>700000</v>
      </c>
      <c r="AD96" s="223">
        <f t="shared" si="69"/>
        <v>0</v>
      </c>
      <c r="AE96" s="223">
        <f t="shared" si="60"/>
        <v>700000</v>
      </c>
      <c r="AF96" s="223">
        <f>AE96</f>
        <v>700000</v>
      </c>
      <c r="AG96" s="223">
        <f t="shared" si="70"/>
        <v>0</v>
      </c>
      <c r="AH96" s="223">
        <f t="shared" si="61"/>
        <v>700000</v>
      </c>
      <c r="AI96" s="223">
        <v>700000</v>
      </c>
      <c r="AJ96" s="223">
        <f t="shared" si="71"/>
        <v>0</v>
      </c>
      <c r="AK96" s="223">
        <f t="shared" si="62"/>
        <v>700000</v>
      </c>
      <c r="AL96" s="223">
        <v>700000</v>
      </c>
      <c r="AM96" s="223">
        <f t="shared" si="72"/>
        <v>0</v>
      </c>
      <c r="AN96" s="223">
        <f t="shared" si="63"/>
        <v>700000</v>
      </c>
      <c r="AO96" s="223">
        <v>700000</v>
      </c>
      <c r="AP96" s="223">
        <f t="shared" si="73"/>
        <v>0</v>
      </c>
      <c r="AQ96" s="223">
        <f>AN96</f>
        <v>700000</v>
      </c>
      <c r="AR96" s="223">
        <v>700000</v>
      </c>
      <c r="AS96" s="223">
        <f t="shared" si="74"/>
        <v>0</v>
      </c>
      <c r="AT96" s="223">
        <v>800000</v>
      </c>
      <c r="AU96" s="223">
        <v>800000</v>
      </c>
      <c r="AV96" s="223">
        <f t="shared" si="75"/>
        <v>0</v>
      </c>
      <c r="AW96" s="223"/>
      <c r="AX96" s="223"/>
      <c r="AY96" s="223"/>
      <c r="AZ96" s="223">
        <f t="shared" si="64"/>
        <v>9500000</v>
      </c>
      <c r="BA96" s="223">
        <f t="shared" si="76"/>
        <v>9500000</v>
      </c>
      <c r="BB96" s="277">
        <f t="shared" si="65"/>
        <v>0</v>
      </c>
      <c r="BC96" s="278" t="s">
        <v>455</v>
      </c>
      <c r="BD96" s="279">
        <v>9500000</v>
      </c>
      <c r="BE96" s="279">
        <v>4500000</v>
      </c>
      <c r="BF96" s="279">
        <v>5000000</v>
      </c>
      <c r="BG96" s="279">
        <v>700000</v>
      </c>
      <c r="BH96" s="277">
        <f t="shared" si="77"/>
        <v>0</v>
      </c>
      <c r="BI96" s="339" t="s">
        <v>455</v>
      </c>
      <c r="BJ96" s="279">
        <v>3600000</v>
      </c>
      <c r="BK96" s="280">
        <f t="shared" si="78"/>
        <v>-3600000</v>
      </c>
    </row>
    <row r="97" spans="1:63" s="249" customFormat="1" ht="15" x14ac:dyDescent="0.2">
      <c r="A97" s="272">
        <v>92</v>
      </c>
      <c r="B97" s="273"/>
      <c r="C97" s="273" t="s">
        <v>144</v>
      </c>
      <c r="D97" s="275" t="s">
        <v>138</v>
      </c>
      <c r="E97" s="341">
        <v>9500000</v>
      </c>
      <c r="F97" s="223"/>
      <c r="G97" s="223"/>
      <c r="H97" s="341">
        <v>9500000</v>
      </c>
      <c r="I97" s="223">
        <v>1000000</v>
      </c>
      <c r="J97" s="223">
        <f t="shared" si="82"/>
        <v>1000000</v>
      </c>
      <c r="K97" s="223">
        <v>1000000</v>
      </c>
      <c r="L97" s="223">
        <f t="shared" si="83"/>
        <v>0</v>
      </c>
      <c r="M97" s="262">
        <v>700000</v>
      </c>
      <c r="N97" s="262">
        <v>700000</v>
      </c>
      <c r="O97" s="262">
        <f t="shared" si="84"/>
        <v>0</v>
      </c>
      <c r="P97" s="223">
        <f t="shared" si="85"/>
        <v>700000</v>
      </c>
      <c r="Q97" s="223">
        <v>700000</v>
      </c>
      <c r="R97" s="223">
        <f t="shared" si="87"/>
        <v>0</v>
      </c>
      <c r="S97" s="223">
        <f t="shared" si="86"/>
        <v>700000</v>
      </c>
      <c r="T97" s="223">
        <v>700000</v>
      </c>
      <c r="U97" s="223">
        <f t="shared" si="56"/>
        <v>0</v>
      </c>
      <c r="V97" s="223">
        <f t="shared" si="79"/>
        <v>700000</v>
      </c>
      <c r="W97" s="223">
        <v>700000</v>
      </c>
      <c r="X97" s="223">
        <f t="shared" si="57"/>
        <v>0</v>
      </c>
      <c r="Y97" s="223">
        <f t="shared" si="80"/>
        <v>700000</v>
      </c>
      <c r="Z97" s="223">
        <f>Y97</f>
        <v>700000</v>
      </c>
      <c r="AA97" s="223">
        <f t="shared" si="58"/>
        <v>0</v>
      </c>
      <c r="AB97" s="223">
        <f t="shared" si="59"/>
        <v>700000</v>
      </c>
      <c r="AC97" s="223">
        <f>AB97</f>
        <v>700000</v>
      </c>
      <c r="AD97" s="223">
        <f t="shared" si="69"/>
        <v>0</v>
      </c>
      <c r="AE97" s="223">
        <f t="shared" si="60"/>
        <v>700000</v>
      </c>
      <c r="AF97" s="223">
        <f>AE97</f>
        <v>700000</v>
      </c>
      <c r="AG97" s="223">
        <f t="shared" si="70"/>
        <v>0</v>
      </c>
      <c r="AH97" s="223">
        <f t="shared" si="61"/>
        <v>700000</v>
      </c>
      <c r="AI97" s="223">
        <v>700000</v>
      </c>
      <c r="AJ97" s="223">
        <f t="shared" si="71"/>
        <v>0</v>
      </c>
      <c r="AK97" s="223">
        <f t="shared" si="62"/>
        <v>700000</v>
      </c>
      <c r="AL97" s="223">
        <v>700000</v>
      </c>
      <c r="AM97" s="223">
        <f t="shared" si="72"/>
        <v>0</v>
      </c>
      <c r="AN97" s="223">
        <f t="shared" si="63"/>
        <v>700000</v>
      </c>
      <c r="AO97" s="223">
        <v>700000</v>
      </c>
      <c r="AP97" s="223">
        <f t="shared" si="73"/>
        <v>0</v>
      </c>
      <c r="AQ97" s="223">
        <f>AN97</f>
        <v>700000</v>
      </c>
      <c r="AR97" s="223">
        <v>700000</v>
      </c>
      <c r="AS97" s="223">
        <f t="shared" si="74"/>
        <v>0</v>
      </c>
      <c r="AT97" s="223">
        <v>800000</v>
      </c>
      <c r="AU97" s="223">
        <v>800000</v>
      </c>
      <c r="AV97" s="223">
        <f t="shared" si="75"/>
        <v>0</v>
      </c>
      <c r="AW97" s="223"/>
      <c r="AX97" s="223"/>
      <c r="AY97" s="223"/>
      <c r="AZ97" s="223">
        <f t="shared" si="64"/>
        <v>9500000</v>
      </c>
      <c r="BA97" s="223">
        <f t="shared" si="76"/>
        <v>9500000</v>
      </c>
      <c r="BB97" s="277">
        <f t="shared" si="65"/>
        <v>0</v>
      </c>
      <c r="BC97" s="339" t="s">
        <v>456</v>
      </c>
      <c r="BD97" s="279">
        <v>9500000</v>
      </c>
      <c r="BE97" s="279">
        <v>5200000</v>
      </c>
      <c r="BF97" s="279">
        <v>4300000</v>
      </c>
      <c r="BG97" s="340">
        <v>0</v>
      </c>
      <c r="BH97" s="277">
        <f t="shared" si="77"/>
        <v>0</v>
      </c>
      <c r="BI97" s="339" t="s">
        <v>456</v>
      </c>
      <c r="BJ97" s="279">
        <v>3300000</v>
      </c>
      <c r="BK97" s="280">
        <f t="shared" si="78"/>
        <v>-3300000</v>
      </c>
    </row>
    <row r="98" spans="1:63" s="249" customFormat="1" ht="15" x14ac:dyDescent="0.2">
      <c r="A98" s="272">
        <v>93</v>
      </c>
      <c r="B98" s="273"/>
      <c r="C98" s="273" t="s">
        <v>184</v>
      </c>
      <c r="D98" s="275" t="s">
        <v>138</v>
      </c>
      <c r="E98" s="276">
        <v>10000000</v>
      </c>
      <c r="F98" s="223"/>
      <c r="G98" s="223"/>
      <c r="H98" s="276">
        <v>10000000</v>
      </c>
      <c r="I98" s="276">
        <v>2500000</v>
      </c>
      <c r="J98" s="223">
        <f t="shared" si="82"/>
        <v>2500000</v>
      </c>
      <c r="K98" s="223">
        <v>2500000</v>
      </c>
      <c r="L98" s="223">
        <f t="shared" si="83"/>
        <v>0</v>
      </c>
      <c r="M98" s="262">
        <f>(H98-I98)/10</f>
        <v>750000</v>
      </c>
      <c r="N98" s="262">
        <v>750000</v>
      </c>
      <c r="O98" s="262">
        <f t="shared" si="84"/>
        <v>0</v>
      </c>
      <c r="P98" s="223">
        <f t="shared" si="85"/>
        <v>750000</v>
      </c>
      <c r="Q98" s="223">
        <v>750000</v>
      </c>
      <c r="R98" s="223">
        <f t="shared" si="87"/>
        <v>0</v>
      </c>
      <c r="S98" s="223">
        <f t="shared" si="86"/>
        <v>750000</v>
      </c>
      <c r="T98" s="223">
        <v>750000</v>
      </c>
      <c r="U98" s="223">
        <f t="shared" si="56"/>
        <v>0</v>
      </c>
      <c r="V98" s="223">
        <f t="shared" si="79"/>
        <v>750000</v>
      </c>
      <c r="W98" s="223">
        <v>750000</v>
      </c>
      <c r="X98" s="223">
        <f t="shared" si="57"/>
        <v>0</v>
      </c>
      <c r="Y98" s="223">
        <f t="shared" si="80"/>
        <v>750000</v>
      </c>
      <c r="Z98" s="223">
        <v>750000</v>
      </c>
      <c r="AA98" s="223">
        <f t="shared" si="58"/>
        <v>0</v>
      </c>
      <c r="AB98" s="223">
        <f t="shared" si="59"/>
        <v>750000</v>
      </c>
      <c r="AC98" s="223">
        <v>750000</v>
      </c>
      <c r="AD98" s="223">
        <f t="shared" si="69"/>
        <v>0</v>
      </c>
      <c r="AE98" s="223">
        <f t="shared" si="60"/>
        <v>750000</v>
      </c>
      <c r="AF98" s="223">
        <v>750000</v>
      </c>
      <c r="AG98" s="223">
        <f t="shared" si="70"/>
        <v>0</v>
      </c>
      <c r="AH98" s="223">
        <f t="shared" si="61"/>
        <v>750000</v>
      </c>
      <c r="AI98" s="223">
        <v>750000</v>
      </c>
      <c r="AJ98" s="223">
        <f t="shared" si="71"/>
        <v>0</v>
      </c>
      <c r="AK98" s="223">
        <f t="shared" si="62"/>
        <v>750000</v>
      </c>
      <c r="AL98" s="223">
        <v>750000</v>
      </c>
      <c r="AM98" s="223">
        <f t="shared" si="72"/>
        <v>0</v>
      </c>
      <c r="AN98" s="223">
        <f t="shared" si="63"/>
        <v>750000</v>
      </c>
      <c r="AO98" s="223">
        <v>750000</v>
      </c>
      <c r="AP98" s="223">
        <f t="shared" si="73"/>
        <v>0</v>
      </c>
      <c r="AQ98" s="223"/>
      <c r="AR98" s="223"/>
      <c r="AS98" s="223">
        <f t="shared" si="74"/>
        <v>0</v>
      </c>
      <c r="AT98" s="223"/>
      <c r="AU98" s="223"/>
      <c r="AV98" s="223">
        <f t="shared" si="75"/>
        <v>0</v>
      </c>
      <c r="AW98" s="223"/>
      <c r="AX98" s="223"/>
      <c r="AY98" s="223"/>
      <c r="AZ98" s="223">
        <f t="shared" si="64"/>
        <v>10000000</v>
      </c>
      <c r="BA98" s="223">
        <f t="shared" si="76"/>
        <v>10000000</v>
      </c>
      <c r="BB98" s="277">
        <f t="shared" si="65"/>
        <v>0</v>
      </c>
      <c r="BC98" s="339" t="s">
        <v>457</v>
      </c>
      <c r="BD98" s="279">
        <v>10000000</v>
      </c>
      <c r="BE98" s="279">
        <v>10000000</v>
      </c>
      <c r="BF98" s="340">
        <v>0</v>
      </c>
      <c r="BG98" s="340">
        <v>0</v>
      </c>
      <c r="BH98" s="277">
        <f t="shared" si="77"/>
        <v>0</v>
      </c>
      <c r="BI98" s="339" t="s">
        <v>457</v>
      </c>
      <c r="BJ98" s="340">
        <v>0</v>
      </c>
      <c r="BK98" s="280">
        <f t="shared" si="78"/>
        <v>0</v>
      </c>
    </row>
    <row r="99" spans="1:63" s="249" customFormat="1" ht="15" x14ac:dyDescent="0.2">
      <c r="A99" s="272">
        <v>94</v>
      </c>
      <c r="B99" s="273"/>
      <c r="C99" s="273" t="s">
        <v>363</v>
      </c>
      <c r="D99" s="275" t="s">
        <v>138</v>
      </c>
      <c r="E99" s="341">
        <v>9500000</v>
      </c>
      <c r="F99" s="223"/>
      <c r="G99" s="223"/>
      <c r="H99" s="341">
        <v>9500000</v>
      </c>
      <c r="I99" s="276">
        <v>1000000</v>
      </c>
      <c r="J99" s="223">
        <f t="shared" si="82"/>
        <v>1000000</v>
      </c>
      <c r="K99" s="223">
        <v>1000000</v>
      </c>
      <c r="L99" s="223">
        <f t="shared" si="83"/>
        <v>0</v>
      </c>
      <c r="M99" s="262">
        <v>700000</v>
      </c>
      <c r="N99" s="262">
        <v>700000</v>
      </c>
      <c r="O99" s="262">
        <f t="shared" si="84"/>
        <v>0</v>
      </c>
      <c r="P99" s="223">
        <f t="shared" si="85"/>
        <v>700000</v>
      </c>
      <c r="Q99" s="223">
        <v>700000</v>
      </c>
      <c r="R99" s="223">
        <f t="shared" si="87"/>
        <v>0</v>
      </c>
      <c r="S99" s="223">
        <f t="shared" si="86"/>
        <v>700000</v>
      </c>
      <c r="T99" s="223">
        <v>700000</v>
      </c>
      <c r="U99" s="223">
        <f t="shared" si="56"/>
        <v>0</v>
      </c>
      <c r="V99" s="223">
        <f t="shared" si="79"/>
        <v>700000</v>
      </c>
      <c r="W99" s="223">
        <v>700000</v>
      </c>
      <c r="X99" s="223">
        <f t="shared" si="57"/>
        <v>0</v>
      </c>
      <c r="Y99" s="223">
        <f t="shared" si="80"/>
        <v>700000</v>
      </c>
      <c r="Z99" s="223">
        <v>700000</v>
      </c>
      <c r="AA99" s="223">
        <f t="shared" si="58"/>
        <v>0</v>
      </c>
      <c r="AB99" s="223">
        <f t="shared" si="59"/>
        <v>700000</v>
      </c>
      <c r="AC99" s="223">
        <f>AB99</f>
        <v>700000</v>
      </c>
      <c r="AD99" s="223">
        <f t="shared" si="69"/>
        <v>0</v>
      </c>
      <c r="AE99" s="223">
        <f t="shared" si="60"/>
        <v>700000</v>
      </c>
      <c r="AF99" s="223">
        <f>AE99</f>
        <v>700000</v>
      </c>
      <c r="AG99" s="223">
        <f t="shared" si="70"/>
        <v>0</v>
      </c>
      <c r="AH99" s="223">
        <f t="shared" si="61"/>
        <v>700000</v>
      </c>
      <c r="AI99" s="223">
        <f>AH99</f>
        <v>700000</v>
      </c>
      <c r="AJ99" s="223">
        <f t="shared" si="71"/>
        <v>0</v>
      </c>
      <c r="AK99" s="223">
        <f t="shared" si="62"/>
        <v>700000</v>
      </c>
      <c r="AL99" s="223">
        <v>700000</v>
      </c>
      <c r="AM99" s="223">
        <f t="shared" si="72"/>
        <v>0</v>
      </c>
      <c r="AN99" s="223">
        <f t="shared" si="63"/>
        <v>700000</v>
      </c>
      <c r="AO99" s="223">
        <v>700000</v>
      </c>
      <c r="AP99" s="223">
        <f t="shared" si="73"/>
        <v>0</v>
      </c>
      <c r="AQ99" s="223">
        <f>AN99</f>
        <v>700000</v>
      </c>
      <c r="AR99" s="223">
        <v>700000</v>
      </c>
      <c r="AS99" s="223">
        <f t="shared" si="74"/>
        <v>0</v>
      </c>
      <c r="AT99" s="223">
        <v>800000</v>
      </c>
      <c r="AU99" s="223">
        <v>800000</v>
      </c>
      <c r="AV99" s="223">
        <f t="shared" si="75"/>
        <v>0</v>
      </c>
      <c r="AW99" s="223"/>
      <c r="AX99" s="223"/>
      <c r="AY99" s="223"/>
      <c r="AZ99" s="223">
        <f t="shared" si="64"/>
        <v>9500000</v>
      </c>
      <c r="BA99" s="223">
        <f t="shared" si="76"/>
        <v>9500000</v>
      </c>
      <c r="BB99" s="277">
        <f t="shared" si="65"/>
        <v>0</v>
      </c>
      <c r="BC99" s="278" t="s">
        <v>363</v>
      </c>
      <c r="BD99" s="279">
        <v>9500000</v>
      </c>
      <c r="BE99" s="279">
        <v>4600000</v>
      </c>
      <c r="BF99" s="279">
        <v>4900000</v>
      </c>
      <c r="BG99" s="279">
        <v>600000</v>
      </c>
      <c r="BH99" s="277">
        <f t="shared" si="77"/>
        <v>0</v>
      </c>
      <c r="BI99" s="339" t="s">
        <v>363</v>
      </c>
      <c r="BJ99" s="279">
        <v>2900000</v>
      </c>
      <c r="BK99" s="280">
        <f t="shared" si="78"/>
        <v>-2900000</v>
      </c>
    </row>
    <row r="100" spans="1:63" ht="15" x14ac:dyDescent="0.2">
      <c r="A100" s="182">
        <v>95</v>
      </c>
      <c r="B100" s="252"/>
      <c r="C100" s="124" t="s">
        <v>180</v>
      </c>
      <c r="D100" s="253" t="s">
        <v>138</v>
      </c>
      <c r="E100" s="184">
        <v>9750000</v>
      </c>
      <c r="F100" s="198"/>
      <c r="G100" s="198"/>
      <c r="H100" s="165">
        <v>9750000</v>
      </c>
      <c r="I100" s="165">
        <v>2500000</v>
      </c>
      <c r="J100" s="211">
        <f t="shared" si="82"/>
        <v>2500000</v>
      </c>
      <c r="K100" s="211">
        <v>2500000</v>
      </c>
      <c r="L100" s="211">
        <f t="shared" si="83"/>
        <v>0</v>
      </c>
      <c r="M100" s="262">
        <v>600000</v>
      </c>
      <c r="N100" s="262"/>
      <c r="O100" s="262">
        <f t="shared" si="84"/>
        <v>600000</v>
      </c>
      <c r="P100" s="223">
        <f t="shared" si="85"/>
        <v>600000</v>
      </c>
      <c r="Q100" s="223"/>
      <c r="R100" s="223">
        <f t="shared" si="87"/>
        <v>600000</v>
      </c>
      <c r="S100" s="223">
        <f t="shared" si="86"/>
        <v>600000</v>
      </c>
      <c r="T100" s="223"/>
      <c r="U100" s="223">
        <f t="shared" si="56"/>
        <v>600000</v>
      </c>
      <c r="V100" s="223">
        <f t="shared" si="79"/>
        <v>600000</v>
      </c>
      <c r="W100" s="223"/>
      <c r="X100" s="223">
        <f t="shared" si="57"/>
        <v>600000</v>
      </c>
      <c r="Y100" s="223">
        <f t="shared" si="80"/>
        <v>600000</v>
      </c>
      <c r="Z100" s="223"/>
      <c r="AA100" s="223">
        <f t="shared" si="58"/>
        <v>600000</v>
      </c>
      <c r="AB100" s="215">
        <f t="shared" si="59"/>
        <v>600000</v>
      </c>
      <c r="AC100" s="215"/>
      <c r="AD100" s="215">
        <f t="shared" si="69"/>
        <v>600000</v>
      </c>
      <c r="AE100" s="198">
        <f t="shared" si="60"/>
        <v>600000</v>
      </c>
      <c r="AF100" s="198"/>
      <c r="AG100" s="198">
        <f t="shared" si="70"/>
        <v>600000</v>
      </c>
      <c r="AH100" s="215">
        <f t="shared" si="61"/>
        <v>600000</v>
      </c>
      <c r="AI100" s="215"/>
      <c r="AJ100" s="215">
        <f t="shared" si="71"/>
        <v>600000</v>
      </c>
      <c r="AK100" s="198">
        <f t="shared" si="62"/>
        <v>600000</v>
      </c>
      <c r="AL100" s="198"/>
      <c r="AM100" s="198">
        <f t="shared" si="72"/>
        <v>600000</v>
      </c>
      <c r="AN100" s="215">
        <f t="shared" si="63"/>
        <v>600000</v>
      </c>
      <c r="AO100" s="215"/>
      <c r="AP100" s="215">
        <f t="shared" si="73"/>
        <v>600000</v>
      </c>
      <c r="AQ100" s="198">
        <f>AN100</f>
        <v>600000</v>
      </c>
      <c r="AR100" s="198"/>
      <c r="AS100" s="198">
        <f t="shared" si="74"/>
        <v>600000</v>
      </c>
      <c r="AT100" s="215">
        <v>650000</v>
      </c>
      <c r="AU100" s="215"/>
      <c r="AV100" s="215">
        <f t="shared" si="75"/>
        <v>650000</v>
      </c>
      <c r="AW100" s="198"/>
      <c r="AX100" s="198"/>
      <c r="AY100" s="198"/>
      <c r="AZ100" s="215">
        <f t="shared" si="64"/>
        <v>2500000</v>
      </c>
      <c r="BA100" s="198">
        <f t="shared" si="76"/>
        <v>9750000</v>
      </c>
      <c r="BB100" s="255">
        <f t="shared" si="65"/>
        <v>7250000</v>
      </c>
      <c r="BC100" s="258" t="s">
        <v>458</v>
      </c>
      <c r="BD100" s="256">
        <v>9750000</v>
      </c>
      <c r="BE100" s="256">
        <v>2500000</v>
      </c>
      <c r="BF100" s="256">
        <v>7250000</v>
      </c>
      <c r="BG100" s="256">
        <v>3600000</v>
      </c>
      <c r="BH100" s="255">
        <f t="shared" si="77"/>
        <v>0</v>
      </c>
      <c r="BI100" s="258" t="s">
        <v>458</v>
      </c>
      <c r="BJ100" s="256">
        <v>7250000</v>
      </c>
      <c r="BK100" s="257">
        <f t="shared" si="78"/>
        <v>0</v>
      </c>
    </row>
    <row r="101" spans="1:63" s="249" customFormat="1" ht="15" x14ac:dyDescent="0.2">
      <c r="A101" s="272">
        <v>96</v>
      </c>
      <c r="B101" s="273"/>
      <c r="C101" s="273" t="s">
        <v>191</v>
      </c>
      <c r="D101" s="275" t="s">
        <v>138</v>
      </c>
      <c r="E101" s="223">
        <v>10000000</v>
      </c>
      <c r="F101" s="223"/>
      <c r="G101" s="223">
        <v>500000</v>
      </c>
      <c r="H101" s="223">
        <v>9500000</v>
      </c>
      <c r="I101" s="223">
        <v>1000000</v>
      </c>
      <c r="J101" s="223">
        <f t="shared" si="82"/>
        <v>1000000</v>
      </c>
      <c r="K101" s="223">
        <v>1000000</v>
      </c>
      <c r="L101" s="223">
        <f t="shared" si="83"/>
        <v>0</v>
      </c>
      <c r="M101" s="262">
        <f>(H101-I101)/10</f>
        <v>850000</v>
      </c>
      <c r="N101" s="262">
        <v>850000</v>
      </c>
      <c r="O101" s="262">
        <f t="shared" si="84"/>
        <v>0</v>
      </c>
      <c r="P101" s="223">
        <f t="shared" si="85"/>
        <v>850000</v>
      </c>
      <c r="Q101" s="223">
        <f>P101</f>
        <v>850000</v>
      </c>
      <c r="R101" s="223">
        <f t="shared" si="87"/>
        <v>0</v>
      </c>
      <c r="S101" s="223">
        <f t="shared" si="86"/>
        <v>850000</v>
      </c>
      <c r="T101" s="223">
        <f>S101</f>
        <v>850000</v>
      </c>
      <c r="U101" s="223">
        <f t="shared" si="56"/>
        <v>0</v>
      </c>
      <c r="V101" s="223">
        <f t="shared" si="79"/>
        <v>850000</v>
      </c>
      <c r="W101" s="223">
        <f t="shared" ref="W101:W106" si="88">V101</f>
        <v>850000</v>
      </c>
      <c r="X101" s="223">
        <f t="shared" si="57"/>
        <v>0</v>
      </c>
      <c r="Y101" s="223">
        <f t="shared" si="80"/>
        <v>850000</v>
      </c>
      <c r="Z101" s="223">
        <v>850000</v>
      </c>
      <c r="AA101" s="223">
        <f t="shared" si="58"/>
        <v>0</v>
      </c>
      <c r="AB101" s="223">
        <f t="shared" si="59"/>
        <v>850000</v>
      </c>
      <c r="AC101" s="223">
        <v>850000</v>
      </c>
      <c r="AD101" s="223">
        <f t="shared" si="69"/>
        <v>0</v>
      </c>
      <c r="AE101" s="223">
        <f t="shared" si="60"/>
        <v>850000</v>
      </c>
      <c r="AF101" s="223">
        <v>850000</v>
      </c>
      <c r="AG101" s="223">
        <f t="shared" si="70"/>
        <v>0</v>
      </c>
      <c r="AH101" s="223">
        <f t="shared" si="61"/>
        <v>850000</v>
      </c>
      <c r="AI101" s="223">
        <v>850000</v>
      </c>
      <c r="AJ101" s="223">
        <f t="shared" si="71"/>
        <v>0</v>
      </c>
      <c r="AK101" s="223">
        <f t="shared" si="62"/>
        <v>850000</v>
      </c>
      <c r="AL101" s="223">
        <v>850000</v>
      </c>
      <c r="AM101" s="223">
        <f t="shared" si="72"/>
        <v>0</v>
      </c>
      <c r="AN101" s="223">
        <f t="shared" si="63"/>
        <v>850000</v>
      </c>
      <c r="AO101" s="223">
        <v>850000</v>
      </c>
      <c r="AP101" s="223">
        <f t="shared" si="73"/>
        <v>0</v>
      </c>
      <c r="AQ101" s="223"/>
      <c r="AR101" s="223"/>
      <c r="AS101" s="223">
        <f t="shared" si="74"/>
        <v>0</v>
      </c>
      <c r="AT101" s="223"/>
      <c r="AU101" s="223"/>
      <c r="AV101" s="223">
        <f t="shared" si="75"/>
        <v>0</v>
      </c>
      <c r="AW101" s="223"/>
      <c r="AX101" s="223"/>
      <c r="AY101" s="223"/>
      <c r="AZ101" s="223">
        <f t="shared" si="64"/>
        <v>9500000</v>
      </c>
      <c r="BA101" s="223">
        <f t="shared" si="76"/>
        <v>9500000</v>
      </c>
      <c r="BB101" s="277">
        <f t="shared" si="65"/>
        <v>0</v>
      </c>
      <c r="BC101" s="278" t="s">
        <v>459</v>
      </c>
      <c r="BD101" s="279">
        <v>9500000</v>
      </c>
      <c r="BE101" s="279">
        <v>4400000</v>
      </c>
      <c r="BF101" s="279">
        <v>5100000</v>
      </c>
      <c r="BG101" s="279">
        <v>1700000</v>
      </c>
      <c r="BH101" s="277">
        <f t="shared" si="77"/>
        <v>0</v>
      </c>
      <c r="BI101" s="278" t="s">
        <v>459</v>
      </c>
      <c r="BJ101" s="279">
        <v>5100000</v>
      </c>
      <c r="BK101" s="280">
        <f t="shared" si="78"/>
        <v>-5100000</v>
      </c>
    </row>
    <row r="102" spans="1:63" s="249" customFormat="1" ht="15" x14ac:dyDescent="0.2">
      <c r="A102" s="272">
        <v>97</v>
      </c>
      <c r="B102" s="273"/>
      <c r="C102" s="273" t="s">
        <v>218</v>
      </c>
      <c r="D102" s="275" t="s">
        <v>138</v>
      </c>
      <c r="E102" s="223">
        <v>10000000</v>
      </c>
      <c r="F102" s="223"/>
      <c r="G102" s="223"/>
      <c r="H102" s="223">
        <v>10000000</v>
      </c>
      <c r="I102" s="223">
        <v>3000000</v>
      </c>
      <c r="J102" s="223">
        <f t="shared" si="82"/>
        <v>3000000</v>
      </c>
      <c r="K102" s="223">
        <v>3000000</v>
      </c>
      <c r="L102" s="223">
        <f t="shared" si="83"/>
        <v>0</v>
      </c>
      <c r="M102" s="262">
        <v>585000</v>
      </c>
      <c r="N102" s="262">
        <v>585000</v>
      </c>
      <c r="O102" s="262">
        <f t="shared" si="84"/>
        <v>0</v>
      </c>
      <c r="P102" s="223">
        <f t="shared" si="85"/>
        <v>585000</v>
      </c>
      <c r="Q102" s="223">
        <v>585000</v>
      </c>
      <c r="R102" s="223">
        <f t="shared" si="87"/>
        <v>0</v>
      </c>
      <c r="S102" s="223">
        <f t="shared" si="86"/>
        <v>585000</v>
      </c>
      <c r="T102" s="223">
        <v>585000</v>
      </c>
      <c r="U102" s="223">
        <f t="shared" ref="U102:U133" si="89">S102-T102</f>
        <v>0</v>
      </c>
      <c r="V102" s="223">
        <f t="shared" si="79"/>
        <v>585000</v>
      </c>
      <c r="W102" s="223">
        <f t="shared" si="88"/>
        <v>585000</v>
      </c>
      <c r="X102" s="223">
        <f t="shared" ref="X102:X133" si="90">V102-W102</f>
        <v>0</v>
      </c>
      <c r="Y102" s="223">
        <f t="shared" si="80"/>
        <v>585000</v>
      </c>
      <c r="Z102" s="223">
        <f>Y102</f>
        <v>585000</v>
      </c>
      <c r="AA102" s="223">
        <f t="shared" ref="AA102:AA133" si="91">Y102-Z102</f>
        <v>0</v>
      </c>
      <c r="AB102" s="223">
        <f t="shared" ref="AB102:AB133" si="92">Y102</f>
        <v>585000</v>
      </c>
      <c r="AC102" s="223">
        <v>585000</v>
      </c>
      <c r="AD102" s="223">
        <f t="shared" si="69"/>
        <v>0</v>
      </c>
      <c r="AE102" s="223">
        <f t="shared" ref="AE102:AE133" si="93">AB102</f>
        <v>585000</v>
      </c>
      <c r="AF102" s="223">
        <v>585000</v>
      </c>
      <c r="AG102" s="223">
        <f t="shared" si="70"/>
        <v>0</v>
      </c>
      <c r="AH102" s="223">
        <f t="shared" ref="AH102:AH133" si="94">AE102</f>
        <v>585000</v>
      </c>
      <c r="AI102" s="223">
        <v>585000</v>
      </c>
      <c r="AJ102" s="223">
        <f t="shared" si="71"/>
        <v>0</v>
      </c>
      <c r="AK102" s="223">
        <v>580000</v>
      </c>
      <c r="AL102" s="223">
        <v>580000</v>
      </c>
      <c r="AM102" s="223">
        <f t="shared" si="72"/>
        <v>0</v>
      </c>
      <c r="AN102" s="223">
        <f t="shared" ref="AN102:AN133" si="95">AK102</f>
        <v>580000</v>
      </c>
      <c r="AO102" s="223">
        <v>580000</v>
      </c>
      <c r="AP102" s="223">
        <f t="shared" si="73"/>
        <v>0</v>
      </c>
      <c r="AQ102" s="223">
        <f t="shared" ref="AQ102:AQ108" si="96">AN102</f>
        <v>580000</v>
      </c>
      <c r="AR102" s="223">
        <v>580000</v>
      </c>
      <c r="AS102" s="223">
        <f t="shared" si="74"/>
        <v>0</v>
      </c>
      <c r="AT102" s="223">
        <f>AN102</f>
        <v>580000</v>
      </c>
      <c r="AU102" s="223">
        <v>580000</v>
      </c>
      <c r="AV102" s="223">
        <f t="shared" si="75"/>
        <v>0</v>
      </c>
      <c r="AW102" s="223"/>
      <c r="AX102" s="223"/>
      <c r="AY102" s="223"/>
      <c r="AZ102" s="223">
        <f t="shared" ref="AZ102:AZ133" si="97">AX102+AU102+AR102+AO102+AL102+AI102+AF102+AC102+Z102+W102+T102+Q102+N102+K102</f>
        <v>10000000</v>
      </c>
      <c r="BA102" s="223">
        <f t="shared" si="76"/>
        <v>10000000</v>
      </c>
      <c r="BB102" s="277">
        <f t="shared" ref="BB102:BB133" si="98">BA102-AZ102</f>
        <v>0</v>
      </c>
      <c r="BC102" s="278" t="s">
        <v>218</v>
      </c>
      <c r="BD102" s="279">
        <v>10000000</v>
      </c>
      <c r="BE102" s="279">
        <v>5340000</v>
      </c>
      <c r="BF102" s="279">
        <v>4660000</v>
      </c>
      <c r="BG102" s="279">
        <v>1170000</v>
      </c>
      <c r="BH102" s="277">
        <f t="shared" si="77"/>
        <v>0</v>
      </c>
      <c r="BI102" s="278" t="s">
        <v>218</v>
      </c>
      <c r="BJ102" s="279">
        <v>4075000</v>
      </c>
      <c r="BK102" s="280">
        <f t="shared" si="78"/>
        <v>-4075000</v>
      </c>
    </row>
    <row r="103" spans="1:63" s="249" customFormat="1" ht="15" x14ac:dyDescent="0.2">
      <c r="A103" s="272">
        <v>98</v>
      </c>
      <c r="B103" s="273"/>
      <c r="C103" s="273" t="s">
        <v>346</v>
      </c>
      <c r="D103" s="275" t="s">
        <v>138</v>
      </c>
      <c r="E103" s="223">
        <v>10000000</v>
      </c>
      <c r="F103" s="223"/>
      <c r="G103" s="223"/>
      <c r="H103" s="223">
        <v>10000000</v>
      </c>
      <c r="I103" s="223">
        <v>1000000</v>
      </c>
      <c r="J103" s="223">
        <f t="shared" si="82"/>
        <v>1000000</v>
      </c>
      <c r="K103" s="223">
        <v>1000000</v>
      </c>
      <c r="L103" s="223">
        <f t="shared" si="83"/>
        <v>0</v>
      </c>
      <c r="M103" s="262"/>
      <c r="N103" s="262"/>
      <c r="O103" s="262"/>
      <c r="P103" s="223"/>
      <c r="Q103" s="223"/>
      <c r="R103" s="223"/>
      <c r="S103" s="223">
        <v>900000</v>
      </c>
      <c r="T103" s="223">
        <f>S103</f>
        <v>900000</v>
      </c>
      <c r="U103" s="223">
        <f t="shared" si="89"/>
        <v>0</v>
      </c>
      <c r="V103" s="223">
        <v>900000</v>
      </c>
      <c r="W103" s="223">
        <f t="shared" si="88"/>
        <v>900000</v>
      </c>
      <c r="X103" s="223">
        <f t="shared" si="90"/>
        <v>0</v>
      </c>
      <c r="Y103" s="223">
        <f t="shared" si="80"/>
        <v>900000</v>
      </c>
      <c r="Z103" s="223">
        <v>900000</v>
      </c>
      <c r="AA103" s="223">
        <f t="shared" si="91"/>
        <v>0</v>
      </c>
      <c r="AB103" s="223">
        <f t="shared" si="92"/>
        <v>900000</v>
      </c>
      <c r="AC103" s="223">
        <v>900000</v>
      </c>
      <c r="AD103" s="223">
        <f t="shared" si="69"/>
        <v>0</v>
      </c>
      <c r="AE103" s="223">
        <f t="shared" si="93"/>
        <v>900000</v>
      </c>
      <c r="AF103" s="223">
        <v>900000</v>
      </c>
      <c r="AG103" s="223">
        <f t="shared" si="70"/>
        <v>0</v>
      </c>
      <c r="AH103" s="223">
        <f t="shared" si="94"/>
        <v>900000</v>
      </c>
      <c r="AI103" s="223">
        <v>900000</v>
      </c>
      <c r="AJ103" s="223">
        <f t="shared" si="71"/>
        <v>0</v>
      </c>
      <c r="AK103" s="223">
        <f t="shared" ref="AK103:AK145" si="99">AH103</f>
        <v>900000</v>
      </c>
      <c r="AL103" s="223">
        <v>900000</v>
      </c>
      <c r="AM103" s="223">
        <f t="shared" si="72"/>
        <v>0</v>
      </c>
      <c r="AN103" s="223">
        <f t="shared" si="95"/>
        <v>900000</v>
      </c>
      <c r="AO103" s="223">
        <v>900000</v>
      </c>
      <c r="AP103" s="223">
        <f t="shared" si="73"/>
        <v>0</v>
      </c>
      <c r="AQ103" s="223">
        <f t="shared" si="96"/>
        <v>900000</v>
      </c>
      <c r="AR103" s="223">
        <v>900000</v>
      </c>
      <c r="AS103" s="223">
        <f t="shared" si="74"/>
        <v>0</v>
      </c>
      <c r="AT103" s="223">
        <f>AN103</f>
        <v>900000</v>
      </c>
      <c r="AU103" s="223">
        <v>900000</v>
      </c>
      <c r="AV103" s="223">
        <f t="shared" si="75"/>
        <v>0</v>
      </c>
      <c r="AW103" s="223"/>
      <c r="AX103" s="223"/>
      <c r="AY103" s="223"/>
      <c r="AZ103" s="223">
        <f t="shared" si="97"/>
        <v>10000000</v>
      </c>
      <c r="BA103" s="223">
        <f t="shared" ref="BA103:BA134" si="100">J103+AT103+AQ103+AN103+AK103+AH103+AE103+AB103+Y103+V103+S103+P103+M103</f>
        <v>10000000</v>
      </c>
      <c r="BB103" s="277">
        <f t="shared" si="98"/>
        <v>0</v>
      </c>
      <c r="BC103" s="278" t="s">
        <v>460</v>
      </c>
      <c r="BD103" s="279">
        <v>10000000</v>
      </c>
      <c r="BE103" s="279">
        <v>1000000</v>
      </c>
      <c r="BF103" s="279">
        <v>9000000</v>
      </c>
      <c r="BG103" s="279">
        <v>3600000</v>
      </c>
      <c r="BH103" s="277">
        <f t="shared" si="77"/>
        <v>0</v>
      </c>
      <c r="BI103" s="278" t="s">
        <v>460</v>
      </c>
      <c r="BJ103" s="279">
        <v>6700000</v>
      </c>
      <c r="BK103" s="280">
        <f t="shared" si="78"/>
        <v>-6700000</v>
      </c>
    </row>
    <row r="104" spans="1:63" s="249" customFormat="1" ht="15" x14ac:dyDescent="0.2">
      <c r="A104" s="272">
        <v>99</v>
      </c>
      <c r="B104" s="273"/>
      <c r="C104" s="273" t="s">
        <v>372</v>
      </c>
      <c r="D104" s="275" t="s">
        <v>109</v>
      </c>
      <c r="E104" s="341">
        <v>10000000</v>
      </c>
      <c r="F104" s="223"/>
      <c r="G104" s="223"/>
      <c r="H104" s="341">
        <v>10000000</v>
      </c>
      <c r="I104" s="276">
        <v>1000000</v>
      </c>
      <c r="J104" s="223">
        <f t="shared" si="82"/>
        <v>1000000</v>
      </c>
      <c r="K104" s="223">
        <v>1000000</v>
      </c>
      <c r="L104" s="223">
        <f t="shared" si="83"/>
        <v>0</v>
      </c>
      <c r="M104" s="262"/>
      <c r="N104" s="262"/>
      <c r="O104" s="262"/>
      <c r="P104" s="223">
        <v>900000</v>
      </c>
      <c r="Q104" s="223">
        <v>900000</v>
      </c>
      <c r="R104" s="223">
        <f>P104-Q104</f>
        <v>0</v>
      </c>
      <c r="S104" s="223">
        <f>P104</f>
        <v>900000</v>
      </c>
      <c r="T104" s="223">
        <f>S104</f>
        <v>900000</v>
      </c>
      <c r="U104" s="223">
        <f t="shared" si="89"/>
        <v>0</v>
      </c>
      <c r="V104" s="223">
        <f>S104</f>
        <v>900000</v>
      </c>
      <c r="W104" s="223">
        <f t="shared" si="88"/>
        <v>900000</v>
      </c>
      <c r="X104" s="223">
        <f t="shared" si="90"/>
        <v>0</v>
      </c>
      <c r="Y104" s="223">
        <f t="shared" si="80"/>
        <v>900000</v>
      </c>
      <c r="Z104" s="223">
        <v>900000</v>
      </c>
      <c r="AA104" s="223">
        <f t="shared" si="91"/>
        <v>0</v>
      </c>
      <c r="AB104" s="223">
        <f t="shared" si="92"/>
        <v>900000</v>
      </c>
      <c r="AC104" s="223">
        <v>900000</v>
      </c>
      <c r="AD104" s="223">
        <f t="shared" si="69"/>
        <v>0</v>
      </c>
      <c r="AE104" s="223">
        <f t="shared" si="93"/>
        <v>900000</v>
      </c>
      <c r="AF104" s="223">
        <v>900000</v>
      </c>
      <c r="AG104" s="223">
        <f t="shared" si="70"/>
        <v>0</v>
      </c>
      <c r="AH104" s="223">
        <f t="shared" si="94"/>
        <v>900000</v>
      </c>
      <c r="AI104" s="223">
        <v>900000</v>
      </c>
      <c r="AJ104" s="223">
        <f t="shared" si="71"/>
        <v>0</v>
      </c>
      <c r="AK104" s="223">
        <f t="shared" si="99"/>
        <v>900000</v>
      </c>
      <c r="AL104" s="223">
        <v>900000</v>
      </c>
      <c r="AM104" s="223">
        <f t="shared" si="72"/>
        <v>0</v>
      </c>
      <c r="AN104" s="223">
        <f t="shared" si="95"/>
        <v>900000</v>
      </c>
      <c r="AO104" s="223">
        <v>900000</v>
      </c>
      <c r="AP104" s="223">
        <f t="shared" si="73"/>
        <v>0</v>
      </c>
      <c r="AQ104" s="223">
        <f t="shared" si="96"/>
        <v>900000</v>
      </c>
      <c r="AR104" s="223">
        <v>900000</v>
      </c>
      <c r="AS104" s="223">
        <f t="shared" si="74"/>
        <v>0</v>
      </c>
      <c r="AT104" s="223"/>
      <c r="AU104" s="223"/>
      <c r="AV104" s="223">
        <f t="shared" si="75"/>
        <v>0</v>
      </c>
      <c r="AW104" s="223"/>
      <c r="AX104" s="223"/>
      <c r="AY104" s="223"/>
      <c r="AZ104" s="223">
        <f t="shared" si="97"/>
        <v>10000000</v>
      </c>
      <c r="BA104" s="223">
        <f t="shared" si="100"/>
        <v>10000000</v>
      </c>
      <c r="BB104" s="277">
        <f t="shared" si="98"/>
        <v>0</v>
      </c>
      <c r="BC104" s="278" t="s">
        <v>473</v>
      </c>
      <c r="BD104" s="279">
        <v>9500000</v>
      </c>
      <c r="BE104" s="279">
        <v>4500000</v>
      </c>
      <c r="BF104" s="279">
        <v>5000000</v>
      </c>
      <c r="BG104" s="279">
        <v>700000</v>
      </c>
      <c r="BH104" s="277">
        <f t="shared" si="77"/>
        <v>500000</v>
      </c>
      <c r="BI104" s="278" t="s">
        <v>502</v>
      </c>
      <c r="BJ104" s="279">
        <v>6300000</v>
      </c>
      <c r="BK104" s="280">
        <f t="shared" si="78"/>
        <v>-6300000</v>
      </c>
    </row>
    <row r="105" spans="1:63" s="249" customFormat="1" ht="15" x14ac:dyDescent="0.2">
      <c r="A105" s="272">
        <v>100</v>
      </c>
      <c r="B105" s="273"/>
      <c r="C105" s="273" t="s">
        <v>371</v>
      </c>
      <c r="D105" s="275" t="s">
        <v>138</v>
      </c>
      <c r="E105" s="223">
        <v>10000000</v>
      </c>
      <c r="F105" s="223"/>
      <c r="G105" s="223">
        <v>500000</v>
      </c>
      <c r="H105" s="223">
        <v>9500000</v>
      </c>
      <c r="I105" s="223">
        <v>1000000</v>
      </c>
      <c r="J105" s="223">
        <f t="shared" si="82"/>
        <v>1000000</v>
      </c>
      <c r="K105" s="223">
        <v>1000000</v>
      </c>
      <c r="L105" s="223">
        <f t="shared" si="83"/>
        <v>0</v>
      </c>
      <c r="M105" s="262">
        <v>700000</v>
      </c>
      <c r="N105" s="262">
        <v>700000</v>
      </c>
      <c r="O105" s="262">
        <f>M105-N105</f>
        <v>0</v>
      </c>
      <c r="P105" s="223">
        <f>M105</f>
        <v>700000</v>
      </c>
      <c r="Q105" s="223">
        <v>700000</v>
      </c>
      <c r="R105" s="223" t="s">
        <v>357</v>
      </c>
      <c r="S105" s="223">
        <f>P105</f>
        <v>700000</v>
      </c>
      <c r="T105" s="223">
        <f>S105</f>
        <v>700000</v>
      </c>
      <c r="U105" s="223">
        <f t="shared" si="89"/>
        <v>0</v>
      </c>
      <c r="V105" s="223">
        <f>S105</f>
        <v>700000</v>
      </c>
      <c r="W105" s="223">
        <f t="shared" si="88"/>
        <v>700000</v>
      </c>
      <c r="X105" s="223">
        <f t="shared" si="90"/>
        <v>0</v>
      </c>
      <c r="Y105" s="223">
        <f t="shared" si="80"/>
        <v>700000</v>
      </c>
      <c r="Z105" s="223">
        <f>Y105</f>
        <v>700000</v>
      </c>
      <c r="AA105" s="223">
        <f t="shared" si="91"/>
        <v>0</v>
      </c>
      <c r="AB105" s="223">
        <f t="shared" si="92"/>
        <v>700000</v>
      </c>
      <c r="AC105" s="223">
        <f>AB105</f>
        <v>700000</v>
      </c>
      <c r="AD105" s="223">
        <f t="shared" si="69"/>
        <v>0</v>
      </c>
      <c r="AE105" s="223">
        <f t="shared" si="93"/>
        <v>700000</v>
      </c>
      <c r="AF105" s="223">
        <v>700000</v>
      </c>
      <c r="AG105" s="223">
        <f t="shared" si="70"/>
        <v>0</v>
      </c>
      <c r="AH105" s="223">
        <f t="shared" si="94"/>
        <v>700000</v>
      </c>
      <c r="AI105" s="223">
        <v>700000</v>
      </c>
      <c r="AJ105" s="223">
        <f t="shared" si="71"/>
        <v>0</v>
      </c>
      <c r="AK105" s="223">
        <f t="shared" si="99"/>
        <v>700000</v>
      </c>
      <c r="AL105" s="223">
        <v>700000</v>
      </c>
      <c r="AM105" s="223">
        <f t="shared" si="72"/>
        <v>0</v>
      </c>
      <c r="AN105" s="223">
        <f t="shared" si="95"/>
        <v>700000</v>
      </c>
      <c r="AO105" s="223">
        <v>700000</v>
      </c>
      <c r="AP105" s="223">
        <f t="shared" si="73"/>
        <v>0</v>
      </c>
      <c r="AQ105" s="223">
        <f t="shared" si="96"/>
        <v>700000</v>
      </c>
      <c r="AR105" s="223">
        <v>700000</v>
      </c>
      <c r="AS105" s="223">
        <f t="shared" si="74"/>
        <v>0</v>
      </c>
      <c r="AT105" s="223">
        <v>800000</v>
      </c>
      <c r="AU105" s="223">
        <v>800000</v>
      </c>
      <c r="AV105" s="223">
        <f t="shared" si="75"/>
        <v>0</v>
      </c>
      <c r="AW105" s="223"/>
      <c r="AX105" s="223"/>
      <c r="AY105" s="223"/>
      <c r="AZ105" s="223">
        <f t="shared" si="97"/>
        <v>9500000</v>
      </c>
      <c r="BA105" s="223">
        <f t="shared" si="100"/>
        <v>9500000</v>
      </c>
      <c r="BB105" s="277">
        <f t="shared" si="98"/>
        <v>0</v>
      </c>
      <c r="BC105" s="278" t="s">
        <v>474</v>
      </c>
      <c r="BD105" s="279">
        <v>10000000</v>
      </c>
      <c r="BE105" s="279">
        <v>3700000</v>
      </c>
      <c r="BF105" s="279">
        <v>6300000</v>
      </c>
      <c r="BG105" s="279">
        <v>900000</v>
      </c>
      <c r="BH105" s="277">
        <f t="shared" si="77"/>
        <v>-500000</v>
      </c>
      <c r="BI105" s="278" t="s">
        <v>502</v>
      </c>
      <c r="BJ105" s="279">
        <v>4300000</v>
      </c>
      <c r="BK105" s="280">
        <f t="shared" si="78"/>
        <v>-4300000</v>
      </c>
    </row>
    <row r="106" spans="1:63" s="249" customFormat="1" ht="15" x14ac:dyDescent="0.2">
      <c r="A106" s="272">
        <v>101</v>
      </c>
      <c r="B106" s="273"/>
      <c r="C106" s="273" t="s">
        <v>317</v>
      </c>
      <c r="D106" s="275" t="s">
        <v>138</v>
      </c>
      <c r="E106" s="223">
        <v>10000000</v>
      </c>
      <c r="F106" s="223"/>
      <c r="G106" s="223"/>
      <c r="H106" s="223">
        <v>10000000</v>
      </c>
      <c r="I106" s="223">
        <v>1000000</v>
      </c>
      <c r="J106" s="223">
        <f t="shared" si="82"/>
        <v>1000000</v>
      </c>
      <c r="K106" s="223">
        <v>1000000</v>
      </c>
      <c r="L106" s="223">
        <f t="shared" si="83"/>
        <v>0</v>
      </c>
      <c r="M106" s="262"/>
      <c r="N106" s="262"/>
      <c r="O106" s="262"/>
      <c r="P106" s="223"/>
      <c r="Q106" s="223"/>
      <c r="R106" s="223"/>
      <c r="S106" s="223">
        <v>900000</v>
      </c>
      <c r="T106" s="223">
        <v>900000</v>
      </c>
      <c r="U106" s="223">
        <f t="shared" si="89"/>
        <v>0</v>
      </c>
      <c r="V106" s="223">
        <v>900000</v>
      </c>
      <c r="W106" s="223">
        <f t="shared" si="88"/>
        <v>900000</v>
      </c>
      <c r="X106" s="223">
        <f t="shared" si="90"/>
        <v>0</v>
      </c>
      <c r="Y106" s="223">
        <f t="shared" si="80"/>
        <v>900000</v>
      </c>
      <c r="Z106" s="223">
        <f>Y106</f>
        <v>900000</v>
      </c>
      <c r="AA106" s="223">
        <f t="shared" si="91"/>
        <v>0</v>
      </c>
      <c r="AB106" s="223">
        <f t="shared" si="92"/>
        <v>900000</v>
      </c>
      <c r="AC106" s="223">
        <f>AB106</f>
        <v>900000</v>
      </c>
      <c r="AD106" s="223">
        <f t="shared" si="69"/>
        <v>0</v>
      </c>
      <c r="AE106" s="223">
        <f t="shared" si="93"/>
        <v>900000</v>
      </c>
      <c r="AF106" s="223">
        <f>AE106</f>
        <v>900000</v>
      </c>
      <c r="AG106" s="223">
        <f t="shared" si="70"/>
        <v>0</v>
      </c>
      <c r="AH106" s="223">
        <f t="shared" si="94"/>
        <v>900000</v>
      </c>
      <c r="AI106" s="223">
        <v>900000</v>
      </c>
      <c r="AJ106" s="223">
        <f t="shared" si="71"/>
        <v>0</v>
      </c>
      <c r="AK106" s="223">
        <f t="shared" si="99"/>
        <v>900000</v>
      </c>
      <c r="AL106" s="223">
        <v>900000</v>
      </c>
      <c r="AM106" s="223">
        <f t="shared" si="72"/>
        <v>0</v>
      </c>
      <c r="AN106" s="223">
        <f t="shared" si="95"/>
        <v>900000</v>
      </c>
      <c r="AO106" s="223">
        <v>900000</v>
      </c>
      <c r="AP106" s="223">
        <f t="shared" si="73"/>
        <v>0</v>
      </c>
      <c r="AQ106" s="223">
        <f t="shared" si="96"/>
        <v>900000</v>
      </c>
      <c r="AR106" s="223">
        <v>900000</v>
      </c>
      <c r="AS106" s="223">
        <f t="shared" si="74"/>
        <v>0</v>
      </c>
      <c r="AT106" s="223">
        <f>AN106</f>
        <v>900000</v>
      </c>
      <c r="AU106" s="223">
        <v>900000</v>
      </c>
      <c r="AV106" s="223">
        <f t="shared" si="75"/>
        <v>0</v>
      </c>
      <c r="AW106" s="223"/>
      <c r="AX106" s="223"/>
      <c r="AY106" s="223"/>
      <c r="AZ106" s="223">
        <f t="shared" si="97"/>
        <v>10000000</v>
      </c>
      <c r="BA106" s="223">
        <f t="shared" si="100"/>
        <v>10000000</v>
      </c>
      <c r="BB106" s="277">
        <f t="shared" si="98"/>
        <v>0</v>
      </c>
      <c r="BC106" s="278" t="s">
        <v>317</v>
      </c>
      <c r="BD106" s="279">
        <v>10000000</v>
      </c>
      <c r="BE106" s="279">
        <v>3700000</v>
      </c>
      <c r="BF106" s="279">
        <v>6300000</v>
      </c>
      <c r="BG106" s="279">
        <v>900000</v>
      </c>
      <c r="BH106" s="277">
        <f t="shared" si="77"/>
        <v>0</v>
      </c>
      <c r="BI106" s="339" t="s">
        <v>317</v>
      </c>
      <c r="BJ106" s="279">
        <v>4500000</v>
      </c>
      <c r="BK106" s="280">
        <f t="shared" si="78"/>
        <v>-4500000</v>
      </c>
    </row>
    <row r="107" spans="1:63" ht="15" x14ac:dyDescent="0.2">
      <c r="A107" s="182">
        <v>102</v>
      </c>
      <c r="B107" s="252"/>
      <c r="C107" s="261" t="s">
        <v>201</v>
      </c>
      <c r="D107" s="253" t="s">
        <v>138</v>
      </c>
      <c r="E107" s="215">
        <v>10000000</v>
      </c>
      <c r="F107" s="198"/>
      <c r="G107" s="198">
        <v>500000</v>
      </c>
      <c r="H107" s="198">
        <v>9500000</v>
      </c>
      <c r="I107" s="198">
        <v>1000000</v>
      </c>
      <c r="J107" s="211">
        <f t="shared" si="82"/>
        <v>1000000</v>
      </c>
      <c r="K107" s="211">
        <v>1000000</v>
      </c>
      <c r="L107" s="211">
        <f t="shared" si="83"/>
        <v>0</v>
      </c>
      <c r="M107" s="262">
        <v>750000</v>
      </c>
      <c r="N107" s="262"/>
      <c r="O107" s="262">
        <f>M107-N107</f>
        <v>750000</v>
      </c>
      <c r="P107" s="223">
        <f>M107</f>
        <v>750000</v>
      </c>
      <c r="Q107" s="223"/>
      <c r="R107" s="223">
        <f t="shared" ref="R107:R127" si="101">P107-Q107</f>
        <v>750000</v>
      </c>
      <c r="S107" s="223">
        <f>P107</f>
        <v>750000</v>
      </c>
      <c r="T107" s="223"/>
      <c r="U107" s="223">
        <f t="shared" si="89"/>
        <v>750000</v>
      </c>
      <c r="V107" s="223">
        <f t="shared" ref="V107:V145" si="102">S107</f>
        <v>750000</v>
      </c>
      <c r="W107" s="223"/>
      <c r="X107" s="223">
        <f t="shared" si="90"/>
        <v>750000</v>
      </c>
      <c r="Y107" s="223">
        <f t="shared" si="80"/>
        <v>750000</v>
      </c>
      <c r="Z107" s="223"/>
      <c r="AA107" s="223">
        <f t="shared" si="91"/>
        <v>750000</v>
      </c>
      <c r="AB107" s="215">
        <f t="shared" si="92"/>
        <v>750000</v>
      </c>
      <c r="AC107" s="215"/>
      <c r="AD107" s="215">
        <f t="shared" si="69"/>
        <v>750000</v>
      </c>
      <c r="AE107" s="198">
        <f t="shared" si="93"/>
        <v>750000</v>
      </c>
      <c r="AF107" s="198"/>
      <c r="AG107" s="198">
        <f t="shared" si="70"/>
        <v>750000</v>
      </c>
      <c r="AH107" s="215">
        <f t="shared" si="94"/>
        <v>750000</v>
      </c>
      <c r="AI107" s="215"/>
      <c r="AJ107" s="215">
        <f t="shared" si="71"/>
        <v>750000</v>
      </c>
      <c r="AK107" s="198">
        <f t="shared" si="99"/>
        <v>750000</v>
      </c>
      <c r="AL107" s="198"/>
      <c r="AM107" s="198">
        <f t="shared" si="72"/>
        <v>750000</v>
      </c>
      <c r="AN107" s="215">
        <f t="shared" si="95"/>
        <v>750000</v>
      </c>
      <c r="AO107" s="215"/>
      <c r="AP107" s="215">
        <f t="shared" si="73"/>
        <v>750000</v>
      </c>
      <c r="AQ107" s="198">
        <f t="shared" si="96"/>
        <v>750000</v>
      </c>
      <c r="AR107" s="198"/>
      <c r="AS107" s="198">
        <f t="shared" si="74"/>
        <v>750000</v>
      </c>
      <c r="AT107" s="215">
        <v>250000</v>
      </c>
      <c r="AU107" s="215"/>
      <c r="AV107" s="215">
        <f t="shared" si="75"/>
        <v>250000</v>
      </c>
      <c r="AW107" s="198"/>
      <c r="AX107" s="198"/>
      <c r="AY107" s="198"/>
      <c r="AZ107" s="215">
        <f t="shared" si="97"/>
        <v>1000000</v>
      </c>
      <c r="BA107" s="198">
        <f t="shared" si="100"/>
        <v>9500000</v>
      </c>
      <c r="BB107" s="255">
        <f t="shared" si="98"/>
        <v>8500000</v>
      </c>
      <c r="BC107" s="258" t="s">
        <v>201</v>
      </c>
      <c r="BD107" s="256">
        <v>9500000</v>
      </c>
      <c r="BE107" s="256">
        <v>1000000</v>
      </c>
      <c r="BF107" s="256">
        <v>8500000</v>
      </c>
      <c r="BG107" s="256">
        <v>4500000</v>
      </c>
      <c r="BH107" s="255">
        <f t="shared" si="77"/>
        <v>0</v>
      </c>
      <c r="BI107" s="258" t="s">
        <v>201</v>
      </c>
      <c r="BJ107" s="256">
        <v>8500000</v>
      </c>
      <c r="BK107" s="257">
        <f t="shared" si="78"/>
        <v>0</v>
      </c>
    </row>
    <row r="108" spans="1:63" s="249" customFormat="1" ht="15" x14ac:dyDescent="0.2">
      <c r="A108" s="272">
        <v>103</v>
      </c>
      <c r="B108" s="273"/>
      <c r="C108" s="366" t="s">
        <v>111</v>
      </c>
      <c r="D108" s="275" t="s">
        <v>138</v>
      </c>
      <c r="E108" s="341">
        <v>9500000</v>
      </c>
      <c r="F108" s="223">
        <v>475000</v>
      </c>
      <c r="G108" s="223"/>
      <c r="H108" s="341">
        <v>9025000</v>
      </c>
      <c r="I108" s="276">
        <v>9025000</v>
      </c>
      <c r="J108" s="223">
        <f t="shared" si="82"/>
        <v>9025000</v>
      </c>
      <c r="K108" s="223">
        <v>9025000</v>
      </c>
      <c r="L108" s="223">
        <f t="shared" si="83"/>
        <v>0</v>
      </c>
      <c r="M108" s="262">
        <f>(H108-I108)/12</f>
        <v>0</v>
      </c>
      <c r="N108" s="262"/>
      <c r="O108" s="262">
        <f>M108-N108</f>
        <v>0</v>
      </c>
      <c r="P108" s="223">
        <f>M108</f>
        <v>0</v>
      </c>
      <c r="Q108" s="223"/>
      <c r="R108" s="223">
        <f t="shared" si="101"/>
        <v>0</v>
      </c>
      <c r="S108" s="223">
        <f>P108</f>
        <v>0</v>
      </c>
      <c r="T108" s="223"/>
      <c r="U108" s="223">
        <f t="shared" si="89"/>
        <v>0</v>
      </c>
      <c r="V108" s="223">
        <f t="shared" si="102"/>
        <v>0</v>
      </c>
      <c r="W108" s="223"/>
      <c r="X108" s="223">
        <f t="shared" si="90"/>
        <v>0</v>
      </c>
      <c r="Y108" s="223">
        <f t="shared" si="80"/>
        <v>0</v>
      </c>
      <c r="Z108" s="223"/>
      <c r="AA108" s="223">
        <f t="shared" si="91"/>
        <v>0</v>
      </c>
      <c r="AB108" s="223">
        <f t="shared" si="92"/>
        <v>0</v>
      </c>
      <c r="AC108" s="223"/>
      <c r="AD108" s="223">
        <f t="shared" si="69"/>
        <v>0</v>
      </c>
      <c r="AE108" s="223">
        <f t="shared" si="93"/>
        <v>0</v>
      </c>
      <c r="AF108" s="223"/>
      <c r="AG108" s="223">
        <f t="shared" si="70"/>
        <v>0</v>
      </c>
      <c r="AH108" s="223">
        <f t="shared" si="94"/>
        <v>0</v>
      </c>
      <c r="AI108" s="223"/>
      <c r="AJ108" s="223">
        <f t="shared" si="71"/>
        <v>0</v>
      </c>
      <c r="AK108" s="223">
        <f t="shared" si="99"/>
        <v>0</v>
      </c>
      <c r="AL108" s="223"/>
      <c r="AM108" s="223">
        <f t="shared" si="72"/>
        <v>0</v>
      </c>
      <c r="AN108" s="223">
        <f t="shared" si="95"/>
        <v>0</v>
      </c>
      <c r="AO108" s="223"/>
      <c r="AP108" s="223">
        <f t="shared" si="73"/>
        <v>0</v>
      </c>
      <c r="AQ108" s="223">
        <f t="shared" si="96"/>
        <v>0</v>
      </c>
      <c r="AR108" s="223"/>
      <c r="AS108" s="223">
        <f t="shared" si="74"/>
        <v>0</v>
      </c>
      <c r="AT108" s="223">
        <f>AN108</f>
        <v>0</v>
      </c>
      <c r="AU108" s="223"/>
      <c r="AV108" s="223">
        <f t="shared" si="75"/>
        <v>0</v>
      </c>
      <c r="AW108" s="223"/>
      <c r="AX108" s="223"/>
      <c r="AY108" s="223"/>
      <c r="AZ108" s="223">
        <f t="shared" si="97"/>
        <v>9025000</v>
      </c>
      <c r="BA108" s="223">
        <f t="shared" si="100"/>
        <v>9025000</v>
      </c>
      <c r="BB108" s="277">
        <f t="shared" si="98"/>
        <v>0</v>
      </c>
      <c r="BC108" s="339" t="s">
        <v>461</v>
      </c>
      <c r="BD108" s="279">
        <v>9025000</v>
      </c>
      <c r="BE108" s="279">
        <v>9025000</v>
      </c>
      <c r="BF108" s="340">
        <v>0</v>
      </c>
      <c r="BG108" s="340">
        <v>0</v>
      </c>
      <c r="BH108" s="277">
        <f t="shared" si="77"/>
        <v>0</v>
      </c>
      <c r="BI108" s="339" t="s">
        <v>461</v>
      </c>
      <c r="BJ108" s="340">
        <v>0</v>
      </c>
      <c r="BK108" s="280">
        <f t="shared" si="78"/>
        <v>0</v>
      </c>
    </row>
    <row r="109" spans="1:63" s="249" customFormat="1" ht="15" x14ac:dyDescent="0.2">
      <c r="A109" s="272">
        <v>104</v>
      </c>
      <c r="B109" s="273"/>
      <c r="C109" s="273" t="s">
        <v>147</v>
      </c>
      <c r="D109" s="275" t="s">
        <v>138</v>
      </c>
      <c r="E109" s="341">
        <v>9500000</v>
      </c>
      <c r="F109" s="223"/>
      <c r="G109" s="223"/>
      <c r="H109" s="341">
        <v>9000000</v>
      </c>
      <c r="I109" s="223">
        <v>2500000</v>
      </c>
      <c r="J109" s="223">
        <f t="shared" si="82"/>
        <v>2500000</v>
      </c>
      <c r="K109" s="223">
        <v>2500000</v>
      </c>
      <c r="L109" s="223">
        <f t="shared" si="83"/>
        <v>0</v>
      </c>
      <c r="M109" s="262">
        <f>(H109-I109)/10</f>
        <v>650000</v>
      </c>
      <c r="N109" s="262">
        <v>650000</v>
      </c>
      <c r="O109" s="262">
        <f>M109-N109</f>
        <v>0</v>
      </c>
      <c r="P109" s="223">
        <f>M109</f>
        <v>650000</v>
      </c>
      <c r="Q109" s="223">
        <v>650000</v>
      </c>
      <c r="R109" s="223">
        <f t="shared" si="101"/>
        <v>0</v>
      </c>
      <c r="S109" s="223">
        <f>P109</f>
        <v>650000</v>
      </c>
      <c r="T109" s="223">
        <f>S109</f>
        <v>650000</v>
      </c>
      <c r="U109" s="223">
        <f t="shared" si="89"/>
        <v>0</v>
      </c>
      <c r="V109" s="223">
        <f t="shared" si="102"/>
        <v>650000</v>
      </c>
      <c r="W109" s="223">
        <f>V109</f>
        <v>650000</v>
      </c>
      <c r="X109" s="223">
        <f t="shared" si="90"/>
        <v>0</v>
      </c>
      <c r="Y109" s="223">
        <f t="shared" si="80"/>
        <v>650000</v>
      </c>
      <c r="Z109" s="223">
        <f>Y109</f>
        <v>650000</v>
      </c>
      <c r="AA109" s="223">
        <f t="shared" si="91"/>
        <v>0</v>
      </c>
      <c r="AB109" s="223">
        <f t="shared" si="92"/>
        <v>650000</v>
      </c>
      <c r="AC109" s="223">
        <f>AB109</f>
        <v>650000</v>
      </c>
      <c r="AD109" s="223">
        <f t="shared" si="69"/>
        <v>0</v>
      </c>
      <c r="AE109" s="223">
        <f t="shared" si="93"/>
        <v>650000</v>
      </c>
      <c r="AF109" s="223">
        <v>650000</v>
      </c>
      <c r="AG109" s="223">
        <f t="shared" si="70"/>
        <v>0</v>
      </c>
      <c r="AH109" s="223">
        <f t="shared" si="94"/>
        <v>650000</v>
      </c>
      <c r="AI109" s="223">
        <v>650000</v>
      </c>
      <c r="AJ109" s="223">
        <f t="shared" si="71"/>
        <v>0</v>
      </c>
      <c r="AK109" s="223">
        <f t="shared" si="99"/>
        <v>650000</v>
      </c>
      <c r="AL109" s="223">
        <v>650000</v>
      </c>
      <c r="AM109" s="223">
        <f t="shared" si="72"/>
        <v>0</v>
      </c>
      <c r="AN109" s="223">
        <f t="shared" si="95"/>
        <v>650000</v>
      </c>
      <c r="AO109" s="223">
        <v>650000</v>
      </c>
      <c r="AP109" s="223">
        <f t="shared" si="73"/>
        <v>0</v>
      </c>
      <c r="AQ109" s="223"/>
      <c r="AR109" s="223"/>
      <c r="AS109" s="223">
        <f t="shared" si="74"/>
        <v>0</v>
      </c>
      <c r="AT109" s="223"/>
      <c r="AU109" s="223"/>
      <c r="AV109" s="223">
        <f t="shared" si="75"/>
        <v>0</v>
      </c>
      <c r="AW109" s="223"/>
      <c r="AX109" s="223"/>
      <c r="AY109" s="223"/>
      <c r="AZ109" s="223">
        <f t="shared" si="97"/>
        <v>9000000</v>
      </c>
      <c r="BA109" s="223">
        <f t="shared" si="100"/>
        <v>9000000</v>
      </c>
      <c r="BB109" s="277">
        <f t="shared" si="98"/>
        <v>0</v>
      </c>
      <c r="BC109" s="278" t="s">
        <v>147</v>
      </c>
      <c r="BD109" s="279">
        <v>9000000</v>
      </c>
      <c r="BE109" s="279">
        <v>5200000</v>
      </c>
      <c r="BF109" s="279">
        <v>3800000</v>
      </c>
      <c r="BG109" s="279">
        <v>1200000</v>
      </c>
      <c r="BH109" s="277">
        <f t="shared" si="77"/>
        <v>0</v>
      </c>
      <c r="BI109" s="278" t="s">
        <v>147</v>
      </c>
      <c r="BJ109" s="279">
        <v>2600000</v>
      </c>
      <c r="BK109" s="280">
        <f t="shared" si="78"/>
        <v>-2600000</v>
      </c>
    </row>
    <row r="110" spans="1:63" s="249" customFormat="1" ht="15" x14ac:dyDescent="0.2">
      <c r="A110" s="272">
        <v>105</v>
      </c>
      <c r="B110" s="273"/>
      <c r="C110" s="273" t="s">
        <v>158</v>
      </c>
      <c r="D110" s="275" t="s">
        <v>138</v>
      </c>
      <c r="E110" s="341">
        <v>9500000</v>
      </c>
      <c r="F110" s="223"/>
      <c r="G110" s="223"/>
      <c r="H110" s="341">
        <v>9025000</v>
      </c>
      <c r="I110" s="223">
        <v>9025000</v>
      </c>
      <c r="J110" s="223">
        <f t="shared" si="82"/>
        <v>9025000</v>
      </c>
      <c r="K110" s="223">
        <v>9025000</v>
      </c>
      <c r="L110" s="223">
        <f t="shared" si="83"/>
        <v>0</v>
      </c>
      <c r="M110" s="262">
        <f>(H110-I110)/12</f>
        <v>0</v>
      </c>
      <c r="N110" s="262"/>
      <c r="O110" s="262">
        <f>M110-N110</f>
        <v>0</v>
      </c>
      <c r="P110" s="223">
        <f>M110</f>
        <v>0</v>
      </c>
      <c r="Q110" s="223"/>
      <c r="R110" s="223">
        <f t="shared" si="101"/>
        <v>0</v>
      </c>
      <c r="S110" s="223">
        <f>P110</f>
        <v>0</v>
      </c>
      <c r="T110" s="223"/>
      <c r="U110" s="223">
        <f t="shared" si="89"/>
        <v>0</v>
      </c>
      <c r="V110" s="223">
        <f t="shared" si="102"/>
        <v>0</v>
      </c>
      <c r="W110" s="223"/>
      <c r="X110" s="223">
        <f t="shared" si="90"/>
        <v>0</v>
      </c>
      <c r="Y110" s="223">
        <f t="shared" si="80"/>
        <v>0</v>
      </c>
      <c r="Z110" s="223"/>
      <c r="AA110" s="223">
        <f t="shared" si="91"/>
        <v>0</v>
      </c>
      <c r="AB110" s="223">
        <f t="shared" si="92"/>
        <v>0</v>
      </c>
      <c r="AC110" s="223"/>
      <c r="AD110" s="223">
        <f t="shared" si="69"/>
        <v>0</v>
      </c>
      <c r="AE110" s="223">
        <f t="shared" si="93"/>
        <v>0</v>
      </c>
      <c r="AF110" s="223"/>
      <c r="AG110" s="223">
        <f t="shared" si="70"/>
        <v>0</v>
      </c>
      <c r="AH110" s="223">
        <f t="shared" si="94"/>
        <v>0</v>
      </c>
      <c r="AI110" s="223"/>
      <c r="AJ110" s="223">
        <f t="shared" si="71"/>
        <v>0</v>
      </c>
      <c r="AK110" s="223">
        <f t="shared" si="99"/>
        <v>0</v>
      </c>
      <c r="AL110" s="223"/>
      <c r="AM110" s="223">
        <f t="shared" si="72"/>
        <v>0</v>
      </c>
      <c r="AN110" s="223">
        <f t="shared" si="95"/>
        <v>0</v>
      </c>
      <c r="AO110" s="223"/>
      <c r="AP110" s="223">
        <f t="shared" si="73"/>
        <v>0</v>
      </c>
      <c r="AQ110" s="223">
        <f t="shared" ref="AQ110:AQ115" si="103">AN110</f>
        <v>0</v>
      </c>
      <c r="AR110" s="223"/>
      <c r="AS110" s="223">
        <f t="shared" si="74"/>
        <v>0</v>
      </c>
      <c r="AT110" s="223">
        <f>AN110</f>
        <v>0</v>
      </c>
      <c r="AU110" s="223"/>
      <c r="AV110" s="223">
        <f t="shared" si="75"/>
        <v>0</v>
      </c>
      <c r="AW110" s="223"/>
      <c r="AX110" s="223"/>
      <c r="AY110" s="223"/>
      <c r="AZ110" s="223">
        <f t="shared" si="97"/>
        <v>9025000</v>
      </c>
      <c r="BA110" s="223">
        <f t="shared" si="100"/>
        <v>9025000</v>
      </c>
      <c r="BB110" s="277">
        <f t="shared" si="98"/>
        <v>0</v>
      </c>
      <c r="BC110" s="339" t="s">
        <v>158</v>
      </c>
      <c r="BD110" s="279">
        <v>9025000</v>
      </c>
      <c r="BE110" s="279">
        <v>9025000</v>
      </c>
      <c r="BF110" s="340">
        <v>0</v>
      </c>
      <c r="BG110" s="340">
        <v>0</v>
      </c>
      <c r="BH110" s="277">
        <f t="shared" si="77"/>
        <v>0</v>
      </c>
      <c r="BI110" s="339" t="s">
        <v>158</v>
      </c>
      <c r="BJ110" s="340">
        <v>0</v>
      </c>
      <c r="BK110" s="280">
        <f t="shared" si="78"/>
        <v>0</v>
      </c>
    </row>
    <row r="111" spans="1:63" s="249" customFormat="1" ht="15" x14ac:dyDescent="0.2">
      <c r="A111" s="272">
        <v>106</v>
      </c>
      <c r="B111" s="273"/>
      <c r="C111" s="273" t="s">
        <v>168</v>
      </c>
      <c r="D111" s="275" t="s">
        <v>138</v>
      </c>
      <c r="E111" s="341">
        <v>9750000</v>
      </c>
      <c r="F111" s="223"/>
      <c r="G111" s="223"/>
      <c r="H111" s="341">
        <v>9750000</v>
      </c>
      <c r="I111" s="223">
        <v>2000000</v>
      </c>
      <c r="J111" s="223">
        <f t="shared" si="82"/>
        <v>2000000</v>
      </c>
      <c r="K111" s="223">
        <v>2000000</v>
      </c>
      <c r="L111" s="223">
        <f t="shared" si="83"/>
        <v>0</v>
      </c>
      <c r="M111" s="262">
        <v>650000</v>
      </c>
      <c r="N111" s="262">
        <v>650000</v>
      </c>
      <c r="O111" s="262">
        <f>M111-N111</f>
        <v>0</v>
      </c>
      <c r="P111" s="223">
        <f>M111</f>
        <v>650000</v>
      </c>
      <c r="Q111" s="223">
        <v>650000</v>
      </c>
      <c r="R111" s="223">
        <f t="shared" si="101"/>
        <v>0</v>
      </c>
      <c r="S111" s="223">
        <f>P111</f>
        <v>650000</v>
      </c>
      <c r="T111" s="223">
        <v>650000</v>
      </c>
      <c r="U111" s="223">
        <f t="shared" si="89"/>
        <v>0</v>
      </c>
      <c r="V111" s="223">
        <f t="shared" si="102"/>
        <v>650000</v>
      </c>
      <c r="W111" s="223">
        <v>650000</v>
      </c>
      <c r="X111" s="223">
        <f t="shared" si="90"/>
        <v>0</v>
      </c>
      <c r="Y111" s="223">
        <f t="shared" si="80"/>
        <v>650000</v>
      </c>
      <c r="Z111" s="223">
        <v>650000</v>
      </c>
      <c r="AA111" s="223">
        <f t="shared" si="91"/>
        <v>0</v>
      </c>
      <c r="AB111" s="223">
        <f t="shared" si="92"/>
        <v>650000</v>
      </c>
      <c r="AC111" s="223">
        <v>650000</v>
      </c>
      <c r="AD111" s="223">
        <f t="shared" si="69"/>
        <v>0</v>
      </c>
      <c r="AE111" s="223">
        <f t="shared" si="93"/>
        <v>650000</v>
      </c>
      <c r="AF111" s="223">
        <v>650000</v>
      </c>
      <c r="AG111" s="223">
        <f t="shared" si="70"/>
        <v>0</v>
      </c>
      <c r="AH111" s="223">
        <f t="shared" si="94"/>
        <v>650000</v>
      </c>
      <c r="AI111" s="223">
        <v>650000</v>
      </c>
      <c r="AJ111" s="223">
        <f t="shared" si="71"/>
        <v>0</v>
      </c>
      <c r="AK111" s="223">
        <f t="shared" si="99"/>
        <v>650000</v>
      </c>
      <c r="AL111" s="223">
        <v>650000</v>
      </c>
      <c r="AM111" s="223">
        <f t="shared" si="72"/>
        <v>0</v>
      </c>
      <c r="AN111" s="223">
        <f t="shared" si="95"/>
        <v>650000</v>
      </c>
      <c r="AO111" s="223">
        <v>650000</v>
      </c>
      <c r="AP111" s="223">
        <f t="shared" si="73"/>
        <v>0</v>
      </c>
      <c r="AQ111" s="223">
        <f t="shared" si="103"/>
        <v>650000</v>
      </c>
      <c r="AR111" s="223">
        <v>650000</v>
      </c>
      <c r="AS111" s="223">
        <f t="shared" si="74"/>
        <v>0</v>
      </c>
      <c r="AT111" s="223">
        <v>600000</v>
      </c>
      <c r="AU111" s="223">
        <v>600000</v>
      </c>
      <c r="AV111" s="223">
        <f t="shared" si="75"/>
        <v>0</v>
      </c>
      <c r="AW111" s="223"/>
      <c r="AX111" s="223"/>
      <c r="AY111" s="223"/>
      <c r="AZ111" s="223">
        <f t="shared" si="97"/>
        <v>9750000</v>
      </c>
      <c r="BA111" s="223">
        <f t="shared" si="100"/>
        <v>9750000</v>
      </c>
      <c r="BB111" s="277">
        <f t="shared" si="98"/>
        <v>0</v>
      </c>
      <c r="BC111" s="278" t="s">
        <v>462</v>
      </c>
      <c r="BD111" s="279">
        <v>9750000</v>
      </c>
      <c r="BE111" s="279">
        <v>5200000</v>
      </c>
      <c r="BF111" s="279">
        <v>4550000</v>
      </c>
      <c r="BG111" s="279">
        <v>700000</v>
      </c>
      <c r="BH111" s="277">
        <f t="shared" si="77"/>
        <v>0</v>
      </c>
      <c r="BI111" s="278" t="s">
        <v>462</v>
      </c>
      <c r="BJ111" s="279">
        <v>4550000</v>
      </c>
      <c r="BK111" s="280">
        <f t="shared" si="78"/>
        <v>-4550000</v>
      </c>
    </row>
    <row r="112" spans="1:63" s="249" customFormat="1" ht="15" x14ac:dyDescent="0.2">
      <c r="A112" s="272">
        <v>107</v>
      </c>
      <c r="B112" s="273"/>
      <c r="C112" s="273" t="s">
        <v>316</v>
      </c>
      <c r="D112" s="275" t="s">
        <v>138</v>
      </c>
      <c r="E112" s="223">
        <v>10000000</v>
      </c>
      <c r="F112" s="223"/>
      <c r="G112" s="223"/>
      <c r="H112" s="223">
        <v>10000000</v>
      </c>
      <c r="I112" s="223">
        <v>1000000</v>
      </c>
      <c r="J112" s="223">
        <f t="shared" si="82"/>
        <v>1000000</v>
      </c>
      <c r="K112" s="223">
        <v>1000000</v>
      </c>
      <c r="L112" s="223">
        <f t="shared" si="83"/>
        <v>0</v>
      </c>
      <c r="M112" s="262"/>
      <c r="N112" s="262"/>
      <c r="O112" s="262"/>
      <c r="P112" s="223">
        <v>2000000</v>
      </c>
      <c r="Q112" s="223">
        <f>P112</f>
        <v>2000000</v>
      </c>
      <c r="R112" s="223">
        <f t="shared" si="101"/>
        <v>0</v>
      </c>
      <c r="S112" s="223">
        <v>700000</v>
      </c>
      <c r="T112" s="223">
        <f>S112</f>
        <v>700000</v>
      </c>
      <c r="U112" s="223">
        <f t="shared" si="89"/>
        <v>0</v>
      </c>
      <c r="V112" s="223">
        <f t="shared" si="102"/>
        <v>700000</v>
      </c>
      <c r="W112" s="223">
        <f t="shared" ref="W112:W117" si="104">V112</f>
        <v>700000</v>
      </c>
      <c r="X112" s="223">
        <f t="shared" si="90"/>
        <v>0</v>
      </c>
      <c r="Y112" s="223">
        <f t="shared" si="80"/>
        <v>700000</v>
      </c>
      <c r="Z112" s="223">
        <f>Y112</f>
        <v>700000</v>
      </c>
      <c r="AA112" s="223">
        <f t="shared" si="91"/>
        <v>0</v>
      </c>
      <c r="AB112" s="223">
        <f t="shared" si="92"/>
        <v>700000</v>
      </c>
      <c r="AC112" s="223">
        <v>700000</v>
      </c>
      <c r="AD112" s="223">
        <f t="shared" si="69"/>
        <v>0</v>
      </c>
      <c r="AE112" s="223">
        <f t="shared" si="93"/>
        <v>700000</v>
      </c>
      <c r="AF112" s="223">
        <v>700000</v>
      </c>
      <c r="AG112" s="223">
        <f t="shared" si="70"/>
        <v>0</v>
      </c>
      <c r="AH112" s="223">
        <f t="shared" si="94"/>
        <v>700000</v>
      </c>
      <c r="AI112" s="223">
        <v>700000</v>
      </c>
      <c r="AJ112" s="223">
        <f t="shared" si="71"/>
        <v>0</v>
      </c>
      <c r="AK112" s="223">
        <f t="shared" si="99"/>
        <v>700000</v>
      </c>
      <c r="AL112" s="223">
        <v>700000</v>
      </c>
      <c r="AM112" s="223">
        <f t="shared" si="72"/>
        <v>0</v>
      </c>
      <c r="AN112" s="223">
        <f t="shared" si="95"/>
        <v>700000</v>
      </c>
      <c r="AO112" s="223">
        <v>700000</v>
      </c>
      <c r="AP112" s="223">
        <f t="shared" si="73"/>
        <v>0</v>
      </c>
      <c r="AQ112" s="223">
        <f t="shared" si="103"/>
        <v>700000</v>
      </c>
      <c r="AR112" s="223">
        <v>700000</v>
      </c>
      <c r="AS112" s="223">
        <f t="shared" si="74"/>
        <v>0</v>
      </c>
      <c r="AT112" s="223">
        <f>AN112</f>
        <v>700000</v>
      </c>
      <c r="AU112" s="223">
        <v>700000</v>
      </c>
      <c r="AV112" s="223">
        <f t="shared" si="75"/>
        <v>0</v>
      </c>
      <c r="AW112" s="223"/>
      <c r="AX112" s="223"/>
      <c r="AY112" s="223"/>
      <c r="AZ112" s="223">
        <f t="shared" si="97"/>
        <v>10000000</v>
      </c>
      <c r="BA112" s="223">
        <f t="shared" si="100"/>
        <v>10000000</v>
      </c>
      <c r="BB112" s="277">
        <f t="shared" si="98"/>
        <v>0</v>
      </c>
      <c r="BC112" s="278" t="s">
        <v>316</v>
      </c>
      <c r="BD112" s="279">
        <v>10000000</v>
      </c>
      <c r="BE112" s="279">
        <v>5100000</v>
      </c>
      <c r="BF112" s="279">
        <v>4900000</v>
      </c>
      <c r="BG112" s="279">
        <v>700000</v>
      </c>
      <c r="BH112" s="277">
        <f t="shared" si="77"/>
        <v>0</v>
      </c>
      <c r="BI112" s="278" t="s">
        <v>316</v>
      </c>
      <c r="BJ112" s="279">
        <v>4900000</v>
      </c>
      <c r="BK112" s="280">
        <f t="shared" si="78"/>
        <v>-4900000</v>
      </c>
    </row>
    <row r="113" spans="1:63" s="249" customFormat="1" ht="15" x14ac:dyDescent="0.2">
      <c r="A113" s="272">
        <v>108</v>
      </c>
      <c r="B113" s="273"/>
      <c r="C113" s="273" t="s">
        <v>143</v>
      </c>
      <c r="D113" s="275" t="s">
        <v>138</v>
      </c>
      <c r="E113" s="341">
        <v>9500000</v>
      </c>
      <c r="F113" s="223"/>
      <c r="G113" s="223"/>
      <c r="H113" s="341">
        <v>9500000</v>
      </c>
      <c r="I113" s="223">
        <v>3000000</v>
      </c>
      <c r="J113" s="223">
        <f t="shared" si="82"/>
        <v>3000000</v>
      </c>
      <c r="K113" s="223">
        <v>3000000</v>
      </c>
      <c r="L113" s="223">
        <f t="shared" si="83"/>
        <v>0</v>
      </c>
      <c r="M113" s="262">
        <v>540000</v>
      </c>
      <c r="N113" s="262">
        <v>540000</v>
      </c>
      <c r="O113" s="262">
        <f t="shared" ref="O113:O143" si="105">M113-N113</f>
        <v>0</v>
      </c>
      <c r="P113" s="223">
        <f>M113</f>
        <v>540000</v>
      </c>
      <c r="Q113" s="223">
        <v>540000</v>
      </c>
      <c r="R113" s="223">
        <f t="shared" si="101"/>
        <v>0</v>
      </c>
      <c r="S113" s="223">
        <f>P113</f>
        <v>540000</v>
      </c>
      <c r="T113" s="223">
        <f>S113</f>
        <v>540000</v>
      </c>
      <c r="U113" s="223">
        <f t="shared" si="89"/>
        <v>0</v>
      </c>
      <c r="V113" s="223">
        <f t="shared" si="102"/>
        <v>540000</v>
      </c>
      <c r="W113" s="223">
        <f t="shared" si="104"/>
        <v>540000</v>
      </c>
      <c r="X113" s="223">
        <f t="shared" si="90"/>
        <v>0</v>
      </c>
      <c r="Y113" s="223">
        <f t="shared" si="80"/>
        <v>540000</v>
      </c>
      <c r="Z113" s="223">
        <f>Y113</f>
        <v>540000</v>
      </c>
      <c r="AA113" s="223">
        <f t="shared" si="91"/>
        <v>0</v>
      </c>
      <c r="AB113" s="223">
        <f t="shared" si="92"/>
        <v>540000</v>
      </c>
      <c r="AC113" s="223">
        <f>AB113</f>
        <v>540000</v>
      </c>
      <c r="AD113" s="223">
        <f t="shared" si="69"/>
        <v>0</v>
      </c>
      <c r="AE113" s="223">
        <f t="shared" si="93"/>
        <v>540000</v>
      </c>
      <c r="AF113" s="223">
        <v>540000</v>
      </c>
      <c r="AG113" s="223">
        <f t="shared" si="70"/>
        <v>0</v>
      </c>
      <c r="AH113" s="223">
        <f t="shared" si="94"/>
        <v>540000</v>
      </c>
      <c r="AI113" s="223">
        <v>540000</v>
      </c>
      <c r="AJ113" s="223">
        <f t="shared" si="71"/>
        <v>0</v>
      </c>
      <c r="AK113" s="223">
        <f t="shared" si="99"/>
        <v>540000</v>
      </c>
      <c r="AL113" s="223">
        <v>540000</v>
      </c>
      <c r="AM113" s="223">
        <f t="shared" si="72"/>
        <v>0</v>
      </c>
      <c r="AN113" s="223">
        <f t="shared" si="95"/>
        <v>540000</v>
      </c>
      <c r="AO113" s="223">
        <v>540000</v>
      </c>
      <c r="AP113" s="223">
        <f t="shared" si="73"/>
        <v>0</v>
      </c>
      <c r="AQ113" s="223">
        <f t="shared" si="103"/>
        <v>540000</v>
      </c>
      <c r="AR113" s="223">
        <v>540000</v>
      </c>
      <c r="AS113" s="223">
        <f t="shared" si="74"/>
        <v>0</v>
      </c>
      <c r="AT113" s="223">
        <v>560000</v>
      </c>
      <c r="AU113" s="223">
        <v>560000</v>
      </c>
      <c r="AV113" s="223">
        <f t="shared" si="75"/>
        <v>0</v>
      </c>
      <c r="AW113" s="223"/>
      <c r="AX113" s="223"/>
      <c r="AY113" s="223"/>
      <c r="AZ113" s="223">
        <f t="shared" si="97"/>
        <v>9500000</v>
      </c>
      <c r="BA113" s="223">
        <f t="shared" si="100"/>
        <v>9500000</v>
      </c>
      <c r="BB113" s="277">
        <f t="shared" si="98"/>
        <v>0</v>
      </c>
      <c r="BC113" s="278" t="s">
        <v>143</v>
      </c>
      <c r="BD113" s="279">
        <v>9500000</v>
      </c>
      <c r="BE113" s="279">
        <v>5700000</v>
      </c>
      <c r="BF113" s="279">
        <v>3800000</v>
      </c>
      <c r="BG113" s="279">
        <v>540000</v>
      </c>
      <c r="BH113" s="277">
        <f t="shared" si="77"/>
        <v>0</v>
      </c>
      <c r="BI113" s="278" t="s">
        <v>143</v>
      </c>
      <c r="BJ113" s="279">
        <v>3260000</v>
      </c>
      <c r="BK113" s="280">
        <f t="shared" si="78"/>
        <v>-3260000</v>
      </c>
    </row>
    <row r="114" spans="1:63" s="249" customFormat="1" ht="15" x14ac:dyDescent="0.2">
      <c r="A114" s="272">
        <v>109</v>
      </c>
      <c r="B114" s="273"/>
      <c r="C114" s="273" t="s">
        <v>272</v>
      </c>
      <c r="D114" s="275" t="s">
        <v>138</v>
      </c>
      <c r="E114" s="341">
        <v>9500000</v>
      </c>
      <c r="F114" s="223"/>
      <c r="G114" s="223">
        <v>500000</v>
      </c>
      <c r="H114" s="341">
        <v>9000000</v>
      </c>
      <c r="I114" s="223">
        <v>1000000</v>
      </c>
      <c r="J114" s="223">
        <f t="shared" si="82"/>
        <v>1000000</v>
      </c>
      <c r="K114" s="223">
        <v>1000000</v>
      </c>
      <c r="L114" s="223">
        <f t="shared" si="83"/>
        <v>0</v>
      </c>
      <c r="M114" s="262">
        <v>650000</v>
      </c>
      <c r="N114" s="262">
        <v>650000</v>
      </c>
      <c r="O114" s="262">
        <f t="shared" si="105"/>
        <v>0</v>
      </c>
      <c r="P114" s="223">
        <f>M114</f>
        <v>650000</v>
      </c>
      <c r="Q114" s="223">
        <v>650000</v>
      </c>
      <c r="R114" s="223">
        <f t="shared" si="101"/>
        <v>0</v>
      </c>
      <c r="S114" s="223">
        <f>P114</f>
        <v>650000</v>
      </c>
      <c r="T114" s="223">
        <v>650000</v>
      </c>
      <c r="U114" s="223">
        <f t="shared" si="89"/>
        <v>0</v>
      </c>
      <c r="V114" s="223">
        <f t="shared" si="102"/>
        <v>650000</v>
      </c>
      <c r="W114" s="223">
        <f t="shared" si="104"/>
        <v>650000</v>
      </c>
      <c r="X114" s="223">
        <f t="shared" si="90"/>
        <v>0</v>
      </c>
      <c r="Y114" s="223">
        <f t="shared" si="80"/>
        <v>650000</v>
      </c>
      <c r="Z114" s="223">
        <f>Y114</f>
        <v>650000</v>
      </c>
      <c r="AA114" s="223">
        <f t="shared" si="91"/>
        <v>0</v>
      </c>
      <c r="AB114" s="223">
        <f t="shared" si="92"/>
        <v>650000</v>
      </c>
      <c r="AC114" s="223">
        <f>AB114</f>
        <v>650000</v>
      </c>
      <c r="AD114" s="223">
        <f t="shared" si="69"/>
        <v>0</v>
      </c>
      <c r="AE114" s="223">
        <f t="shared" si="93"/>
        <v>650000</v>
      </c>
      <c r="AF114" s="223">
        <f>AE114</f>
        <v>650000</v>
      </c>
      <c r="AG114" s="223">
        <f t="shared" si="70"/>
        <v>0</v>
      </c>
      <c r="AH114" s="223">
        <f t="shared" si="94"/>
        <v>650000</v>
      </c>
      <c r="AI114" s="223">
        <v>650000</v>
      </c>
      <c r="AJ114" s="223">
        <f t="shared" si="71"/>
        <v>0</v>
      </c>
      <c r="AK114" s="223">
        <f t="shared" si="99"/>
        <v>650000</v>
      </c>
      <c r="AL114" s="223">
        <v>650000</v>
      </c>
      <c r="AM114" s="223">
        <f t="shared" si="72"/>
        <v>0</v>
      </c>
      <c r="AN114" s="223">
        <f t="shared" si="95"/>
        <v>650000</v>
      </c>
      <c r="AO114" s="223">
        <v>650000</v>
      </c>
      <c r="AP114" s="223">
        <f t="shared" si="73"/>
        <v>0</v>
      </c>
      <c r="AQ114" s="223">
        <f t="shared" si="103"/>
        <v>650000</v>
      </c>
      <c r="AR114" s="223">
        <v>650000</v>
      </c>
      <c r="AS114" s="223">
        <f t="shared" si="74"/>
        <v>0</v>
      </c>
      <c r="AT114" s="223">
        <v>850000</v>
      </c>
      <c r="AU114" s="223">
        <v>850000</v>
      </c>
      <c r="AV114" s="223">
        <f t="shared" si="75"/>
        <v>0</v>
      </c>
      <c r="AW114" s="223"/>
      <c r="AX114" s="223"/>
      <c r="AY114" s="223"/>
      <c r="AZ114" s="223">
        <f t="shared" si="97"/>
        <v>9000000</v>
      </c>
      <c r="BA114" s="223">
        <f t="shared" si="100"/>
        <v>9000000</v>
      </c>
      <c r="BB114" s="277">
        <f t="shared" si="98"/>
        <v>0</v>
      </c>
      <c r="BC114" s="278" t="s">
        <v>463</v>
      </c>
      <c r="BD114" s="279">
        <v>9000000</v>
      </c>
      <c r="BE114" s="279">
        <v>4250000</v>
      </c>
      <c r="BF114" s="279">
        <v>4750000</v>
      </c>
      <c r="BG114" s="279">
        <v>650000</v>
      </c>
      <c r="BH114" s="277">
        <f t="shared" si="77"/>
        <v>0</v>
      </c>
      <c r="BI114" s="339" t="s">
        <v>463</v>
      </c>
      <c r="BJ114" s="279">
        <v>3450000</v>
      </c>
      <c r="BK114" s="280">
        <f t="shared" si="78"/>
        <v>-3450000</v>
      </c>
    </row>
    <row r="115" spans="1:63" s="249" customFormat="1" ht="15" x14ac:dyDescent="0.2">
      <c r="A115" s="272">
        <v>110</v>
      </c>
      <c r="B115" s="273"/>
      <c r="C115" s="273" t="s">
        <v>355</v>
      </c>
      <c r="D115" s="275" t="s">
        <v>138</v>
      </c>
      <c r="E115" s="341">
        <v>9500000</v>
      </c>
      <c r="F115" s="223"/>
      <c r="G115" s="223"/>
      <c r="H115" s="341">
        <v>9500000</v>
      </c>
      <c r="I115" s="276">
        <v>1000000</v>
      </c>
      <c r="J115" s="223">
        <f t="shared" si="82"/>
        <v>1000000</v>
      </c>
      <c r="K115" s="223">
        <v>1000000</v>
      </c>
      <c r="L115" s="223">
        <f t="shared" si="83"/>
        <v>0</v>
      </c>
      <c r="M115" s="262">
        <v>700000</v>
      </c>
      <c r="N115" s="262">
        <v>700000</v>
      </c>
      <c r="O115" s="262">
        <f t="shared" si="105"/>
        <v>0</v>
      </c>
      <c r="P115" s="223">
        <f>M115</f>
        <v>700000</v>
      </c>
      <c r="Q115" s="223">
        <v>700000</v>
      </c>
      <c r="R115" s="223">
        <f t="shared" si="101"/>
        <v>0</v>
      </c>
      <c r="S115" s="223">
        <f>P115</f>
        <v>700000</v>
      </c>
      <c r="T115" s="223">
        <v>700000</v>
      </c>
      <c r="U115" s="223">
        <f t="shared" si="89"/>
        <v>0</v>
      </c>
      <c r="V115" s="223">
        <f t="shared" si="102"/>
        <v>700000</v>
      </c>
      <c r="W115" s="223">
        <f t="shared" si="104"/>
        <v>700000</v>
      </c>
      <c r="X115" s="223">
        <f t="shared" si="90"/>
        <v>0</v>
      </c>
      <c r="Y115" s="223">
        <f t="shared" si="80"/>
        <v>700000</v>
      </c>
      <c r="Z115" s="223">
        <v>700000</v>
      </c>
      <c r="AA115" s="223">
        <f t="shared" si="91"/>
        <v>0</v>
      </c>
      <c r="AB115" s="223">
        <f t="shared" si="92"/>
        <v>700000</v>
      </c>
      <c r="AC115" s="223">
        <v>700000</v>
      </c>
      <c r="AD115" s="223">
        <f t="shared" si="69"/>
        <v>0</v>
      </c>
      <c r="AE115" s="223">
        <f t="shared" si="93"/>
        <v>700000</v>
      </c>
      <c r="AF115" s="223">
        <v>700000</v>
      </c>
      <c r="AG115" s="223">
        <f t="shared" si="70"/>
        <v>0</v>
      </c>
      <c r="AH115" s="223">
        <f t="shared" si="94"/>
        <v>700000</v>
      </c>
      <c r="AI115" s="223">
        <v>700000</v>
      </c>
      <c r="AJ115" s="223">
        <f t="shared" si="71"/>
        <v>0</v>
      </c>
      <c r="AK115" s="223">
        <f t="shared" si="99"/>
        <v>700000</v>
      </c>
      <c r="AL115" s="223">
        <v>700000</v>
      </c>
      <c r="AM115" s="223">
        <f t="shared" si="72"/>
        <v>0</v>
      </c>
      <c r="AN115" s="223">
        <f t="shared" si="95"/>
        <v>700000</v>
      </c>
      <c r="AO115" s="223">
        <v>700000</v>
      </c>
      <c r="AP115" s="223">
        <f t="shared" si="73"/>
        <v>0</v>
      </c>
      <c r="AQ115" s="223">
        <f t="shared" si="103"/>
        <v>700000</v>
      </c>
      <c r="AR115" s="223">
        <v>700000</v>
      </c>
      <c r="AS115" s="223">
        <f t="shared" si="74"/>
        <v>0</v>
      </c>
      <c r="AT115" s="223">
        <v>800000</v>
      </c>
      <c r="AU115" s="223">
        <v>800000</v>
      </c>
      <c r="AV115" s="223">
        <f t="shared" si="75"/>
        <v>0</v>
      </c>
      <c r="AW115" s="223"/>
      <c r="AX115" s="223"/>
      <c r="AY115" s="223"/>
      <c r="AZ115" s="223">
        <f t="shared" si="97"/>
        <v>9500000</v>
      </c>
      <c r="BA115" s="223">
        <f t="shared" si="100"/>
        <v>9500000</v>
      </c>
      <c r="BB115" s="277">
        <f t="shared" si="98"/>
        <v>0</v>
      </c>
      <c r="BC115" s="278" t="s">
        <v>464</v>
      </c>
      <c r="BD115" s="279">
        <v>9500000</v>
      </c>
      <c r="BE115" s="279">
        <v>3800000</v>
      </c>
      <c r="BF115" s="279">
        <v>5700000</v>
      </c>
      <c r="BG115" s="279">
        <v>1400000</v>
      </c>
      <c r="BH115" s="277">
        <f t="shared" si="77"/>
        <v>0</v>
      </c>
      <c r="BI115" s="278" t="s">
        <v>464</v>
      </c>
      <c r="BJ115" s="279">
        <v>5700000</v>
      </c>
      <c r="BK115" s="280">
        <f t="shared" si="78"/>
        <v>-5700000</v>
      </c>
    </row>
    <row r="116" spans="1:63" s="249" customFormat="1" ht="15" x14ac:dyDescent="0.2">
      <c r="A116" s="272">
        <v>111</v>
      </c>
      <c r="B116" s="273"/>
      <c r="C116" s="273" t="s">
        <v>209</v>
      </c>
      <c r="D116" s="275" t="s">
        <v>138</v>
      </c>
      <c r="E116" s="223">
        <v>10000000</v>
      </c>
      <c r="F116" s="223"/>
      <c r="G116" s="223"/>
      <c r="H116" s="223">
        <v>10000000</v>
      </c>
      <c r="I116" s="223">
        <v>5000000</v>
      </c>
      <c r="J116" s="223">
        <f t="shared" si="82"/>
        <v>5000000</v>
      </c>
      <c r="K116" s="223">
        <v>5000000</v>
      </c>
      <c r="L116" s="223">
        <f t="shared" si="83"/>
        <v>0</v>
      </c>
      <c r="M116" s="262">
        <f>(H116-I116)/10</f>
        <v>500000</v>
      </c>
      <c r="N116" s="262">
        <v>500000</v>
      </c>
      <c r="O116" s="262">
        <f t="shared" si="105"/>
        <v>0</v>
      </c>
      <c r="P116" s="223">
        <f>M116</f>
        <v>500000</v>
      </c>
      <c r="Q116" s="223">
        <v>500000</v>
      </c>
      <c r="R116" s="223">
        <f t="shared" si="101"/>
        <v>0</v>
      </c>
      <c r="S116" s="223">
        <f>P116</f>
        <v>500000</v>
      </c>
      <c r="T116" s="223">
        <f>S116</f>
        <v>500000</v>
      </c>
      <c r="U116" s="223">
        <f t="shared" si="89"/>
        <v>0</v>
      </c>
      <c r="V116" s="223">
        <f t="shared" si="102"/>
        <v>500000</v>
      </c>
      <c r="W116" s="223">
        <f t="shared" si="104"/>
        <v>500000</v>
      </c>
      <c r="X116" s="223">
        <f t="shared" si="90"/>
        <v>0</v>
      </c>
      <c r="Y116" s="223">
        <f t="shared" ref="Y116:Y145" si="106">V116</f>
        <v>500000</v>
      </c>
      <c r="Z116" s="223">
        <f>Y116</f>
        <v>500000</v>
      </c>
      <c r="AA116" s="223">
        <f t="shared" si="91"/>
        <v>0</v>
      </c>
      <c r="AB116" s="223">
        <f t="shared" si="92"/>
        <v>500000</v>
      </c>
      <c r="AC116" s="223">
        <v>500000</v>
      </c>
      <c r="AD116" s="223">
        <f t="shared" si="69"/>
        <v>0</v>
      </c>
      <c r="AE116" s="223">
        <f t="shared" si="93"/>
        <v>500000</v>
      </c>
      <c r="AF116" s="223">
        <v>500000</v>
      </c>
      <c r="AG116" s="223">
        <f t="shared" si="70"/>
        <v>0</v>
      </c>
      <c r="AH116" s="223">
        <f t="shared" si="94"/>
        <v>500000</v>
      </c>
      <c r="AI116" s="223">
        <v>500000</v>
      </c>
      <c r="AJ116" s="223">
        <f t="shared" si="71"/>
        <v>0</v>
      </c>
      <c r="AK116" s="223">
        <f t="shared" si="99"/>
        <v>500000</v>
      </c>
      <c r="AL116" s="223">
        <v>500000</v>
      </c>
      <c r="AM116" s="223">
        <f t="shared" si="72"/>
        <v>0</v>
      </c>
      <c r="AN116" s="223">
        <f t="shared" si="95"/>
        <v>500000</v>
      </c>
      <c r="AO116" s="223">
        <v>500000</v>
      </c>
      <c r="AP116" s="223">
        <f t="shared" si="73"/>
        <v>0</v>
      </c>
      <c r="AQ116" s="223"/>
      <c r="AR116" s="223"/>
      <c r="AS116" s="223">
        <f t="shared" si="74"/>
        <v>0</v>
      </c>
      <c r="AT116" s="223"/>
      <c r="AU116" s="223"/>
      <c r="AV116" s="223">
        <f t="shared" si="75"/>
        <v>0</v>
      </c>
      <c r="AW116" s="223"/>
      <c r="AX116" s="223"/>
      <c r="AY116" s="223"/>
      <c r="AZ116" s="223">
        <f t="shared" si="97"/>
        <v>10000000</v>
      </c>
      <c r="BA116" s="223">
        <f t="shared" si="100"/>
        <v>10000000</v>
      </c>
      <c r="BB116" s="277">
        <f t="shared" si="98"/>
        <v>0</v>
      </c>
      <c r="BC116" s="278" t="s">
        <v>465</v>
      </c>
      <c r="BD116" s="279">
        <v>10000000</v>
      </c>
      <c r="BE116" s="279">
        <v>7000000</v>
      </c>
      <c r="BF116" s="279">
        <v>3000000</v>
      </c>
      <c r="BG116" s="279">
        <v>500000</v>
      </c>
      <c r="BH116" s="277">
        <f t="shared" si="77"/>
        <v>0</v>
      </c>
      <c r="BI116" s="278" t="s">
        <v>465</v>
      </c>
      <c r="BJ116" s="279">
        <v>2100000</v>
      </c>
      <c r="BK116" s="280">
        <f t="shared" si="78"/>
        <v>-2100000</v>
      </c>
    </row>
    <row r="117" spans="1:63" s="249" customFormat="1" ht="15" x14ac:dyDescent="0.2">
      <c r="A117" s="272">
        <v>112</v>
      </c>
      <c r="B117" s="273"/>
      <c r="C117" s="273" t="s">
        <v>132</v>
      </c>
      <c r="D117" s="275" t="s">
        <v>138</v>
      </c>
      <c r="E117" s="341">
        <v>9500000</v>
      </c>
      <c r="F117" s="223"/>
      <c r="G117" s="223"/>
      <c r="H117" s="341">
        <v>9500000</v>
      </c>
      <c r="I117" s="276">
        <v>1000000</v>
      </c>
      <c r="J117" s="223">
        <f t="shared" si="82"/>
        <v>1000000</v>
      </c>
      <c r="K117" s="223">
        <v>1000000</v>
      </c>
      <c r="L117" s="223">
        <f t="shared" si="83"/>
        <v>0</v>
      </c>
      <c r="M117" s="262">
        <v>700000</v>
      </c>
      <c r="N117" s="262">
        <v>700000</v>
      </c>
      <c r="O117" s="262">
        <f t="shared" si="105"/>
        <v>0</v>
      </c>
      <c r="P117" s="223">
        <f>M117</f>
        <v>700000</v>
      </c>
      <c r="Q117" s="223">
        <v>700000</v>
      </c>
      <c r="R117" s="223">
        <f t="shared" si="101"/>
        <v>0</v>
      </c>
      <c r="S117" s="223">
        <f>P117</f>
        <v>700000</v>
      </c>
      <c r="T117" s="223">
        <f>S117</f>
        <v>700000</v>
      </c>
      <c r="U117" s="223">
        <f t="shared" si="89"/>
        <v>0</v>
      </c>
      <c r="V117" s="223">
        <f t="shared" si="102"/>
        <v>700000</v>
      </c>
      <c r="W117" s="223">
        <f t="shared" si="104"/>
        <v>700000</v>
      </c>
      <c r="X117" s="223">
        <f t="shared" si="90"/>
        <v>0</v>
      </c>
      <c r="Y117" s="223">
        <f t="shared" si="106"/>
        <v>700000</v>
      </c>
      <c r="Z117" s="223">
        <f>Y117</f>
        <v>700000</v>
      </c>
      <c r="AA117" s="223">
        <f t="shared" si="91"/>
        <v>0</v>
      </c>
      <c r="AB117" s="223">
        <f t="shared" si="92"/>
        <v>700000</v>
      </c>
      <c r="AC117" s="223">
        <f>AB117</f>
        <v>700000</v>
      </c>
      <c r="AD117" s="223">
        <f t="shared" si="69"/>
        <v>0</v>
      </c>
      <c r="AE117" s="223">
        <f t="shared" si="93"/>
        <v>700000</v>
      </c>
      <c r="AF117" s="223">
        <v>700000</v>
      </c>
      <c r="AG117" s="223">
        <f t="shared" si="70"/>
        <v>0</v>
      </c>
      <c r="AH117" s="223">
        <f t="shared" si="94"/>
        <v>700000</v>
      </c>
      <c r="AI117" s="223">
        <v>700000</v>
      </c>
      <c r="AJ117" s="223">
        <f t="shared" si="71"/>
        <v>0</v>
      </c>
      <c r="AK117" s="223">
        <f t="shared" si="99"/>
        <v>700000</v>
      </c>
      <c r="AL117" s="223">
        <v>700000</v>
      </c>
      <c r="AM117" s="223">
        <f t="shared" si="72"/>
        <v>0</v>
      </c>
      <c r="AN117" s="223">
        <f t="shared" si="95"/>
        <v>700000</v>
      </c>
      <c r="AO117" s="223">
        <v>700000</v>
      </c>
      <c r="AP117" s="223">
        <f t="shared" si="73"/>
        <v>0</v>
      </c>
      <c r="AQ117" s="223">
        <f>AN117</f>
        <v>700000</v>
      </c>
      <c r="AR117" s="223">
        <v>700000</v>
      </c>
      <c r="AS117" s="223">
        <f t="shared" si="74"/>
        <v>0</v>
      </c>
      <c r="AT117" s="223">
        <v>800000</v>
      </c>
      <c r="AU117" s="223">
        <v>800000</v>
      </c>
      <c r="AV117" s="223">
        <f t="shared" si="75"/>
        <v>0</v>
      </c>
      <c r="AW117" s="223"/>
      <c r="AX117" s="223"/>
      <c r="AY117" s="223"/>
      <c r="AZ117" s="223">
        <f t="shared" si="97"/>
        <v>9500000</v>
      </c>
      <c r="BA117" s="223">
        <f t="shared" si="100"/>
        <v>9500000</v>
      </c>
      <c r="BB117" s="277">
        <f t="shared" si="98"/>
        <v>0</v>
      </c>
      <c r="BC117" s="278" t="s">
        <v>466</v>
      </c>
      <c r="BD117" s="279">
        <v>9500000</v>
      </c>
      <c r="BE117" s="279">
        <v>4500000</v>
      </c>
      <c r="BF117" s="279">
        <v>5000000</v>
      </c>
      <c r="BG117" s="279">
        <v>700000</v>
      </c>
      <c r="BH117" s="277">
        <f t="shared" si="77"/>
        <v>0</v>
      </c>
      <c r="BI117" s="278" t="s">
        <v>466</v>
      </c>
      <c r="BJ117" s="279">
        <v>4300000</v>
      </c>
      <c r="BK117" s="280">
        <f t="shared" si="78"/>
        <v>-4300000</v>
      </c>
    </row>
    <row r="118" spans="1:63" s="249" customFormat="1" ht="15" x14ac:dyDescent="0.2">
      <c r="A118" s="272">
        <v>113</v>
      </c>
      <c r="B118" s="273"/>
      <c r="C118" s="273" t="s">
        <v>333</v>
      </c>
      <c r="D118" s="275" t="s">
        <v>138</v>
      </c>
      <c r="E118" s="341">
        <v>10000000</v>
      </c>
      <c r="F118" s="223"/>
      <c r="G118" s="223"/>
      <c r="H118" s="341">
        <v>10000000</v>
      </c>
      <c r="I118" s="276">
        <v>1000000</v>
      </c>
      <c r="J118" s="223">
        <f t="shared" si="82"/>
        <v>1000000</v>
      </c>
      <c r="K118" s="223">
        <v>1000000</v>
      </c>
      <c r="L118" s="223">
        <f t="shared" si="83"/>
        <v>0</v>
      </c>
      <c r="M118" s="262">
        <v>0</v>
      </c>
      <c r="N118" s="262"/>
      <c r="O118" s="262">
        <f t="shared" si="105"/>
        <v>0</v>
      </c>
      <c r="P118" s="223"/>
      <c r="Q118" s="223"/>
      <c r="R118" s="223">
        <f t="shared" si="101"/>
        <v>0</v>
      </c>
      <c r="S118" s="223">
        <v>900000</v>
      </c>
      <c r="T118" s="223">
        <v>900000</v>
      </c>
      <c r="U118" s="223">
        <f t="shared" si="89"/>
        <v>0</v>
      </c>
      <c r="V118" s="223">
        <f t="shared" si="102"/>
        <v>900000</v>
      </c>
      <c r="W118" s="223">
        <f>V118</f>
        <v>900000</v>
      </c>
      <c r="X118" s="223">
        <f t="shared" si="90"/>
        <v>0</v>
      </c>
      <c r="Y118" s="223">
        <f t="shared" si="106"/>
        <v>900000</v>
      </c>
      <c r="Z118" s="223">
        <v>900000</v>
      </c>
      <c r="AA118" s="223">
        <f t="shared" si="91"/>
        <v>0</v>
      </c>
      <c r="AB118" s="223">
        <f t="shared" si="92"/>
        <v>900000</v>
      </c>
      <c r="AC118" s="223">
        <v>900000</v>
      </c>
      <c r="AD118" s="223">
        <f t="shared" si="69"/>
        <v>0</v>
      </c>
      <c r="AE118" s="223">
        <f t="shared" si="93"/>
        <v>900000</v>
      </c>
      <c r="AF118" s="223">
        <v>900000</v>
      </c>
      <c r="AG118" s="223">
        <f t="shared" si="70"/>
        <v>0</v>
      </c>
      <c r="AH118" s="223">
        <f t="shared" si="94"/>
        <v>900000</v>
      </c>
      <c r="AI118" s="223">
        <v>900000</v>
      </c>
      <c r="AJ118" s="223">
        <f t="shared" si="71"/>
        <v>0</v>
      </c>
      <c r="AK118" s="223">
        <f t="shared" si="99"/>
        <v>900000</v>
      </c>
      <c r="AL118" s="223">
        <v>900000</v>
      </c>
      <c r="AM118" s="223">
        <f t="shared" si="72"/>
        <v>0</v>
      </c>
      <c r="AN118" s="223">
        <f t="shared" si="95"/>
        <v>900000</v>
      </c>
      <c r="AO118" s="223">
        <v>900000</v>
      </c>
      <c r="AP118" s="223">
        <f t="shared" si="73"/>
        <v>0</v>
      </c>
      <c r="AQ118" s="223">
        <f>AN118</f>
        <v>900000</v>
      </c>
      <c r="AR118" s="223">
        <v>900000</v>
      </c>
      <c r="AS118" s="223">
        <f t="shared" si="74"/>
        <v>0</v>
      </c>
      <c r="AT118" s="223">
        <v>900000</v>
      </c>
      <c r="AU118" s="223">
        <v>900000</v>
      </c>
      <c r="AV118" s="223">
        <f t="shared" si="75"/>
        <v>0</v>
      </c>
      <c r="AW118" s="223"/>
      <c r="AX118" s="223"/>
      <c r="AY118" s="223"/>
      <c r="AZ118" s="223">
        <f t="shared" si="97"/>
        <v>10000000</v>
      </c>
      <c r="BA118" s="223">
        <f t="shared" si="100"/>
        <v>10000000</v>
      </c>
      <c r="BB118" s="277">
        <f t="shared" si="98"/>
        <v>0</v>
      </c>
      <c r="BC118" s="278" t="s">
        <v>467</v>
      </c>
      <c r="BD118" s="279">
        <v>10000000</v>
      </c>
      <c r="BE118" s="279">
        <v>1900000</v>
      </c>
      <c r="BF118" s="279">
        <v>8100000</v>
      </c>
      <c r="BG118" s="279">
        <v>2700000</v>
      </c>
      <c r="BH118" s="277">
        <f t="shared" si="77"/>
        <v>0</v>
      </c>
      <c r="BI118" s="278" t="s">
        <v>467</v>
      </c>
      <c r="BJ118" s="279">
        <v>7100000</v>
      </c>
      <c r="BK118" s="280">
        <f t="shared" si="78"/>
        <v>-7100000</v>
      </c>
    </row>
    <row r="119" spans="1:63" s="249" customFormat="1" ht="15" x14ac:dyDescent="0.2">
      <c r="A119" s="272">
        <v>114</v>
      </c>
      <c r="B119" s="273"/>
      <c r="C119" s="273" t="s">
        <v>133</v>
      </c>
      <c r="D119" s="275" t="s">
        <v>138</v>
      </c>
      <c r="E119" s="341">
        <v>9500000</v>
      </c>
      <c r="F119" s="223"/>
      <c r="G119" s="223"/>
      <c r="H119" s="341">
        <v>9500000</v>
      </c>
      <c r="I119" s="276">
        <v>3000000</v>
      </c>
      <c r="J119" s="223">
        <f t="shared" si="82"/>
        <v>3000000</v>
      </c>
      <c r="K119" s="223">
        <v>3000000</v>
      </c>
      <c r="L119" s="223">
        <f t="shared" si="83"/>
        <v>0</v>
      </c>
      <c r="M119" s="262">
        <v>540000</v>
      </c>
      <c r="N119" s="262">
        <v>540000</v>
      </c>
      <c r="O119" s="262">
        <f t="shared" si="105"/>
        <v>0</v>
      </c>
      <c r="P119" s="223">
        <f t="shared" ref="P119:P127" si="107">M119</f>
        <v>540000</v>
      </c>
      <c r="Q119" s="223">
        <v>540000</v>
      </c>
      <c r="R119" s="223">
        <f t="shared" si="101"/>
        <v>0</v>
      </c>
      <c r="S119" s="223">
        <f t="shared" ref="S119:S127" si="108">P119</f>
        <v>540000</v>
      </c>
      <c r="T119" s="223">
        <v>540000</v>
      </c>
      <c r="U119" s="223">
        <f t="shared" si="89"/>
        <v>0</v>
      </c>
      <c r="V119" s="223">
        <f t="shared" si="102"/>
        <v>540000</v>
      </c>
      <c r="W119" s="223">
        <f>V119</f>
        <v>540000</v>
      </c>
      <c r="X119" s="223">
        <f t="shared" si="90"/>
        <v>0</v>
      </c>
      <c r="Y119" s="223">
        <f t="shared" si="106"/>
        <v>540000</v>
      </c>
      <c r="Z119" s="223">
        <f>Y119</f>
        <v>540000</v>
      </c>
      <c r="AA119" s="223">
        <f t="shared" si="91"/>
        <v>0</v>
      </c>
      <c r="AB119" s="223">
        <f t="shared" si="92"/>
        <v>540000</v>
      </c>
      <c r="AC119" s="223">
        <f>AB119</f>
        <v>540000</v>
      </c>
      <c r="AD119" s="223">
        <f t="shared" si="69"/>
        <v>0</v>
      </c>
      <c r="AE119" s="223">
        <f t="shared" si="93"/>
        <v>540000</v>
      </c>
      <c r="AF119" s="223">
        <v>540000</v>
      </c>
      <c r="AG119" s="223">
        <f t="shared" si="70"/>
        <v>0</v>
      </c>
      <c r="AH119" s="223">
        <f t="shared" si="94"/>
        <v>540000</v>
      </c>
      <c r="AI119" s="223">
        <v>540000</v>
      </c>
      <c r="AJ119" s="223">
        <f t="shared" si="71"/>
        <v>0</v>
      </c>
      <c r="AK119" s="223">
        <f t="shared" si="99"/>
        <v>540000</v>
      </c>
      <c r="AL119" s="223">
        <v>540000</v>
      </c>
      <c r="AM119" s="223">
        <f t="shared" si="72"/>
        <v>0</v>
      </c>
      <c r="AN119" s="223">
        <f t="shared" si="95"/>
        <v>540000</v>
      </c>
      <c r="AO119" s="223">
        <v>540000</v>
      </c>
      <c r="AP119" s="223">
        <f t="shared" si="73"/>
        <v>0</v>
      </c>
      <c r="AQ119" s="223">
        <f>AN119</f>
        <v>540000</v>
      </c>
      <c r="AR119" s="223">
        <v>540000</v>
      </c>
      <c r="AS119" s="223">
        <f t="shared" si="74"/>
        <v>0</v>
      </c>
      <c r="AT119" s="223">
        <v>560000</v>
      </c>
      <c r="AU119" s="223">
        <v>560000</v>
      </c>
      <c r="AV119" s="223">
        <f t="shared" si="75"/>
        <v>0</v>
      </c>
      <c r="AW119" s="223"/>
      <c r="AX119" s="223"/>
      <c r="AY119" s="223"/>
      <c r="AZ119" s="223">
        <f t="shared" si="97"/>
        <v>9500000</v>
      </c>
      <c r="BA119" s="223">
        <f t="shared" si="100"/>
        <v>9500000</v>
      </c>
      <c r="BB119" s="277">
        <f t="shared" si="98"/>
        <v>0</v>
      </c>
      <c r="BC119" s="278" t="s">
        <v>468</v>
      </c>
      <c r="BD119" s="279">
        <v>9500000</v>
      </c>
      <c r="BE119" s="279">
        <v>5700000</v>
      </c>
      <c r="BF119" s="279">
        <v>3800000</v>
      </c>
      <c r="BG119" s="279">
        <v>540000</v>
      </c>
      <c r="BH119" s="277">
        <f t="shared" si="77"/>
        <v>0</v>
      </c>
      <c r="BI119" s="278" t="s">
        <v>468</v>
      </c>
      <c r="BJ119" s="279">
        <v>3260000</v>
      </c>
      <c r="BK119" s="280">
        <f t="shared" si="78"/>
        <v>-3260000</v>
      </c>
    </row>
    <row r="120" spans="1:63" s="249" customFormat="1" ht="15" x14ac:dyDescent="0.2">
      <c r="A120" s="272">
        <v>115</v>
      </c>
      <c r="B120" s="273"/>
      <c r="C120" s="273" t="s">
        <v>129</v>
      </c>
      <c r="D120" s="275" t="s">
        <v>138</v>
      </c>
      <c r="E120" s="341">
        <v>9500000</v>
      </c>
      <c r="F120" s="223"/>
      <c r="G120" s="223"/>
      <c r="H120" s="341">
        <v>9500000</v>
      </c>
      <c r="I120" s="276">
        <v>3000000</v>
      </c>
      <c r="J120" s="223">
        <f t="shared" si="82"/>
        <v>3000000</v>
      </c>
      <c r="K120" s="223">
        <v>3000000</v>
      </c>
      <c r="L120" s="223">
        <f t="shared" si="83"/>
        <v>0</v>
      </c>
      <c r="M120" s="262">
        <v>650000</v>
      </c>
      <c r="N120" s="262">
        <v>650000</v>
      </c>
      <c r="O120" s="262">
        <f t="shared" si="105"/>
        <v>0</v>
      </c>
      <c r="P120" s="223">
        <f t="shared" si="107"/>
        <v>650000</v>
      </c>
      <c r="Q120" s="223">
        <v>650000</v>
      </c>
      <c r="R120" s="223">
        <f t="shared" si="101"/>
        <v>0</v>
      </c>
      <c r="S120" s="223">
        <f t="shared" si="108"/>
        <v>650000</v>
      </c>
      <c r="T120" s="223">
        <v>650000</v>
      </c>
      <c r="U120" s="223">
        <f t="shared" si="89"/>
        <v>0</v>
      </c>
      <c r="V120" s="223">
        <f t="shared" si="102"/>
        <v>650000</v>
      </c>
      <c r="W120" s="223">
        <f>V120</f>
        <v>650000</v>
      </c>
      <c r="X120" s="223">
        <f t="shared" si="90"/>
        <v>0</v>
      </c>
      <c r="Y120" s="223">
        <f t="shared" si="106"/>
        <v>650000</v>
      </c>
      <c r="Z120" s="223">
        <f>Y120</f>
        <v>650000</v>
      </c>
      <c r="AA120" s="223">
        <f t="shared" si="91"/>
        <v>0</v>
      </c>
      <c r="AB120" s="223">
        <f t="shared" si="92"/>
        <v>650000</v>
      </c>
      <c r="AC120" s="223">
        <f>AB120</f>
        <v>650000</v>
      </c>
      <c r="AD120" s="223">
        <f t="shared" si="69"/>
        <v>0</v>
      </c>
      <c r="AE120" s="223">
        <f t="shared" si="93"/>
        <v>650000</v>
      </c>
      <c r="AF120" s="223">
        <v>650000</v>
      </c>
      <c r="AG120" s="223">
        <f t="shared" si="70"/>
        <v>0</v>
      </c>
      <c r="AH120" s="223">
        <f t="shared" si="94"/>
        <v>650000</v>
      </c>
      <c r="AI120" s="223">
        <v>650000</v>
      </c>
      <c r="AJ120" s="223">
        <f t="shared" si="71"/>
        <v>0</v>
      </c>
      <c r="AK120" s="223">
        <f t="shared" si="99"/>
        <v>650000</v>
      </c>
      <c r="AL120" s="223">
        <v>650000</v>
      </c>
      <c r="AM120" s="223">
        <f t="shared" si="72"/>
        <v>0</v>
      </c>
      <c r="AN120" s="223">
        <f t="shared" si="95"/>
        <v>650000</v>
      </c>
      <c r="AO120" s="223">
        <v>650000</v>
      </c>
      <c r="AP120" s="223">
        <f t="shared" si="73"/>
        <v>0</v>
      </c>
      <c r="AQ120" s="223">
        <v>650000</v>
      </c>
      <c r="AR120" s="223">
        <v>650000</v>
      </c>
      <c r="AS120" s="223">
        <f t="shared" si="74"/>
        <v>0</v>
      </c>
      <c r="AT120" s="223">
        <v>650000</v>
      </c>
      <c r="AU120" s="223">
        <v>650000</v>
      </c>
      <c r="AV120" s="223">
        <f t="shared" si="75"/>
        <v>0</v>
      </c>
      <c r="AW120" s="223"/>
      <c r="AX120" s="223"/>
      <c r="AY120" s="223"/>
      <c r="AZ120" s="223">
        <f t="shared" si="97"/>
        <v>10800000</v>
      </c>
      <c r="BA120" s="223">
        <f t="shared" si="100"/>
        <v>10800000</v>
      </c>
      <c r="BB120" s="277">
        <f t="shared" si="98"/>
        <v>0</v>
      </c>
      <c r="BC120" s="339" t="s">
        <v>129</v>
      </c>
      <c r="BD120" s="279">
        <v>9500000</v>
      </c>
      <c r="BE120" s="279">
        <v>6900000</v>
      </c>
      <c r="BF120" s="279">
        <v>2600000</v>
      </c>
      <c r="BG120" s="340">
        <v>0</v>
      </c>
      <c r="BH120" s="277">
        <f t="shared" si="77"/>
        <v>1300000</v>
      </c>
      <c r="BI120" s="278" t="s">
        <v>129</v>
      </c>
      <c r="BJ120" s="279">
        <v>2600000</v>
      </c>
      <c r="BK120" s="280">
        <f t="shared" si="78"/>
        <v>-2600000</v>
      </c>
    </row>
    <row r="121" spans="1:63" s="249" customFormat="1" ht="15" x14ac:dyDescent="0.2">
      <c r="A121" s="272">
        <v>116</v>
      </c>
      <c r="B121" s="273"/>
      <c r="C121" s="273" t="s">
        <v>186</v>
      </c>
      <c r="D121" s="275" t="s">
        <v>138</v>
      </c>
      <c r="E121" s="223">
        <v>10000000</v>
      </c>
      <c r="F121" s="223"/>
      <c r="G121" s="223"/>
      <c r="H121" s="223">
        <v>10000000</v>
      </c>
      <c r="I121" s="223">
        <v>2000000</v>
      </c>
      <c r="J121" s="223">
        <f t="shared" si="82"/>
        <v>2000000</v>
      </c>
      <c r="K121" s="223">
        <v>2000000</v>
      </c>
      <c r="L121" s="223">
        <f t="shared" si="83"/>
        <v>0</v>
      </c>
      <c r="M121" s="262">
        <f>(H121-I121)/10</f>
        <v>800000</v>
      </c>
      <c r="N121" s="262">
        <v>800000</v>
      </c>
      <c r="O121" s="262">
        <f t="shared" si="105"/>
        <v>0</v>
      </c>
      <c r="P121" s="223">
        <f t="shared" si="107"/>
        <v>800000</v>
      </c>
      <c r="Q121" s="223">
        <v>800000</v>
      </c>
      <c r="R121" s="223">
        <f t="shared" si="101"/>
        <v>0</v>
      </c>
      <c r="S121" s="223">
        <f t="shared" si="108"/>
        <v>800000</v>
      </c>
      <c r="T121" s="223">
        <f>S121</f>
        <v>800000</v>
      </c>
      <c r="U121" s="223">
        <f t="shared" si="89"/>
        <v>0</v>
      </c>
      <c r="V121" s="223">
        <f t="shared" si="102"/>
        <v>800000</v>
      </c>
      <c r="W121" s="223">
        <f>V121</f>
        <v>800000</v>
      </c>
      <c r="X121" s="223">
        <f t="shared" si="90"/>
        <v>0</v>
      </c>
      <c r="Y121" s="223">
        <f t="shared" si="106"/>
        <v>800000</v>
      </c>
      <c r="Z121" s="223">
        <f>Y121</f>
        <v>800000</v>
      </c>
      <c r="AA121" s="223">
        <f t="shared" si="91"/>
        <v>0</v>
      </c>
      <c r="AB121" s="223">
        <f t="shared" si="92"/>
        <v>800000</v>
      </c>
      <c r="AC121" s="223">
        <f>AB121</f>
        <v>800000</v>
      </c>
      <c r="AD121" s="223">
        <f t="shared" si="69"/>
        <v>0</v>
      </c>
      <c r="AE121" s="223">
        <f t="shared" si="93"/>
        <v>800000</v>
      </c>
      <c r="AF121" s="223">
        <f>AE121</f>
        <v>800000</v>
      </c>
      <c r="AG121" s="223">
        <f t="shared" si="70"/>
        <v>0</v>
      </c>
      <c r="AH121" s="223">
        <f t="shared" si="94"/>
        <v>800000</v>
      </c>
      <c r="AI121" s="223">
        <v>800000</v>
      </c>
      <c r="AJ121" s="223">
        <f t="shared" si="71"/>
        <v>0</v>
      </c>
      <c r="AK121" s="223">
        <f t="shared" si="99"/>
        <v>800000</v>
      </c>
      <c r="AL121" s="223">
        <v>800000</v>
      </c>
      <c r="AM121" s="223">
        <f t="shared" si="72"/>
        <v>0</v>
      </c>
      <c r="AN121" s="223">
        <f t="shared" si="95"/>
        <v>800000</v>
      </c>
      <c r="AO121" s="223">
        <v>800000</v>
      </c>
      <c r="AP121" s="223">
        <f t="shared" si="73"/>
        <v>0</v>
      </c>
      <c r="AQ121" s="223"/>
      <c r="AR121" s="223"/>
      <c r="AS121" s="223">
        <f t="shared" si="74"/>
        <v>0</v>
      </c>
      <c r="AT121" s="223"/>
      <c r="AU121" s="223"/>
      <c r="AV121" s="223">
        <f t="shared" si="75"/>
        <v>0</v>
      </c>
      <c r="AW121" s="223"/>
      <c r="AX121" s="223"/>
      <c r="AY121" s="223"/>
      <c r="AZ121" s="223">
        <f t="shared" si="97"/>
        <v>10000000</v>
      </c>
      <c r="BA121" s="223">
        <f t="shared" si="100"/>
        <v>10000000</v>
      </c>
      <c r="BB121" s="277">
        <f t="shared" si="98"/>
        <v>0</v>
      </c>
      <c r="BC121" s="278" t="s">
        <v>186</v>
      </c>
      <c r="BD121" s="279">
        <v>10000000</v>
      </c>
      <c r="BE121" s="279">
        <v>6000000</v>
      </c>
      <c r="BF121" s="279">
        <v>4000000</v>
      </c>
      <c r="BG121" s="279">
        <v>800000</v>
      </c>
      <c r="BH121" s="277">
        <f t="shared" si="77"/>
        <v>0</v>
      </c>
      <c r="BI121" s="339" t="s">
        <v>186</v>
      </c>
      <c r="BJ121" s="279">
        <v>2400000</v>
      </c>
      <c r="BK121" s="280">
        <f t="shared" si="78"/>
        <v>-2400000</v>
      </c>
    </row>
    <row r="122" spans="1:63" s="249" customFormat="1" ht="15" x14ac:dyDescent="0.2">
      <c r="A122" s="272">
        <v>117</v>
      </c>
      <c r="B122" s="273"/>
      <c r="C122" s="273" t="s">
        <v>169</v>
      </c>
      <c r="D122" s="275" t="s">
        <v>138</v>
      </c>
      <c r="E122" s="341">
        <v>9750000</v>
      </c>
      <c r="F122" s="223">
        <v>487500</v>
      </c>
      <c r="G122" s="223"/>
      <c r="H122" s="341">
        <f>E122-F122</f>
        <v>9262500</v>
      </c>
      <c r="I122" s="223">
        <f>H122</f>
        <v>9262500</v>
      </c>
      <c r="J122" s="223">
        <f t="shared" si="82"/>
        <v>9262500</v>
      </c>
      <c r="K122" s="223">
        <f>J122</f>
        <v>9262500</v>
      </c>
      <c r="L122" s="223"/>
      <c r="M122" s="262">
        <f>(H122-I122)/12</f>
        <v>0</v>
      </c>
      <c r="N122" s="262"/>
      <c r="O122" s="262">
        <f t="shared" si="105"/>
        <v>0</v>
      </c>
      <c r="P122" s="223">
        <f t="shared" si="107"/>
        <v>0</v>
      </c>
      <c r="Q122" s="223"/>
      <c r="R122" s="223">
        <f t="shared" si="101"/>
        <v>0</v>
      </c>
      <c r="S122" s="223">
        <f t="shared" si="108"/>
        <v>0</v>
      </c>
      <c r="T122" s="223"/>
      <c r="U122" s="223">
        <f t="shared" si="89"/>
        <v>0</v>
      </c>
      <c r="V122" s="223">
        <f t="shared" si="102"/>
        <v>0</v>
      </c>
      <c r="W122" s="223"/>
      <c r="X122" s="223">
        <f t="shared" si="90"/>
        <v>0</v>
      </c>
      <c r="Y122" s="223">
        <f t="shared" si="106"/>
        <v>0</v>
      </c>
      <c r="Z122" s="223"/>
      <c r="AA122" s="223">
        <f t="shared" si="91"/>
        <v>0</v>
      </c>
      <c r="AB122" s="223">
        <f t="shared" si="92"/>
        <v>0</v>
      </c>
      <c r="AC122" s="223"/>
      <c r="AD122" s="223">
        <f t="shared" si="69"/>
        <v>0</v>
      </c>
      <c r="AE122" s="223">
        <f t="shared" si="93"/>
        <v>0</v>
      </c>
      <c r="AF122" s="223"/>
      <c r="AG122" s="223">
        <f t="shared" si="70"/>
        <v>0</v>
      </c>
      <c r="AH122" s="223">
        <f t="shared" si="94"/>
        <v>0</v>
      </c>
      <c r="AI122" s="223"/>
      <c r="AJ122" s="223">
        <f t="shared" si="71"/>
        <v>0</v>
      </c>
      <c r="AK122" s="223">
        <f t="shared" si="99"/>
        <v>0</v>
      </c>
      <c r="AL122" s="223"/>
      <c r="AM122" s="223">
        <f t="shared" si="72"/>
        <v>0</v>
      </c>
      <c r="AN122" s="223">
        <f t="shared" si="95"/>
        <v>0</v>
      </c>
      <c r="AO122" s="223"/>
      <c r="AP122" s="223">
        <f t="shared" si="73"/>
        <v>0</v>
      </c>
      <c r="AQ122" s="223">
        <f>AN122</f>
        <v>0</v>
      </c>
      <c r="AR122" s="223"/>
      <c r="AS122" s="223">
        <f t="shared" si="74"/>
        <v>0</v>
      </c>
      <c r="AT122" s="223">
        <f>AN122</f>
        <v>0</v>
      </c>
      <c r="AU122" s="223"/>
      <c r="AV122" s="223">
        <f t="shared" si="75"/>
        <v>0</v>
      </c>
      <c r="AW122" s="223"/>
      <c r="AX122" s="223"/>
      <c r="AY122" s="223"/>
      <c r="AZ122" s="223">
        <f t="shared" si="97"/>
        <v>9262500</v>
      </c>
      <c r="BA122" s="223">
        <f t="shared" si="100"/>
        <v>9262500</v>
      </c>
      <c r="BB122" s="277">
        <f t="shared" si="98"/>
        <v>0</v>
      </c>
      <c r="BC122" s="339" t="s">
        <v>169</v>
      </c>
      <c r="BD122" s="279">
        <v>9262500</v>
      </c>
      <c r="BE122" s="279">
        <v>9262500</v>
      </c>
      <c r="BF122" s="340">
        <v>0</v>
      </c>
      <c r="BG122" s="340">
        <v>0</v>
      </c>
      <c r="BH122" s="277">
        <f t="shared" si="77"/>
        <v>0</v>
      </c>
      <c r="BI122" s="339" t="s">
        <v>169</v>
      </c>
      <c r="BJ122" s="340">
        <v>0</v>
      </c>
      <c r="BK122" s="280">
        <f t="shared" si="78"/>
        <v>0</v>
      </c>
    </row>
    <row r="123" spans="1:63" s="249" customFormat="1" ht="15" x14ac:dyDescent="0.2">
      <c r="A123" s="272">
        <v>118</v>
      </c>
      <c r="B123" s="273"/>
      <c r="C123" s="273" t="s">
        <v>199</v>
      </c>
      <c r="D123" s="275" t="s">
        <v>138</v>
      </c>
      <c r="E123" s="223">
        <v>10000000</v>
      </c>
      <c r="F123" s="223"/>
      <c r="G123" s="223"/>
      <c r="H123" s="223">
        <v>10000000</v>
      </c>
      <c r="I123" s="223">
        <v>1000000</v>
      </c>
      <c r="J123" s="223">
        <v>1500000</v>
      </c>
      <c r="K123" s="223">
        <v>1500000</v>
      </c>
      <c r="L123" s="223">
        <f t="shared" ref="L123:L146" si="109">J123-K123</f>
        <v>0</v>
      </c>
      <c r="M123" s="262">
        <v>708000</v>
      </c>
      <c r="N123" s="262">
        <v>708000</v>
      </c>
      <c r="O123" s="262">
        <f t="shared" si="105"/>
        <v>0</v>
      </c>
      <c r="P123" s="223">
        <f t="shared" si="107"/>
        <v>708000</v>
      </c>
      <c r="Q123" s="223">
        <v>708000</v>
      </c>
      <c r="R123" s="223">
        <f t="shared" si="101"/>
        <v>0</v>
      </c>
      <c r="S123" s="223">
        <f t="shared" si="108"/>
        <v>708000</v>
      </c>
      <c r="T123" s="223">
        <f>S123</f>
        <v>708000</v>
      </c>
      <c r="U123" s="223">
        <f t="shared" si="89"/>
        <v>0</v>
      </c>
      <c r="V123" s="223">
        <f t="shared" si="102"/>
        <v>708000</v>
      </c>
      <c r="W123" s="223">
        <f t="shared" ref="W123:W131" si="110">V123</f>
        <v>708000</v>
      </c>
      <c r="X123" s="223">
        <f t="shared" si="90"/>
        <v>0</v>
      </c>
      <c r="Y123" s="223">
        <f t="shared" si="106"/>
        <v>708000</v>
      </c>
      <c r="Z123" s="223">
        <f t="shared" ref="Z123:Z131" si="111">Y123</f>
        <v>708000</v>
      </c>
      <c r="AA123" s="223">
        <f t="shared" si="91"/>
        <v>0</v>
      </c>
      <c r="AB123" s="223">
        <f t="shared" si="92"/>
        <v>708000</v>
      </c>
      <c r="AC123" s="223">
        <f>AB123</f>
        <v>708000</v>
      </c>
      <c r="AD123" s="223">
        <f t="shared" si="69"/>
        <v>0</v>
      </c>
      <c r="AE123" s="223">
        <f t="shared" si="93"/>
        <v>708000</v>
      </c>
      <c r="AF123" s="223">
        <v>708000</v>
      </c>
      <c r="AG123" s="223">
        <f t="shared" si="70"/>
        <v>0</v>
      </c>
      <c r="AH123" s="223">
        <f t="shared" si="94"/>
        <v>708000</v>
      </c>
      <c r="AI123" s="223">
        <v>708000</v>
      </c>
      <c r="AJ123" s="223">
        <f t="shared" si="71"/>
        <v>0</v>
      </c>
      <c r="AK123" s="223">
        <f t="shared" si="99"/>
        <v>708000</v>
      </c>
      <c r="AL123" s="223">
        <v>708000</v>
      </c>
      <c r="AM123" s="223">
        <f t="shared" si="72"/>
        <v>0</v>
      </c>
      <c r="AN123" s="223">
        <f t="shared" si="95"/>
        <v>708000</v>
      </c>
      <c r="AO123" s="223">
        <v>708000</v>
      </c>
      <c r="AP123" s="223">
        <f t="shared" si="73"/>
        <v>0</v>
      </c>
      <c r="AQ123" s="223">
        <f>AN123</f>
        <v>708000</v>
      </c>
      <c r="AR123" s="223">
        <v>708000</v>
      </c>
      <c r="AS123" s="223">
        <f t="shared" si="74"/>
        <v>0</v>
      </c>
      <c r="AT123" s="223">
        <v>712000</v>
      </c>
      <c r="AU123" s="223">
        <v>712000</v>
      </c>
      <c r="AV123" s="223">
        <f t="shared" si="75"/>
        <v>0</v>
      </c>
      <c r="AW123" s="223"/>
      <c r="AX123" s="223"/>
      <c r="AY123" s="223"/>
      <c r="AZ123" s="223">
        <f t="shared" si="97"/>
        <v>10000000</v>
      </c>
      <c r="BA123" s="223">
        <f t="shared" si="100"/>
        <v>10000000</v>
      </c>
      <c r="BB123" s="277">
        <f t="shared" si="98"/>
        <v>0</v>
      </c>
      <c r="BC123" s="339" t="s">
        <v>199</v>
      </c>
      <c r="BD123" s="279">
        <v>10000000</v>
      </c>
      <c r="BE123" s="279">
        <v>6000000</v>
      </c>
      <c r="BF123" s="279">
        <v>4000000</v>
      </c>
      <c r="BG123" s="340">
        <v>0</v>
      </c>
      <c r="BH123" s="277">
        <f t="shared" si="77"/>
        <v>0</v>
      </c>
      <c r="BI123" s="278" t="s">
        <v>199</v>
      </c>
      <c r="BJ123" s="279">
        <v>4000000</v>
      </c>
      <c r="BK123" s="280">
        <f t="shared" si="78"/>
        <v>-4000000</v>
      </c>
    </row>
    <row r="124" spans="1:63" s="249" customFormat="1" ht="15" x14ac:dyDescent="0.2">
      <c r="A124" s="272">
        <v>119</v>
      </c>
      <c r="B124" s="273"/>
      <c r="C124" s="366" t="s">
        <v>114</v>
      </c>
      <c r="D124" s="275" t="s">
        <v>138</v>
      </c>
      <c r="E124" s="341">
        <v>9500000</v>
      </c>
      <c r="F124" s="223"/>
      <c r="G124" s="223"/>
      <c r="H124" s="341">
        <v>9500000</v>
      </c>
      <c r="I124" s="276">
        <v>3000000</v>
      </c>
      <c r="J124" s="223">
        <f>I124</f>
        <v>3000000</v>
      </c>
      <c r="K124" s="223">
        <v>3000000</v>
      </c>
      <c r="L124" s="223">
        <f t="shared" si="109"/>
        <v>0</v>
      </c>
      <c r="M124" s="262">
        <v>550000</v>
      </c>
      <c r="N124" s="262">
        <v>550000</v>
      </c>
      <c r="O124" s="262">
        <f t="shared" si="105"/>
        <v>0</v>
      </c>
      <c r="P124" s="223">
        <f t="shared" si="107"/>
        <v>550000</v>
      </c>
      <c r="Q124" s="223">
        <v>550000</v>
      </c>
      <c r="R124" s="223">
        <f t="shared" si="101"/>
        <v>0</v>
      </c>
      <c r="S124" s="223">
        <f t="shared" si="108"/>
        <v>550000</v>
      </c>
      <c r="T124" s="223">
        <f>S124</f>
        <v>550000</v>
      </c>
      <c r="U124" s="223">
        <f t="shared" si="89"/>
        <v>0</v>
      </c>
      <c r="V124" s="223">
        <f t="shared" si="102"/>
        <v>550000</v>
      </c>
      <c r="W124" s="223">
        <f t="shared" si="110"/>
        <v>550000</v>
      </c>
      <c r="X124" s="223">
        <f t="shared" si="90"/>
        <v>0</v>
      </c>
      <c r="Y124" s="223">
        <f t="shared" si="106"/>
        <v>550000</v>
      </c>
      <c r="Z124" s="223">
        <f t="shared" si="111"/>
        <v>550000</v>
      </c>
      <c r="AA124" s="223">
        <f t="shared" si="91"/>
        <v>0</v>
      </c>
      <c r="AB124" s="223">
        <f t="shared" si="92"/>
        <v>550000</v>
      </c>
      <c r="AC124" s="223">
        <f>AB124</f>
        <v>550000</v>
      </c>
      <c r="AD124" s="223">
        <f t="shared" si="69"/>
        <v>0</v>
      </c>
      <c r="AE124" s="223">
        <f t="shared" si="93"/>
        <v>550000</v>
      </c>
      <c r="AF124" s="223">
        <f>AE124</f>
        <v>550000</v>
      </c>
      <c r="AG124" s="223">
        <f t="shared" si="70"/>
        <v>0</v>
      </c>
      <c r="AH124" s="223">
        <f t="shared" si="94"/>
        <v>550000</v>
      </c>
      <c r="AI124" s="223">
        <v>550000</v>
      </c>
      <c r="AJ124" s="223">
        <f t="shared" si="71"/>
        <v>0</v>
      </c>
      <c r="AK124" s="223">
        <f t="shared" si="99"/>
        <v>550000</v>
      </c>
      <c r="AL124" s="223">
        <v>550000</v>
      </c>
      <c r="AM124" s="223">
        <f t="shared" si="72"/>
        <v>0</v>
      </c>
      <c r="AN124" s="223">
        <f t="shared" si="95"/>
        <v>550000</v>
      </c>
      <c r="AO124" s="223">
        <v>550000</v>
      </c>
      <c r="AP124" s="223">
        <f t="shared" si="73"/>
        <v>0</v>
      </c>
      <c r="AQ124" s="223">
        <f>AN124</f>
        <v>550000</v>
      </c>
      <c r="AR124" s="223">
        <v>550000</v>
      </c>
      <c r="AS124" s="223">
        <f t="shared" si="74"/>
        <v>0</v>
      </c>
      <c r="AT124" s="223">
        <v>450000</v>
      </c>
      <c r="AU124" s="223">
        <v>450000</v>
      </c>
      <c r="AV124" s="223">
        <f t="shared" si="75"/>
        <v>0</v>
      </c>
      <c r="AW124" s="223"/>
      <c r="AX124" s="223"/>
      <c r="AY124" s="223"/>
      <c r="AZ124" s="223">
        <f t="shared" si="97"/>
        <v>9500000</v>
      </c>
      <c r="BA124" s="223">
        <f t="shared" si="100"/>
        <v>9500000</v>
      </c>
      <c r="BB124" s="277">
        <f t="shared" si="98"/>
        <v>0</v>
      </c>
      <c r="BC124" s="278" t="s">
        <v>114</v>
      </c>
      <c r="BD124" s="279">
        <v>9500000</v>
      </c>
      <c r="BE124" s="279">
        <v>6000000</v>
      </c>
      <c r="BF124" s="279">
        <v>3500000</v>
      </c>
      <c r="BG124" s="279">
        <v>300000</v>
      </c>
      <c r="BH124" s="277">
        <f t="shared" si="77"/>
        <v>0</v>
      </c>
      <c r="BI124" s="339" t="s">
        <v>114</v>
      </c>
      <c r="BJ124" s="279">
        <v>2650000</v>
      </c>
      <c r="BK124" s="280">
        <f t="shared" si="78"/>
        <v>-2650000</v>
      </c>
    </row>
    <row r="125" spans="1:63" s="249" customFormat="1" ht="15" x14ac:dyDescent="0.2">
      <c r="A125" s="272">
        <v>120</v>
      </c>
      <c r="B125" s="273"/>
      <c r="C125" s="273" t="s">
        <v>151</v>
      </c>
      <c r="D125" s="275" t="s">
        <v>138</v>
      </c>
      <c r="E125" s="341">
        <v>9500000</v>
      </c>
      <c r="F125" s="223"/>
      <c r="G125" s="223"/>
      <c r="H125" s="341">
        <v>9000000</v>
      </c>
      <c r="I125" s="223">
        <v>2000000</v>
      </c>
      <c r="J125" s="223">
        <f>I125</f>
        <v>2000000</v>
      </c>
      <c r="K125" s="223">
        <v>2000000</v>
      </c>
      <c r="L125" s="223">
        <f t="shared" si="109"/>
        <v>0</v>
      </c>
      <c r="M125" s="262">
        <v>583000</v>
      </c>
      <c r="N125" s="262">
        <v>583000</v>
      </c>
      <c r="O125" s="262">
        <f t="shared" si="105"/>
        <v>0</v>
      </c>
      <c r="P125" s="223">
        <f t="shared" si="107"/>
        <v>583000</v>
      </c>
      <c r="Q125" s="223">
        <v>583000</v>
      </c>
      <c r="R125" s="223">
        <f t="shared" si="101"/>
        <v>0</v>
      </c>
      <c r="S125" s="223">
        <f t="shared" si="108"/>
        <v>583000</v>
      </c>
      <c r="T125" s="223">
        <f>S125</f>
        <v>583000</v>
      </c>
      <c r="U125" s="223">
        <f t="shared" si="89"/>
        <v>0</v>
      </c>
      <c r="V125" s="223">
        <f t="shared" si="102"/>
        <v>583000</v>
      </c>
      <c r="W125" s="223">
        <f t="shared" si="110"/>
        <v>583000</v>
      </c>
      <c r="X125" s="223">
        <f t="shared" si="90"/>
        <v>0</v>
      </c>
      <c r="Y125" s="223">
        <f t="shared" si="106"/>
        <v>583000</v>
      </c>
      <c r="Z125" s="223">
        <f t="shared" si="111"/>
        <v>583000</v>
      </c>
      <c r="AA125" s="223">
        <f t="shared" si="91"/>
        <v>0</v>
      </c>
      <c r="AB125" s="223">
        <f t="shared" si="92"/>
        <v>583000</v>
      </c>
      <c r="AC125" s="223">
        <f>AB125</f>
        <v>583000</v>
      </c>
      <c r="AD125" s="223">
        <f t="shared" si="69"/>
        <v>0</v>
      </c>
      <c r="AE125" s="223">
        <f t="shared" si="93"/>
        <v>583000</v>
      </c>
      <c r="AF125" s="223">
        <v>583000</v>
      </c>
      <c r="AG125" s="223">
        <f t="shared" si="70"/>
        <v>0</v>
      </c>
      <c r="AH125" s="223">
        <f t="shared" si="94"/>
        <v>583000</v>
      </c>
      <c r="AI125" s="223">
        <v>583000</v>
      </c>
      <c r="AJ125" s="223">
        <f t="shared" si="71"/>
        <v>0</v>
      </c>
      <c r="AK125" s="223">
        <f t="shared" si="99"/>
        <v>583000</v>
      </c>
      <c r="AL125" s="223">
        <v>583000</v>
      </c>
      <c r="AM125" s="223">
        <f t="shared" si="72"/>
        <v>0</v>
      </c>
      <c r="AN125" s="223">
        <f t="shared" si="95"/>
        <v>583000</v>
      </c>
      <c r="AO125" s="223">
        <v>583000</v>
      </c>
      <c r="AP125" s="223">
        <f t="shared" si="73"/>
        <v>0</v>
      </c>
      <c r="AQ125" s="223">
        <f>AN125</f>
        <v>583000</v>
      </c>
      <c r="AR125" s="223">
        <v>583000</v>
      </c>
      <c r="AS125" s="223">
        <f t="shared" si="74"/>
        <v>0</v>
      </c>
      <c r="AT125" s="223">
        <v>587000</v>
      </c>
      <c r="AU125" s="223">
        <v>587000</v>
      </c>
      <c r="AV125" s="223">
        <f t="shared" si="75"/>
        <v>0</v>
      </c>
      <c r="AW125" s="223"/>
      <c r="AX125" s="223"/>
      <c r="AY125" s="223"/>
      <c r="AZ125" s="223">
        <f t="shared" si="97"/>
        <v>9000000</v>
      </c>
      <c r="BA125" s="223">
        <f t="shared" si="100"/>
        <v>9000000</v>
      </c>
      <c r="BB125" s="277">
        <f t="shared" si="98"/>
        <v>0</v>
      </c>
      <c r="BC125" s="339" t="s">
        <v>151</v>
      </c>
      <c r="BD125" s="279">
        <v>9000000</v>
      </c>
      <c r="BE125" s="279">
        <v>5500000</v>
      </c>
      <c r="BF125" s="279">
        <v>3500000</v>
      </c>
      <c r="BG125" s="340">
        <v>0</v>
      </c>
      <c r="BH125" s="277">
        <f t="shared" si="77"/>
        <v>0</v>
      </c>
      <c r="BI125" s="278" t="s">
        <v>151</v>
      </c>
      <c r="BJ125" s="279">
        <v>3500000</v>
      </c>
      <c r="BK125" s="280">
        <f t="shared" si="78"/>
        <v>-3500000</v>
      </c>
    </row>
    <row r="126" spans="1:63" s="249" customFormat="1" ht="15" x14ac:dyDescent="0.2">
      <c r="A126" s="272">
        <v>121</v>
      </c>
      <c r="B126" s="273"/>
      <c r="C126" s="364" t="s">
        <v>181</v>
      </c>
      <c r="D126" s="275" t="s">
        <v>138</v>
      </c>
      <c r="E126" s="276">
        <v>10000000</v>
      </c>
      <c r="F126" s="223"/>
      <c r="G126" s="223"/>
      <c r="H126" s="276">
        <v>10000000</v>
      </c>
      <c r="I126" s="276">
        <v>3000000</v>
      </c>
      <c r="J126" s="223">
        <v>2500000</v>
      </c>
      <c r="K126" s="223">
        <v>2500000</v>
      </c>
      <c r="L126" s="223">
        <f t="shared" si="109"/>
        <v>0</v>
      </c>
      <c r="M126" s="262">
        <v>750000</v>
      </c>
      <c r="N126" s="262">
        <v>750000</v>
      </c>
      <c r="O126" s="262">
        <f t="shared" si="105"/>
        <v>0</v>
      </c>
      <c r="P126" s="223">
        <f t="shared" si="107"/>
        <v>750000</v>
      </c>
      <c r="Q126" s="223">
        <v>750000</v>
      </c>
      <c r="R126" s="223">
        <f t="shared" si="101"/>
        <v>0</v>
      </c>
      <c r="S126" s="223">
        <f t="shared" si="108"/>
        <v>750000</v>
      </c>
      <c r="T126" s="223">
        <f>S126</f>
        <v>750000</v>
      </c>
      <c r="U126" s="223">
        <f t="shared" si="89"/>
        <v>0</v>
      </c>
      <c r="V126" s="223">
        <f t="shared" si="102"/>
        <v>750000</v>
      </c>
      <c r="W126" s="223">
        <f t="shared" si="110"/>
        <v>750000</v>
      </c>
      <c r="X126" s="223">
        <f t="shared" si="90"/>
        <v>0</v>
      </c>
      <c r="Y126" s="223">
        <f t="shared" si="106"/>
        <v>750000</v>
      </c>
      <c r="Z126" s="223">
        <f t="shared" si="111"/>
        <v>750000</v>
      </c>
      <c r="AA126" s="223">
        <f t="shared" si="91"/>
        <v>0</v>
      </c>
      <c r="AB126" s="223">
        <f t="shared" si="92"/>
        <v>750000</v>
      </c>
      <c r="AC126" s="223">
        <f>AB126</f>
        <v>750000</v>
      </c>
      <c r="AD126" s="223">
        <f t="shared" si="69"/>
        <v>0</v>
      </c>
      <c r="AE126" s="223">
        <f t="shared" si="93"/>
        <v>750000</v>
      </c>
      <c r="AF126" s="223">
        <v>750000</v>
      </c>
      <c r="AG126" s="223">
        <f t="shared" si="70"/>
        <v>0</v>
      </c>
      <c r="AH126" s="223">
        <f t="shared" si="94"/>
        <v>750000</v>
      </c>
      <c r="AI126" s="223">
        <v>750000</v>
      </c>
      <c r="AJ126" s="223">
        <f t="shared" si="71"/>
        <v>0</v>
      </c>
      <c r="AK126" s="223">
        <f t="shared" si="99"/>
        <v>750000</v>
      </c>
      <c r="AL126" s="223">
        <v>750000</v>
      </c>
      <c r="AM126" s="223">
        <f t="shared" si="72"/>
        <v>0</v>
      </c>
      <c r="AN126" s="223">
        <f t="shared" si="95"/>
        <v>750000</v>
      </c>
      <c r="AO126" s="223">
        <v>750000</v>
      </c>
      <c r="AP126" s="223">
        <f t="shared" si="73"/>
        <v>0</v>
      </c>
      <c r="AQ126" s="223"/>
      <c r="AR126" s="223"/>
      <c r="AS126" s="223">
        <f t="shared" si="74"/>
        <v>0</v>
      </c>
      <c r="AT126" s="223"/>
      <c r="AU126" s="223"/>
      <c r="AV126" s="223">
        <f t="shared" si="75"/>
        <v>0</v>
      </c>
      <c r="AW126" s="223"/>
      <c r="AX126" s="223"/>
      <c r="AY126" s="223"/>
      <c r="AZ126" s="223">
        <f t="shared" si="97"/>
        <v>10000000</v>
      </c>
      <c r="BA126" s="223">
        <f t="shared" si="100"/>
        <v>10000000</v>
      </c>
      <c r="BB126" s="277">
        <f t="shared" si="98"/>
        <v>0</v>
      </c>
      <c r="BC126" s="278" t="s">
        <v>181</v>
      </c>
      <c r="BD126" s="279">
        <v>10000000</v>
      </c>
      <c r="BE126" s="279">
        <v>5950000</v>
      </c>
      <c r="BF126" s="279">
        <v>4050000</v>
      </c>
      <c r="BG126" s="279">
        <v>1050000</v>
      </c>
      <c r="BH126" s="277">
        <f t="shared" si="77"/>
        <v>0</v>
      </c>
      <c r="BI126" s="278" t="s">
        <v>181</v>
      </c>
      <c r="BJ126" s="279">
        <v>3000000</v>
      </c>
      <c r="BK126" s="280">
        <f t="shared" si="78"/>
        <v>-3000000</v>
      </c>
    </row>
    <row r="127" spans="1:63" s="249" customFormat="1" ht="15" x14ac:dyDescent="0.2">
      <c r="A127" s="272">
        <v>122</v>
      </c>
      <c r="B127" s="273"/>
      <c r="C127" s="273" t="s">
        <v>342</v>
      </c>
      <c r="D127" s="275" t="s">
        <v>138</v>
      </c>
      <c r="E127" s="341">
        <v>9500000</v>
      </c>
      <c r="F127" s="223"/>
      <c r="G127" s="223"/>
      <c r="H127" s="341">
        <v>9500000</v>
      </c>
      <c r="I127" s="223">
        <v>1000000</v>
      </c>
      <c r="J127" s="223">
        <f t="shared" ref="J127:J146" si="112">I127</f>
        <v>1000000</v>
      </c>
      <c r="K127" s="223">
        <v>1000000</v>
      </c>
      <c r="L127" s="223">
        <f t="shared" si="109"/>
        <v>0</v>
      </c>
      <c r="M127" s="262">
        <v>708000</v>
      </c>
      <c r="N127" s="262">
        <v>708000</v>
      </c>
      <c r="O127" s="262">
        <f t="shared" si="105"/>
        <v>0</v>
      </c>
      <c r="P127" s="223">
        <f t="shared" si="107"/>
        <v>708000</v>
      </c>
      <c r="Q127" s="223">
        <v>708000</v>
      </c>
      <c r="R127" s="223">
        <f t="shared" si="101"/>
        <v>0</v>
      </c>
      <c r="S127" s="223">
        <f t="shared" si="108"/>
        <v>708000</v>
      </c>
      <c r="T127" s="223">
        <v>708000</v>
      </c>
      <c r="U127" s="223">
        <f t="shared" si="89"/>
        <v>0</v>
      </c>
      <c r="V127" s="223">
        <f t="shared" si="102"/>
        <v>708000</v>
      </c>
      <c r="W127" s="223">
        <f t="shared" si="110"/>
        <v>708000</v>
      </c>
      <c r="X127" s="223">
        <f t="shared" si="90"/>
        <v>0</v>
      </c>
      <c r="Y127" s="223">
        <f t="shared" si="106"/>
        <v>708000</v>
      </c>
      <c r="Z127" s="223">
        <f t="shared" si="111"/>
        <v>708000</v>
      </c>
      <c r="AA127" s="223">
        <f t="shared" si="91"/>
        <v>0</v>
      </c>
      <c r="AB127" s="223">
        <f t="shared" si="92"/>
        <v>708000</v>
      </c>
      <c r="AC127" s="223">
        <f>AB127</f>
        <v>708000</v>
      </c>
      <c r="AD127" s="223">
        <f t="shared" si="69"/>
        <v>0</v>
      </c>
      <c r="AE127" s="223">
        <f t="shared" si="93"/>
        <v>708000</v>
      </c>
      <c r="AF127" s="223">
        <v>708000</v>
      </c>
      <c r="AG127" s="223">
        <f t="shared" si="70"/>
        <v>0</v>
      </c>
      <c r="AH127" s="223">
        <f t="shared" si="94"/>
        <v>708000</v>
      </c>
      <c r="AI127" s="223">
        <v>708000</v>
      </c>
      <c r="AJ127" s="223">
        <f t="shared" si="71"/>
        <v>0</v>
      </c>
      <c r="AK127" s="223">
        <f t="shared" si="99"/>
        <v>708000</v>
      </c>
      <c r="AL127" s="223">
        <v>708000</v>
      </c>
      <c r="AM127" s="223">
        <f t="shared" si="72"/>
        <v>0</v>
      </c>
      <c r="AN127" s="223">
        <f t="shared" si="95"/>
        <v>708000</v>
      </c>
      <c r="AO127" s="223">
        <v>708000</v>
      </c>
      <c r="AP127" s="223">
        <f t="shared" si="73"/>
        <v>0</v>
      </c>
      <c r="AQ127" s="223">
        <f>AN127</f>
        <v>708000</v>
      </c>
      <c r="AR127" s="223">
        <v>708000</v>
      </c>
      <c r="AS127" s="223">
        <f t="shared" si="74"/>
        <v>0</v>
      </c>
      <c r="AT127" s="223">
        <v>712000</v>
      </c>
      <c r="AU127" s="223">
        <v>712000</v>
      </c>
      <c r="AV127" s="223">
        <f t="shared" si="75"/>
        <v>0</v>
      </c>
      <c r="AW127" s="223"/>
      <c r="AX127" s="223"/>
      <c r="AY127" s="223"/>
      <c r="AZ127" s="223">
        <f t="shared" si="97"/>
        <v>9500000</v>
      </c>
      <c r="BA127" s="223">
        <f t="shared" si="100"/>
        <v>9500000</v>
      </c>
      <c r="BB127" s="277">
        <f t="shared" si="98"/>
        <v>0</v>
      </c>
      <c r="BC127" s="278" t="s">
        <v>342</v>
      </c>
      <c r="BD127" s="279">
        <v>9500000</v>
      </c>
      <c r="BE127" s="279">
        <v>4618000</v>
      </c>
      <c r="BF127" s="279">
        <v>4882000</v>
      </c>
      <c r="BG127" s="279">
        <v>630000</v>
      </c>
      <c r="BH127" s="277">
        <f t="shared" si="77"/>
        <v>0</v>
      </c>
      <c r="BI127" s="278" t="s">
        <v>342</v>
      </c>
      <c r="BJ127" s="279">
        <v>4182000</v>
      </c>
      <c r="BK127" s="280">
        <f t="shared" si="78"/>
        <v>-4182000</v>
      </c>
    </row>
    <row r="128" spans="1:63" s="249" customFormat="1" ht="15" x14ac:dyDescent="0.2">
      <c r="A128" s="272">
        <v>123</v>
      </c>
      <c r="B128" s="273"/>
      <c r="C128" s="273" t="s">
        <v>171</v>
      </c>
      <c r="D128" s="275" t="s">
        <v>138</v>
      </c>
      <c r="E128" s="341">
        <v>9750000</v>
      </c>
      <c r="F128" s="223"/>
      <c r="G128" s="223">
        <v>500000</v>
      </c>
      <c r="H128" s="341">
        <v>9250000</v>
      </c>
      <c r="I128" s="223">
        <v>1000000</v>
      </c>
      <c r="J128" s="223">
        <f t="shared" si="112"/>
        <v>1000000</v>
      </c>
      <c r="K128" s="223">
        <v>1000000</v>
      </c>
      <c r="L128" s="223">
        <f t="shared" si="109"/>
        <v>0</v>
      </c>
      <c r="M128" s="262">
        <v>687500</v>
      </c>
      <c r="N128" s="262">
        <v>687500</v>
      </c>
      <c r="O128" s="262">
        <f t="shared" si="105"/>
        <v>0</v>
      </c>
      <c r="P128" s="223">
        <v>687500</v>
      </c>
      <c r="Q128" s="223">
        <v>687500</v>
      </c>
      <c r="R128" s="223"/>
      <c r="S128" s="223">
        <v>687500</v>
      </c>
      <c r="T128" s="223">
        <v>687500</v>
      </c>
      <c r="U128" s="223">
        <f t="shared" si="89"/>
        <v>0</v>
      </c>
      <c r="V128" s="223">
        <f t="shared" si="102"/>
        <v>687500</v>
      </c>
      <c r="W128" s="223">
        <f t="shared" si="110"/>
        <v>687500</v>
      </c>
      <c r="X128" s="223">
        <f t="shared" si="90"/>
        <v>0</v>
      </c>
      <c r="Y128" s="223">
        <f t="shared" si="106"/>
        <v>687500</v>
      </c>
      <c r="Z128" s="223">
        <f t="shared" si="111"/>
        <v>687500</v>
      </c>
      <c r="AA128" s="223">
        <f t="shared" si="91"/>
        <v>0</v>
      </c>
      <c r="AB128" s="223">
        <f t="shared" si="92"/>
        <v>687500</v>
      </c>
      <c r="AC128" s="223">
        <v>687500</v>
      </c>
      <c r="AD128" s="223">
        <f t="shared" si="69"/>
        <v>0</v>
      </c>
      <c r="AE128" s="223">
        <f t="shared" si="93"/>
        <v>687500</v>
      </c>
      <c r="AF128" s="223">
        <v>687500</v>
      </c>
      <c r="AG128" s="223">
        <f t="shared" si="70"/>
        <v>0</v>
      </c>
      <c r="AH128" s="223">
        <f t="shared" si="94"/>
        <v>687500</v>
      </c>
      <c r="AI128" s="223">
        <v>687500</v>
      </c>
      <c r="AJ128" s="223">
        <f t="shared" si="71"/>
        <v>0</v>
      </c>
      <c r="AK128" s="223">
        <f t="shared" si="99"/>
        <v>687500</v>
      </c>
      <c r="AL128" s="223">
        <v>687500</v>
      </c>
      <c r="AM128" s="223">
        <f t="shared" si="72"/>
        <v>0</v>
      </c>
      <c r="AN128" s="223">
        <f t="shared" si="95"/>
        <v>687500</v>
      </c>
      <c r="AO128" s="223">
        <v>687500</v>
      </c>
      <c r="AP128" s="223">
        <f t="shared" si="73"/>
        <v>0</v>
      </c>
      <c r="AQ128" s="223">
        <f>AN128</f>
        <v>687500</v>
      </c>
      <c r="AR128" s="223">
        <v>687500</v>
      </c>
      <c r="AS128" s="223">
        <f t="shared" si="74"/>
        <v>0</v>
      </c>
      <c r="AT128" s="223">
        <v>687500</v>
      </c>
      <c r="AU128" s="223">
        <v>687500</v>
      </c>
      <c r="AV128" s="223">
        <f t="shared" si="75"/>
        <v>0</v>
      </c>
      <c r="AW128" s="223"/>
      <c r="AX128" s="223"/>
      <c r="AY128" s="223"/>
      <c r="AZ128" s="223">
        <f t="shared" si="97"/>
        <v>9250000</v>
      </c>
      <c r="BA128" s="223">
        <f t="shared" si="100"/>
        <v>9250000</v>
      </c>
      <c r="BB128" s="277">
        <f t="shared" si="98"/>
        <v>0</v>
      </c>
      <c r="BC128" s="278" t="s">
        <v>469</v>
      </c>
      <c r="BD128" s="279">
        <v>9250000</v>
      </c>
      <c r="BE128" s="279">
        <v>4200000</v>
      </c>
      <c r="BF128" s="279">
        <v>5050000</v>
      </c>
      <c r="BG128" s="279">
        <v>925000</v>
      </c>
      <c r="BH128" s="277">
        <f t="shared" si="77"/>
        <v>0</v>
      </c>
      <c r="BI128" s="278" t="s">
        <v>469</v>
      </c>
      <c r="BJ128" s="279">
        <v>4550000</v>
      </c>
      <c r="BK128" s="280">
        <f t="shared" si="78"/>
        <v>-4550000</v>
      </c>
    </row>
    <row r="129" spans="1:63" s="249" customFormat="1" ht="15" x14ac:dyDescent="0.2">
      <c r="A129" s="272">
        <v>124</v>
      </c>
      <c r="B129" s="273"/>
      <c r="C129" s="273" t="s">
        <v>167</v>
      </c>
      <c r="D129" s="275" t="s">
        <v>138</v>
      </c>
      <c r="E129" s="341">
        <v>9500000</v>
      </c>
      <c r="F129" s="223"/>
      <c r="G129" s="223"/>
      <c r="H129" s="341">
        <v>9500000</v>
      </c>
      <c r="I129" s="223">
        <v>1000000</v>
      </c>
      <c r="J129" s="223">
        <f t="shared" si="112"/>
        <v>1000000</v>
      </c>
      <c r="K129" s="223">
        <v>1000000</v>
      </c>
      <c r="L129" s="223">
        <f t="shared" si="109"/>
        <v>0</v>
      </c>
      <c r="M129" s="262">
        <f>(H129-I129)/10</f>
        <v>850000</v>
      </c>
      <c r="N129" s="262">
        <v>850000</v>
      </c>
      <c r="O129" s="262">
        <f t="shared" si="105"/>
        <v>0</v>
      </c>
      <c r="P129" s="223">
        <f t="shared" ref="P129:P145" si="113">M129</f>
        <v>850000</v>
      </c>
      <c r="Q129" s="223">
        <v>850000</v>
      </c>
      <c r="R129" s="223">
        <f t="shared" ref="R129:R144" si="114">P129-Q129</f>
        <v>0</v>
      </c>
      <c r="S129" s="223">
        <f t="shared" ref="S129:S145" si="115">P129</f>
        <v>850000</v>
      </c>
      <c r="T129" s="223">
        <f>S129</f>
        <v>850000</v>
      </c>
      <c r="U129" s="223">
        <f t="shared" si="89"/>
        <v>0</v>
      </c>
      <c r="V129" s="223">
        <f t="shared" si="102"/>
        <v>850000</v>
      </c>
      <c r="W129" s="223">
        <f t="shared" si="110"/>
        <v>850000</v>
      </c>
      <c r="X129" s="223">
        <f t="shared" si="90"/>
        <v>0</v>
      </c>
      <c r="Y129" s="223">
        <f t="shared" si="106"/>
        <v>850000</v>
      </c>
      <c r="Z129" s="223">
        <f t="shared" si="111"/>
        <v>850000</v>
      </c>
      <c r="AA129" s="223">
        <f t="shared" si="91"/>
        <v>0</v>
      </c>
      <c r="AB129" s="223">
        <f t="shared" si="92"/>
        <v>850000</v>
      </c>
      <c r="AC129" s="223">
        <v>850000</v>
      </c>
      <c r="AD129" s="223">
        <f t="shared" si="69"/>
        <v>0</v>
      </c>
      <c r="AE129" s="223">
        <f t="shared" si="93"/>
        <v>850000</v>
      </c>
      <c r="AF129" s="223">
        <v>850000</v>
      </c>
      <c r="AG129" s="223">
        <f t="shared" si="70"/>
        <v>0</v>
      </c>
      <c r="AH129" s="223">
        <f t="shared" si="94"/>
        <v>850000</v>
      </c>
      <c r="AI129" s="223">
        <v>850000</v>
      </c>
      <c r="AJ129" s="223">
        <f t="shared" si="71"/>
        <v>0</v>
      </c>
      <c r="AK129" s="223">
        <f t="shared" si="99"/>
        <v>850000</v>
      </c>
      <c r="AL129" s="223">
        <v>850000</v>
      </c>
      <c r="AM129" s="223">
        <f t="shared" si="72"/>
        <v>0</v>
      </c>
      <c r="AN129" s="223">
        <f t="shared" si="95"/>
        <v>850000</v>
      </c>
      <c r="AO129" s="223">
        <v>850000</v>
      </c>
      <c r="AP129" s="223">
        <f t="shared" si="73"/>
        <v>0</v>
      </c>
      <c r="AQ129" s="223"/>
      <c r="AR129" s="223"/>
      <c r="AS129" s="223">
        <f t="shared" si="74"/>
        <v>0</v>
      </c>
      <c r="AT129" s="223"/>
      <c r="AU129" s="223"/>
      <c r="AV129" s="223">
        <f t="shared" si="75"/>
        <v>0</v>
      </c>
      <c r="AW129" s="223"/>
      <c r="AX129" s="223"/>
      <c r="AY129" s="223"/>
      <c r="AZ129" s="223">
        <f t="shared" si="97"/>
        <v>9500000</v>
      </c>
      <c r="BA129" s="223">
        <f t="shared" si="100"/>
        <v>9500000</v>
      </c>
      <c r="BB129" s="277">
        <f t="shared" si="98"/>
        <v>0</v>
      </c>
      <c r="BC129" s="278" t="s">
        <v>167</v>
      </c>
      <c r="BD129" s="279">
        <v>9500000</v>
      </c>
      <c r="BE129" s="279">
        <v>5250000</v>
      </c>
      <c r="BF129" s="279">
        <v>4250000</v>
      </c>
      <c r="BG129" s="279">
        <v>850000</v>
      </c>
      <c r="BH129" s="277">
        <f t="shared" si="77"/>
        <v>0</v>
      </c>
      <c r="BI129" s="278" t="s">
        <v>167</v>
      </c>
      <c r="BJ129" s="279">
        <v>4250000</v>
      </c>
      <c r="BK129" s="280">
        <f t="shared" si="78"/>
        <v>-4250000</v>
      </c>
    </row>
    <row r="130" spans="1:63" s="249" customFormat="1" ht="15" x14ac:dyDescent="0.2">
      <c r="A130" s="272">
        <v>125</v>
      </c>
      <c r="B130" s="273"/>
      <c r="C130" s="273" t="s">
        <v>164</v>
      </c>
      <c r="D130" s="275" t="s">
        <v>138</v>
      </c>
      <c r="E130" s="341">
        <v>9500000</v>
      </c>
      <c r="F130" s="223"/>
      <c r="G130" s="223"/>
      <c r="H130" s="341">
        <v>9500000</v>
      </c>
      <c r="I130" s="223">
        <v>1000000</v>
      </c>
      <c r="J130" s="223">
        <f t="shared" si="112"/>
        <v>1000000</v>
      </c>
      <c r="K130" s="223">
        <v>1000000</v>
      </c>
      <c r="L130" s="223">
        <f t="shared" si="109"/>
        <v>0</v>
      </c>
      <c r="M130" s="262">
        <v>708000</v>
      </c>
      <c r="N130" s="262">
        <v>708000</v>
      </c>
      <c r="O130" s="262">
        <f t="shared" si="105"/>
        <v>0</v>
      </c>
      <c r="P130" s="223">
        <f t="shared" si="113"/>
        <v>708000</v>
      </c>
      <c r="Q130" s="223">
        <v>708000</v>
      </c>
      <c r="R130" s="223">
        <f t="shared" si="114"/>
        <v>0</v>
      </c>
      <c r="S130" s="223">
        <f t="shared" si="115"/>
        <v>708000</v>
      </c>
      <c r="T130" s="223">
        <f>S130</f>
        <v>708000</v>
      </c>
      <c r="U130" s="223">
        <f t="shared" si="89"/>
        <v>0</v>
      </c>
      <c r="V130" s="223">
        <f t="shared" si="102"/>
        <v>708000</v>
      </c>
      <c r="W130" s="223">
        <f t="shared" si="110"/>
        <v>708000</v>
      </c>
      <c r="X130" s="223">
        <f t="shared" si="90"/>
        <v>0</v>
      </c>
      <c r="Y130" s="223">
        <f t="shared" si="106"/>
        <v>708000</v>
      </c>
      <c r="Z130" s="223">
        <f t="shared" si="111"/>
        <v>708000</v>
      </c>
      <c r="AA130" s="223">
        <f t="shared" si="91"/>
        <v>0</v>
      </c>
      <c r="AB130" s="223">
        <f t="shared" si="92"/>
        <v>708000</v>
      </c>
      <c r="AC130" s="223">
        <f>AB130</f>
        <v>708000</v>
      </c>
      <c r="AD130" s="223">
        <f t="shared" si="69"/>
        <v>0</v>
      </c>
      <c r="AE130" s="223">
        <f t="shared" si="93"/>
        <v>708000</v>
      </c>
      <c r="AF130" s="223">
        <v>708000</v>
      </c>
      <c r="AG130" s="223">
        <f t="shared" si="70"/>
        <v>0</v>
      </c>
      <c r="AH130" s="223">
        <f t="shared" si="94"/>
        <v>708000</v>
      </c>
      <c r="AI130" s="223">
        <v>708000</v>
      </c>
      <c r="AJ130" s="223">
        <f t="shared" si="71"/>
        <v>0</v>
      </c>
      <c r="AK130" s="223">
        <f t="shared" si="99"/>
        <v>708000</v>
      </c>
      <c r="AL130" s="223">
        <v>708000</v>
      </c>
      <c r="AM130" s="223">
        <f t="shared" si="72"/>
        <v>0</v>
      </c>
      <c r="AN130" s="223">
        <f t="shared" si="95"/>
        <v>708000</v>
      </c>
      <c r="AO130" s="223">
        <v>708000</v>
      </c>
      <c r="AP130" s="223">
        <f t="shared" si="73"/>
        <v>0</v>
      </c>
      <c r="AQ130" s="223">
        <f>AN130</f>
        <v>708000</v>
      </c>
      <c r="AR130" s="223">
        <v>708000</v>
      </c>
      <c r="AS130" s="223">
        <f t="shared" si="74"/>
        <v>0</v>
      </c>
      <c r="AT130" s="223">
        <v>712000</v>
      </c>
      <c r="AU130" s="223">
        <v>712000</v>
      </c>
      <c r="AV130" s="223">
        <f t="shared" si="75"/>
        <v>0</v>
      </c>
      <c r="AW130" s="223"/>
      <c r="AX130" s="223"/>
      <c r="AY130" s="223"/>
      <c r="AZ130" s="223">
        <f t="shared" si="97"/>
        <v>9500000</v>
      </c>
      <c r="BA130" s="223">
        <f t="shared" si="100"/>
        <v>9500000</v>
      </c>
      <c r="BB130" s="277">
        <f t="shared" si="98"/>
        <v>0</v>
      </c>
      <c r="BC130" s="339" t="s">
        <v>164</v>
      </c>
      <c r="BD130" s="279">
        <v>9500000</v>
      </c>
      <c r="BE130" s="279">
        <v>5250000</v>
      </c>
      <c r="BF130" s="279">
        <v>4250000</v>
      </c>
      <c r="BG130" s="340">
        <v>0</v>
      </c>
      <c r="BH130" s="277">
        <f t="shared" si="77"/>
        <v>0</v>
      </c>
      <c r="BI130" s="278" t="s">
        <v>164</v>
      </c>
      <c r="BJ130" s="279">
        <v>4250000</v>
      </c>
      <c r="BK130" s="280">
        <f t="shared" si="78"/>
        <v>-4250000</v>
      </c>
    </row>
    <row r="131" spans="1:63" s="249" customFormat="1" ht="15" x14ac:dyDescent="0.2">
      <c r="A131" s="272">
        <v>126</v>
      </c>
      <c r="B131" s="273"/>
      <c r="C131" s="273" t="s">
        <v>145</v>
      </c>
      <c r="D131" s="275" t="s">
        <v>138</v>
      </c>
      <c r="E131" s="341">
        <v>9500000</v>
      </c>
      <c r="F131" s="223"/>
      <c r="G131" s="223"/>
      <c r="H131" s="341">
        <v>9500000</v>
      </c>
      <c r="I131" s="223">
        <v>1000000</v>
      </c>
      <c r="J131" s="223">
        <f t="shared" si="112"/>
        <v>1000000</v>
      </c>
      <c r="K131" s="223">
        <v>1000000</v>
      </c>
      <c r="L131" s="223">
        <f t="shared" si="109"/>
        <v>0</v>
      </c>
      <c r="M131" s="262">
        <v>708000</v>
      </c>
      <c r="N131" s="262">
        <v>708000</v>
      </c>
      <c r="O131" s="262">
        <f t="shared" si="105"/>
        <v>0</v>
      </c>
      <c r="P131" s="223">
        <f t="shared" si="113"/>
        <v>708000</v>
      </c>
      <c r="Q131" s="223">
        <v>708000</v>
      </c>
      <c r="R131" s="223">
        <f t="shared" si="114"/>
        <v>0</v>
      </c>
      <c r="S131" s="223">
        <f t="shared" si="115"/>
        <v>708000</v>
      </c>
      <c r="T131" s="223">
        <v>708000</v>
      </c>
      <c r="U131" s="223">
        <f t="shared" si="89"/>
        <v>0</v>
      </c>
      <c r="V131" s="223">
        <f t="shared" si="102"/>
        <v>708000</v>
      </c>
      <c r="W131" s="223">
        <f t="shared" si="110"/>
        <v>708000</v>
      </c>
      <c r="X131" s="223">
        <f t="shared" si="90"/>
        <v>0</v>
      </c>
      <c r="Y131" s="223">
        <f t="shared" si="106"/>
        <v>708000</v>
      </c>
      <c r="Z131" s="223">
        <f t="shared" si="111"/>
        <v>708000</v>
      </c>
      <c r="AA131" s="223">
        <f t="shared" si="91"/>
        <v>0</v>
      </c>
      <c r="AB131" s="223">
        <f t="shared" si="92"/>
        <v>708000</v>
      </c>
      <c r="AC131" s="223">
        <f>AB131</f>
        <v>708000</v>
      </c>
      <c r="AD131" s="223">
        <f t="shared" si="69"/>
        <v>0</v>
      </c>
      <c r="AE131" s="223">
        <f t="shared" si="93"/>
        <v>708000</v>
      </c>
      <c r="AF131" s="223">
        <v>708000</v>
      </c>
      <c r="AG131" s="223">
        <f t="shared" si="70"/>
        <v>0</v>
      </c>
      <c r="AH131" s="223">
        <f t="shared" si="94"/>
        <v>708000</v>
      </c>
      <c r="AI131" s="223">
        <v>708000</v>
      </c>
      <c r="AJ131" s="223">
        <f t="shared" si="71"/>
        <v>0</v>
      </c>
      <c r="AK131" s="223">
        <f t="shared" si="99"/>
        <v>708000</v>
      </c>
      <c r="AL131" s="223">
        <v>708000</v>
      </c>
      <c r="AM131" s="223">
        <f t="shared" si="72"/>
        <v>0</v>
      </c>
      <c r="AN131" s="223">
        <f t="shared" si="95"/>
        <v>708000</v>
      </c>
      <c r="AO131" s="223">
        <v>708000</v>
      </c>
      <c r="AP131" s="223">
        <f t="shared" si="73"/>
        <v>0</v>
      </c>
      <c r="AQ131" s="223">
        <f>AN131</f>
        <v>708000</v>
      </c>
      <c r="AR131" s="223">
        <v>708000</v>
      </c>
      <c r="AS131" s="223">
        <f t="shared" si="74"/>
        <v>0</v>
      </c>
      <c r="AT131" s="223">
        <v>712000</v>
      </c>
      <c r="AU131" s="223">
        <v>712000</v>
      </c>
      <c r="AV131" s="223">
        <f t="shared" si="75"/>
        <v>0</v>
      </c>
      <c r="AW131" s="223"/>
      <c r="AX131" s="223"/>
      <c r="AY131" s="223"/>
      <c r="AZ131" s="223">
        <f t="shared" si="97"/>
        <v>9500000</v>
      </c>
      <c r="BA131" s="223">
        <f t="shared" si="100"/>
        <v>9500000</v>
      </c>
      <c r="BB131" s="277">
        <f t="shared" si="98"/>
        <v>0</v>
      </c>
      <c r="BC131" s="278" t="s">
        <v>145</v>
      </c>
      <c r="BD131" s="279">
        <v>9500000</v>
      </c>
      <c r="BE131" s="279">
        <v>4544000</v>
      </c>
      <c r="BF131" s="279">
        <v>4956000</v>
      </c>
      <c r="BG131" s="279">
        <v>704000</v>
      </c>
      <c r="BH131" s="277">
        <f t="shared" si="77"/>
        <v>0</v>
      </c>
      <c r="BI131" s="278" t="s">
        <v>145</v>
      </c>
      <c r="BJ131" s="279">
        <v>4246000</v>
      </c>
      <c r="BK131" s="280">
        <f t="shared" si="78"/>
        <v>-4246000</v>
      </c>
    </row>
    <row r="132" spans="1:63" s="249" customFormat="1" ht="15" x14ac:dyDescent="0.2">
      <c r="A132" s="272">
        <v>127</v>
      </c>
      <c r="B132" s="273"/>
      <c r="C132" s="364" t="s">
        <v>137</v>
      </c>
      <c r="D132" s="275" t="s">
        <v>138</v>
      </c>
      <c r="E132" s="341">
        <v>9500000</v>
      </c>
      <c r="F132" s="223">
        <v>475000</v>
      </c>
      <c r="G132" s="223"/>
      <c r="H132" s="341">
        <v>9025000</v>
      </c>
      <c r="I132" s="223">
        <v>9025000</v>
      </c>
      <c r="J132" s="223">
        <f t="shared" si="112"/>
        <v>9025000</v>
      </c>
      <c r="K132" s="223">
        <v>9025000</v>
      </c>
      <c r="L132" s="223">
        <f t="shared" si="109"/>
        <v>0</v>
      </c>
      <c r="M132" s="262">
        <f>(H132-I132)/12</f>
        <v>0</v>
      </c>
      <c r="N132" s="262"/>
      <c r="O132" s="262">
        <f t="shared" si="105"/>
        <v>0</v>
      </c>
      <c r="P132" s="223">
        <f t="shared" si="113"/>
        <v>0</v>
      </c>
      <c r="Q132" s="223"/>
      <c r="R132" s="223">
        <f t="shared" si="114"/>
        <v>0</v>
      </c>
      <c r="S132" s="223">
        <f t="shared" si="115"/>
        <v>0</v>
      </c>
      <c r="T132" s="223"/>
      <c r="U132" s="223">
        <f t="shared" si="89"/>
        <v>0</v>
      </c>
      <c r="V132" s="223">
        <f t="shared" si="102"/>
        <v>0</v>
      </c>
      <c r="W132" s="223"/>
      <c r="X132" s="223">
        <f t="shared" si="90"/>
        <v>0</v>
      </c>
      <c r="Y132" s="223">
        <f t="shared" si="106"/>
        <v>0</v>
      </c>
      <c r="Z132" s="223"/>
      <c r="AA132" s="223">
        <f t="shared" si="91"/>
        <v>0</v>
      </c>
      <c r="AB132" s="223">
        <f t="shared" si="92"/>
        <v>0</v>
      </c>
      <c r="AC132" s="223"/>
      <c r="AD132" s="223">
        <f t="shared" si="69"/>
        <v>0</v>
      </c>
      <c r="AE132" s="223">
        <f t="shared" si="93"/>
        <v>0</v>
      </c>
      <c r="AF132" s="223"/>
      <c r="AG132" s="223">
        <f t="shared" si="70"/>
        <v>0</v>
      </c>
      <c r="AH132" s="223">
        <f t="shared" si="94"/>
        <v>0</v>
      </c>
      <c r="AI132" s="223"/>
      <c r="AJ132" s="223">
        <f t="shared" si="71"/>
        <v>0</v>
      </c>
      <c r="AK132" s="223">
        <f t="shared" si="99"/>
        <v>0</v>
      </c>
      <c r="AL132" s="223"/>
      <c r="AM132" s="223">
        <f t="shared" si="72"/>
        <v>0</v>
      </c>
      <c r="AN132" s="223">
        <f t="shared" si="95"/>
        <v>0</v>
      </c>
      <c r="AO132" s="223"/>
      <c r="AP132" s="223">
        <f t="shared" si="73"/>
        <v>0</v>
      </c>
      <c r="AQ132" s="223">
        <f>AN132</f>
        <v>0</v>
      </c>
      <c r="AR132" s="223"/>
      <c r="AS132" s="223">
        <f t="shared" si="74"/>
        <v>0</v>
      </c>
      <c r="AT132" s="223">
        <f>AN132</f>
        <v>0</v>
      </c>
      <c r="AU132" s="223"/>
      <c r="AV132" s="223">
        <f t="shared" si="75"/>
        <v>0</v>
      </c>
      <c r="AW132" s="223"/>
      <c r="AX132" s="223"/>
      <c r="AY132" s="223"/>
      <c r="AZ132" s="223">
        <f t="shared" si="97"/>
        <v>9025000</v>
      </c>
      <c r="BA132" s="223">
        <f t="shared" si="100"/>
        <v>9025000</v>
      </c>
      <c r="BB132" s="277">
        <f t="shared" si="98"/>
        <v>0</v>
      </c>
      <c r="BC132" s="339" t="s">
        <v>470</v>
      </c>
      <c r="BD132" s="279">
        <v>9025000</v>
      </c>
      <c r="BE132" s="279">
        <v>9025000</v>
      </c>
      <c r="BF132" s="340">
        <v>0</v>
      </c>
      <c r="BG132" s="340">
        <v>0</v>
      </c>
      <c r="BH132" s="277">
        <f t="shared" si="77"/>
        <v>0</v>
      </c>
      <c r="BI132" s="339" t="s">
        <v>470</v>
      </c>
      <c r="BJ132" s="340">
        <v>0</v>
      </c>
      <c r="BK132" s="280">
        <f t="shared" si="78"/>
        <v>0</v>
      </c>
    </row>
    <row r="133" spans="1:63" s="249" customFormat="1" ht="15" x14ac:dyDescent="0.2">
      <c r="A133" s="272">
        <v>128</v>
      </c>
      <c r="B133" s="273"/>
      <c r="C133" s="273" t="s">
        <v>155</v>
      </c>
      <c r="D133" s="275" t="s">
        <v>138</v>
      </c>
      <c r="E133" s="341">
        <v>9500000</v>
      </c>
      <c r="F133" s="223">
        <v>475000</v>
      </c>
      <c r="G133" s="223"/>
      <c r="H133" s="341">
        <v>9025000</v>
      </c>
      <c r="I133" s="223">
        <v>9025000</v>
      </c>
      <c r="J133" s="223">
        <f t="shared" si="112"/>
        <v>9025000</v>
      </c>
      <c r="K133" s="223">
        <v>9025000</v>
      </c>
      <c r="L133" s="223">
        <f t="shared" si="109"/>
        <v>0</v>
      </c>
      <c r="M133" s="262">
        <f>(H133-I133)/12</f>
        <v>0</v>
      </c>
      <c r="N133" s="262"/>
      <c r="O133" s="262">
        <f t="shared" si="105"/>
        <v>0</v>
      </c>
      <c r="P133" s="223">
        <f t="shared" si="113"/>
        <v>0</v>
      </c>
      <c r="Q133" s="223"/>
      <c r="R133" s="223">
        <f t="shared" si="114"/>
        <v>0</v>
      </c>
      <c r="S133" s="223">
        <f t="shared" si="115"/>
        <v>0</v>
      </c>
      <c r="T133" s="223"/>
      <c r="U133" s="223">
        <f t="shared" si="89"/>
        <v>0</v>
      </c>
      <c r="V133" s="223">
        <f t="shared" si="102"/>
        <v>0</v>
      </c>
      <c r="W133" s="223"/>
      <c r="X133" s="223">
        <f t="shared" si="90"/>
        <v>0</v>
      </c>
      <c r="Y133" s="223">
        <f t="shared" si="106"/>
        <v>0</v>
      </c>
      <c r="Z133" s="223"/>
      <c r="AA133" s="223">
        <f t="shared" si="91"/>
        <v>0</v>
      </c>
      <c r="AB133" s="223">
        <f t="shared" si="92"/>
        <v>0</v>
      </c>
      <c r="AC133" s="223"/>
      <c r="AD133" s="223">
        <f t="shared" si="69"/>
        <v>0</v>
      </c>
      <c r="AE133" s="223">
        <f t="shared" si="93"/>
        <v>0</v>
      </c>
      <c r="AF133" s="223"/>
      <c r="AG133" s="223">
        <f t="shared" si="70"/>
        <v>0</v>
      </c>
      <c r="AH133" s="223">
        <f t="shared" si="94"/>
        <v>0</v>
      </c>
      <c r="AI133" s="223"/>
      <c r="AJ133" s="223">
        <f t="shared" si="71"/>
        <v>0</v>
      </c>
      <c r="AK133" s="223">
        <f t="shared" si="99"/>
        <v>0</v>
      </c>
      <c r="AL133" s="223"/>
      <c r="AM133" s="223">
        <f t="shared" si="72"/>
        <v>0</v>
      </c>
      <c r="AN133" s="223">
        <f t="shared" si="95"/>
        <v>0</v>
      </c>
      <c r="AO133" s="223"/>
      <c r="AP133" s="223">
        <f t="shared" si="73"/>
        <v>0</v>
      </c>
      <c r="AQ133" s="223">
        <f>AN133</f>
        <v>0</v>
      </c>
      <c r="AR133" s="223"/>
      <c r="AS133" s="223">
        <f t="shared" si="74"/>
        <v>0</v>
      </c>
      <c r="AT133" s="223">
        <f>AN133</f>
        <v>0</v>
      </c>
      <c r="AU133" s="223"/>
      <c r="AV133" s="223">
        <f t="shared" si="75"/>
        <v>0</v>
      </c>
      <c r="AW133" s="223"/>
      <c r="AX133" s="223"/>
      <c r="AY133" s="223"/>
      <c r="AZ133" s="223">
        <f t="shared" si="97"/>
        <v>9025000</v>
      </c>
      <c r="BA133" s="223">
        <f t="shared" si="100"/>
        <v>9025000</v>
      </c>
      <c r="BB133" s="277">
        <f t="shared" si="98"/>
        <v>0</v>
      </c>
      <c r="BC133" s="339" t="s">
        <v>155</v>
      </c>
      <c r="BD133" s="279">
        <v>9025000</v>
      </c>
      <c r="BE133" s="279">
        <v>9025000</v>
      </c>
      <c r="BF133" s="340">
        <v>0</v>
      </c>
      <c r="BG133" s="340">
        <v>0</v>
      </c>
      <c r="BH133" s="277">
        <f t="shared" si="77"/>
        <v>0</v>
      </c>
      <c r="BI133" s="339" t="s">
        <v>155</v>
      </c>
      <c r="BJ133" s="340">
        <v>0</v>
      </c>
      <c r="BK133" s="280">
        <f t="shared" si="78"/>
        <v>0</v>
      </c>
    </row>
    <row r="134" spans="1:63" s="249" customFormat="1" ht="15" x14ac:dyDescent="0.2">
      <c r="A134" s="272">
        <v>129</v>
      </c>
      <c r="B134" s="273"/>
      <c r="C134" s="273" t="s">
        <v>202</v>
      </c>
      <c r="D134" s="275" t="s">
        <v>138</v>
      </c>
      <c r="E134" s="223">
        <v>10000000</v>
      </c>
      <c r="F134" s="223">
        <v>500000</v>
      </c>
      <c r="G134" s="223"/>
      <c r="H134" s="223">
        <v>9500000</v>
      </c>
      <c r="I134" s="223">
        <v>9500000</v>
      </c>
      <c r="J134" s="223">
        <f t="shared" si="112"/>
        <v>9500000</v>
      </c>
      <c r="K134" s="223">
        <v>9500000</v>
      </c>
      <c r="L134" s="223">
        <f t="shared" si="109"/>
        <v>0</v>
      </c>
      <c r="M134" s="262">
        <f>(H134-I134)/12</f>
        <v>0</v>
      </c>
      <c r="N134" s="262"/>
      <c r="O134" s="262">
        <f t="shared" si="105"/>
        <v>0</v>
      </c>
      <c r="P134" s="223">
        <f t="shared" si="113"/>
        <v>0</v>
      </c>
      <c r="Q134" s="223"/>
      <c r="R134" s="223">
        <f t="shared" si="114"/>
        <v>0</v>
      </c>
      <c r="S134" s="223">
        <f t="shared" si="115"/>
        <v>0</v>
      </c>
      <c r="T134" s="223"/>
      <c r="U134" s="223">
        <f t="shared" ref="U134:U145" si="116">S134-T134</f>
        <v>0</v>
      </c>
      <c r="V134" s="223">
        <f t="shared" si="102"/>
        <v>0</v>
      </c>
      <c r="W134" s="223"/>
      <c r="X134" s="223">
        <f t="shared" ref="X134:X145" si="117">V134-W134</f>
        <v>0</v>
      </c>
      <c r="Y134" s="223">
        <f t="shared" si="106"/>
        <v>0</v>
      </c>
      <c r="Z134" s="223"/>
      <c r="AA134" s="223">
        <f t="shared" ref="AA134:AA145" si="118">Y134-Z134</f>
        <v>0</v>
      </c>
      <c r="AB134" s="223">
        <f t="shared" ref="AB134:AB145" si="119">Y134</f>
        <v>0</v>
      </c>
      <c r="AC134" s="223"/>
      <c r="AD134" s="223">
        <f t="shared" si="69"/>
        <v>0</v>
      </c>
      <c r="AE134" s="223">
        <f t="shared" ref="AE134:AE145" si="120">AB134</f>
        <v>0</v>
      </c>
      <c r="AF134" s="223"/>
      <c r="AG134" s="223">
        <f t="shared" si="70"/>
        <v>0</v>
      </c>
      <c r="AH134" s="223">
        <f t="shared" ref="AH134:AH145" si="121">AE134</f>
        <v>0</v>
      </c>
      <c r="AI134" s="223"/>
      <c r="AJ134" s="223">
        <f t="shared" si="71"/>
        <v>0</v>
      </c>
      <c r="AK134" s="223">
        <f t="shared" si="99"/>
        <v>0</v>
      </c>
      <c r="AL134" s="223"/>
      <c r="AM134" s="223">
        <f t="shared" si="72"/>
        <v>0</v>
      </c>
      <c r="AN134" s="223">
        <f t="shared" ref="AN134:AN145" si="122">AK134</f>
        <v>0</v>
      </c>
      <c r="AO134" s="223"/>
      <c r="AP134" s="223">
        <f t="shared" si="73"/>
        <v>0</v>
      </c>
      <c r="AQ134" s="223">
        <f>AN134</f>
        <v>0</v>
      </c>
      <c r="AR134" s="223"/>
      <c r="AS134" s="223">
        <f t="shared" si="74"/>
        <v>0</v>
      </c>
      <c r="AT134" s="223">
        <f>AN134</f>
        <v>0</v>
      </c>
      <c r="AU134" s="223"/>
      <c r="AV134" s="223">
        <f t="shared" si="75"/>
        <v>0</v>
      </c>
      <c r="AW134" s="223"/>
      <c r="AX134" s="223"/>
      <c r="AY134" s="223"/>
      <c r="AZ134" s="223">
        <f t="shared" ref="AZ134:AZ146" si="123">AX134+AU134+AR134+AO134+AL134+AI134+AF134+AC134+Z134+W134+T134+Q134+N134+K134</f>
        <v>9500000</v>
      </c>
      <c r="BA134" s="223">
        <f t="shared" si="100"/>
        <v>9500000</v>
      </c>
      <c r="BB134" s="277">
        <f t="shared" ref="BB134:BB145" si="124">BA134-AZ134</f>
        <v>0</v>
      </c>
      <c r="BC134" s="339" t="s">
        <v>202</v>
      </c>
      <c r="BD134" s="279">
        <v>9500000</v>
      </c>
      <c r="BE134" s="279">
        <v>9500000</v>
      </c>
      <c r="BF134" s="340">
        <v>0</v>
      </c>
      <c r="BG134" s="340">
        <v>0</v>
      </c>
      <c r="BH134" s="277">
        <f t="shared" si="77"/>
        <v>0</v>
      </c>
      <c r="BI134" s="339" t="s">
        <v>202</v>
      </c>
      <c r="BJ134" s="340">
        <v>0</v>
      </c>
      <c r="BK134" s="280">
        <f t="shared" si="78"/>
        <v>0</v>
      </c>
    </row>
    <row r="135" spans="1:63" s="249" customFormat="1" ht="15" x14ac:dyDescent="0.2">
      <c r="A135" s="272">
        <v>130</v>
      </c>
      <c r="B135" s="273"/>
      <c r="C135" s="364" t="s">
        <v>117</v>
      </c>
      <c r="D135" s="275" t="s">
        <v>138</v>
      </c>
      <c r="E135" s="341">
        <v>9500000</v>
      </c>
      <c r="F135" s="223"/>
      <c r="G135" s="223"/>
      <c r="H135" s="341">
        <v>9500000</v>
      </c>
      <c r="I135" s="276">
        <v>3000000</v>
      </c>
      <c r="J135" s="223">
        <f t="shared" si="112"/>
        <v>3000000</v>
      </c>
      <c r="K135" s="223">
        <v>3000000</v>
      </c>
      <c r="L135" s="223">
        <f t="shared" si="109"/>
        <v>0</v>
      </c>
      <c r="M135" s="262">
        <f>(H135-I135)/10</f>
        <v>650000</v>
      </c>
      <c r="N135" s="262">
        <v>650000</v>
      </c>
      <c r="O135" s="262">
        <f t="shared" si="105"/>
        <v>0</v>
      </c>
      <c r="P135" s="223">
        <f t="shared" si="113"/>
        <v>650000</v>
      </c>
      <c r="Q135" s="223">
        <v>650000</v>
      </c>
      <c r="R135" s="223">
        <f t="shared" si="114"/>
        <v>0</v>
      </c>
      <c r="S135" s="223">
        <f t="shared" si="115"/>
        <v>650000</v>
      </c>
      <c r="T135" s="223">
        <v>650000</v>
      </c>
      <c r="U135" s="223">
        <f t="shared" si="116"/>
        <v>0</v>
      </c>
      <c r="V135" s="223">
        <f t="shared" si="102"/>
        <v>650000</v>
      </c>
      <c r="W135" s="223">
        <f>V135</f>
        <v>650000</v>
      </c>
      <c r="X135" s="223">
        <f t="shared" si="117"/>
        <v>0</v>
      </c>
      <c r="Y135" s="223">
        <f t="shared" si="106"/>
        <v>650000</v>
      </c>
      <c r="Z135" s="223">
        <f>Y135</f>
        <v>650000</v>
      </c>
      <c r="AA135" s="223">
        <f t="shared" si="118"/>
        <v>0</v>
      </c>
      <c r="AB135" s="223">
        <f t="shared" si="119"/>
        <v>650000</v>
      </c>
      <c r="AC135" s="223">
        <f>AB135</f>
        <v>650000</v>
      </c>
      <c r="AD135" s="223">
        <f t="shared" ref="AD135:AD145" si="125">+AB135-AC135</f>
        <v>0</v>
      </c>
      <c r="AE135" s="223">
        <f t="shared" si="120"/>
        <v>650000</v>
      </c>
      <c r="AF135" s="223">
        <v>650000</v>
      </c>
      <c r="AG135" s="223">
        <f t="shared" ref="AG135:AG145" si="126">+AE135-AF135</f>
        <v>0</v>
      </c>
      <c r="AH135" s="223">
        <f t="shared" si="121"/>
        <v>650000</v>
      </c>
      <c r="AI135" s="223">
        <v>650000</v>
      </c>
      <c r="AJ135" s="223">
        <f t="shared" ref="AJ135:AJ146" si="127">+AH135-AI135</f>
        <v>0</v>
      </c>
      <c r="AK135" s="223">
        <f t="shared" si="99"/>
        <v>650000</v>
      </c>
      <c r="AL135" s="223">
        <v>650000</v>
      </c>
      <c r="AM135" s="223">
        <f t="shared" ref="AM135:AM146" si="128">+AK135-AL135</f>
        <v>0</v>
      </c>
      <c r="AN135" s="223">
        <f t="shared" si="122"/>
        <v>650000</v>
      </c>
      <c r="AO135" s="223">
        <v>650000</v>
      </c>
      <c r="AP135" s="223">
        <f t="shared" ref="AP135:AP146" si="129">+AN135-AO135</f>
        <v>0</v>
      </c>
      <c r="AQ135" s="223"/>
      <c r="AR135" s="223"/>
      <c r="AS135" s="223">
        <f t="shared" ref="AS135:AS146" si="130">+AQ135-AR135</f>
        <v>0</v>
      </c>
      <c r="AT135" s="223"/>
      <c r="AU135" s="223"/>
      <c r="AV135" s="223">
        <f t="shared" ref="AV135:AV144" si="131">+AT135-AU135</f>
        <v>0</v>
      </c>
      <c r="AW135" s="223"/>
      <c r="AX135" s="223"/>
      <c r="AY135" s="223"/>
      <c r="AZ135" s="223">
        <f t="shared" si="123"/>
        <v>9500000</v>
      </c>
      <c r="BA135" s="223">
        <f t="shared" ref="BA135:BA146" si="132">J135+AT135+AQ135+AN135+AK135+AH135+AE135+AB135+Y135+V135+S135+P135+M135</f>
        <v>9500000</v>
      </c>
      <c r="BB135" s="277">
        <f t="shared" si="124"/>
        <v>0</v>
      </c>
      <c r="BC135" s="339" t="s">
        <v>117</v>
      </c>
      <c r="BD135" s="279">
        <v>9500000</v>
      </c>
      <c r="BE135" s="279">
        <v>7500000</v>
      </c>
      <c r="BF135" s="279">
        <v>2000000</v>
      </c>
      <c r="BG135" s="340">
        <v>0</v>
      </c>
      <c r="BH135" s="277">
        <f t="shared" ref="BH135:BH145" si="133">BA135-BD135</f>
        <v>0</v>
      </c>
      <c r="BI135" s="278" t="s">
        <v>117</v>
      </c>
      <c r="BJ135" s="279">
        <v>2000000</v>
      </c>
      <c r="BK135" s="280">
        <f t="shared" ref="BK135:BK145" si="134">BB135-BJ135</f>
        <v>-2000000</v>
      </c>
    </row>
    <row r="136" spans="1:63" s="249" customFormat="1" ht="15" x14ac:dyDescent="0.2">
      <c r="A136" s="272">
        <v>131</v>
      </c>
      <c r="B136" s="273"/>
      <c r="C136" s="273" t="s">
        <v>170</v>
      </c>
      <c r="D136" s="275" t="s">
        <v>138</v>
      </c>
      <c r="E136" s="341">
        <v>9750000</v>
      </c>
      <c r="F136" s="223"/>
      <c r="G136" s="223"/>
      <c r="H136" s="341">
        <v>9750000</v>
      </c>
      <c r="I136" s="223">
        <v>3000000</v>
      </c>
      <c r="J136" s="223">
        <f t="shared" si="112"/>
        <v>3000000</v>
      </c>
      <c r="K136" s="223">
        <v>3000000</v>
      </c>
      <c r="L136" s="223">
        <f t="shared" si="109"/>
        <v>0</v>
      </c>
      <c r="M136" s="262">
        <f>(H136-I136)/12</f>
        <v>562500</v>
      </c>
      <c r="N136" s="262">
        <v>562500</v>
      </c>
      <c r="O136" s="262">
        <f t="shared" si="105"/>
        <v>0</v>
      </c>
      <c r="P136" s="223">
        <f t="shared" si="113"/>
        <v>562500</v>
      </c>
      <c r="Q136" s="223">
        <v>562500</v>
      </c>
      <c r="R136" s="223">
        <f t="shared" si="114"/>
        <v>0</v>
      </c>
      <c r="S136" s="223">
        <f t="shared" si="115"/>
        <v>562500</v>
      </c>
      <c r="T136" s="223">
        <v>562500</v>
      </c>
      <c r="U136" s="223">
        <f t="shared" si="116"/>
        <v>0</v>
      </c>
      <c r="V136" s="223">
        <f t="shared" si="102"/>
        <v>562500</v>
      </c>
      <c r="W136" s="223">
        <f>V136</f>
        <v>562500</v>
      </c>
      <c r="X136" s="223">
        <f t="shared" si="117"/>
        <v>0</v>
      </c>
      <c r="Y136" s="223">
        <f t="shared" si="106"/>
        <v>562500</v>
      </c>
      <c r="Z136" s="223">
        <f>Y136</f>
        <v>562500</v>
      </c>
      <c r="AA136" s="223">
        <f t="shared" si="118"/>
        <v>0</v>
      </c>
      <c r="AB136" s="223">
        <f t="shared" si="119"/>
        <v>562500</v>
      </c>
      <c r="AC136" s="223">
        <f>AB136</f>
        <v>562500</v>
      </c>
      <c r="AD136" s="223">
        <f t="shared" si="125"/>
        <v>0</v>
      </c>
      <c r="AE136" s="223">
        <f t="shared" si="120"/>
        <v>562500</v>
      </c>
      <c r="AF136" s="223">
        <f>AE136</f>
        <v>562500</v>
      </c>
      <c r="AG136" s="223">
        <f t="shared" si="126"/>
        <v>0</v>
      </c>
      <c r="AH136" s="223">
        <f t="shared" si="121"/>
        <v>562500</v>
      </c>
      <c r="AI136" s="223">
        <v>562500</v>
      </c>
      <c r="AJ136" s="223">
        <f t="shared" si="127"/>
        <v>0</v>
      </c>
      <c r="AK136" s="223">
        <f t="shared" si="99"/>
        <v>562500</v>
      </c>
      <c r="AL136" s="223">
        <v>562500</v>
      </c>
      <c r="AM136" s="223">
        <f t="shared" si="128"/>
        <v>0</v>
      </c>
      <c r="AN136" s="223">
        <f t="shared" si="122"/>
        <v>562500</v>
      </c>
      <c r="AO136" s="223">
        <v>562500</v>
      </c>
      <c r="AP136" s="223">
        <f t="shared" si="129"/>
        <v>0</v>
      </c>
      <c r="AQ136" s="223">
        <f t="shared" ref="AQ136:AQ144" si="135">AN136</f>
        <v>562500</v>
      </c>
      <c r="AR136" s="223">
        <v>562500</v>
      </c>
      <c r="AS136" s="223">
        <f t="shared" si="130"/>
        <v>0</v>
      </c>
      <c r="AT136" s="223">
        <f>AN136</f>
        <v>562500</v>
      </c>
      <c r="AU136" s="223">
        <v>562500</v>
      </c>
      <c r="AV136" s="223">
        <f t="shared" si="131"/>
        <v>0</v>
      </c>
      <c r="AW136" s="223"/>
      <c r="AX136" s="223"/>
      <c r="AY136" s="223"/>
      <c r="AZ136" s="223">
        <f t="shared" si="123"/>
        <v>9750000</v>
      </c>
      <c r="BA136" s="223">
        <f t="shared" si="132"/>
        <v>9750000</v>
      </c>
      <c r="BB136" s="277">
        <f t="shared" si="124"/>
        <v>0</v>
      </c>
      <c r="BC136" s="339" t="s">
        <v>170</v>
      </c>
      <c r="BD136" s="279">
        <v>9750000</v>
      </c>
      <c r="BE136" s="279">
        <v>6375000</v>
      </c>
      <c r="BF136" s="279">
        <v>3375000</v>
      </c>
      <c r="BG136" s="340">
        <v>0</v>
      </c>
      <c r="BH136" s="277">
        <f t="shared" si="133"/>
        <v>0</v>
      </c>
      <c r="BI136" s="339" t="s">
        <v>170</v>
      </c>
      <c r="BJ136" s="279">
        <v>2812500</v>
      </c>
      <c r="BK136" s="280">
        <f t="shared" si="134"/>
        <v>-2812500</v>
      </c>
    </row>
    <row r="137" spans="1:63" s="249" customFormat="1" ht="15" x14ac:dyDescent="0.2">
      <c r="A137" s="272">
        <v>132</v>
      </c>
      <c r="B137" s="273"/>
      <c r="C137" s="274" t="s">
        <v>165</v>
      </c>
      <c r="D137" s="275" t="s">
        <v>138</v>
      </c>
      <c r="E137" s="341">
        <v>9500000</v>
      </c>
      <c r="F137" s="223"/>
      <c r="G137" s="223"/>
      <c r="H137" s="341">
        <v>9500000</v>
      </c>
      <c r="I137" s="223">
        <v>1000000</v>
      </c>
      <c r="J137" s="223">
        <f t="shared" si="112"/>
        <v>1000000</v>
      </c>
      <c r="K137" s="223">
        <v>1000000</v>
      </c>
      <c r="L137" s="223">
        <f t="shared" si="109"/>
        <v>0</v>
      </c>
      <c r="M137" s="262">
        <v>708000</v>
      </c>
      <c r="N137" s="262">
        <f>M137</f>
        <v>708000</v>
      </c>
      <c r="O137" s="262">
        <f t="shared" si="105"/>
        <v>0</v>
      </c>
      <c r="P137" s="223">
        <f t="shared" si="113"/>
        <v>708000</v>
      </c>
      <c r="Q137" s="223">
        <f>P137</f>
        <v>708000</v>
      </c>
      <c r="R137" s="223">
        <f t="shared" si="114"/>
        <v>0</v>
      </c>
      <c r="S137" s="223">
        <f t="shared" si="115"/>
        <v>708000</v>
      </c>
      <c r="T137" s="223">
        <f>S137</f>
        <v>708000</v>
      </c>
      <c r="U137" s="223">
        <f t="shared" si="116"/>
        <v>0</v>
      </c>
      <c r="V137" s="223">
        <f t="shared" si="102"/>
        <v>708000</v>
      </c>
      <c r="W137" s="223">
        <f>V137</f>
        <v>708000</v>
      </c>
      <c r="X137" s="223">
        <f t="shared" si="117"/>
        <v>0</v>
      </c>
      <c r="Y137" s="223">
        <f t="shared" si="106"/>
        <v>708000</v>
      </c>
      <c r="Z137" s="223">
        <v>708000</v>
      </c>
      <c r="AA137" s="223">
        <f t="shared" si="118"/>
        <v>0</v>
      </c>
      <c r="AB137" s="223">
        <f t="shared" si="119"/>
        <v>708000</v>
      </c>
      <c r="AC137" s="223">
        <v>708000</v>
      </c>
      <c r="AD137" s="223">
        <f t="shared" si="125"/>
        <v>0</v>
      </c>
      <c r="AE137" s="223">
        <f t="shared" si="120"/>
        <v>708000</v>
      </c>
      <c r="AF137" s="223">
        <v>708000</v>
      </c>
      <c r="AG137" s="223">
        <f t="shared" si="126"/>
        <v>0</v>
      </c>
      <c r="AH137" s="223">
        <f t="shared" si="121"/>
        <v>708000</v>
      </c>
      <c r="AI137" s="223">
        <v>708000</v>
      </c>
      <c r="AJ137" s="223">
        <f t="shared" si="127"/>
        <v>0</v>
      </c>
      <c r="AK137" s="223">
        <f t="shared" si="99"/>
        <v>708000</v>
      </c>
      <c r="AL137" s="223">
        <v>708000</v>
      </c>
      <c r="AM137" s="223">
        <f t="shared" si="128"/>
        <v>0</v>
      </c>
      <c r="AN137" s="223">
        <f t="shared" si="122"/>
        <v>708000</v>
      </c>
      <c r="AO137" s="223">
        <v>708000</v>
      </c>
      <c r="AP137" s="223">
        <f t="shared" si="129"/>
        <v>0</v>
      </c>
      <c r="AQ137" s="223">
        <f t="shared" si="135"/>
        <v>708000</v>
      </c>
      <c r="AR137" s="223">
        <v>708000</v>
      </c>
      <c r="AS137" s="223">
        <f t="shared" si="130"/>
        <v>0</v>
      </c>
      <c r="AT137" s="223">
        <v>712000</v>
      </c>
      <c r="AU137" s="223">
        <v>712000</v>
      </c>
      <c r="AV137" s="223">
        <f t="shared" si="131"/>
        <v>0</v>
      </c>
      <c r="AW137" s="223"/>
      <c r="AX137" s="223"/>
      <c r="AY137" s="223"/>
      <c r="AZ137" s="223">
        <f t="shared" si="123"/>
        <v>9500000</v>
      </c>
      <c r="BA137" s="223">
        <f t="shared" si="132"/>
        <v>9500000</v>
      </c>
      <c r="BB137" s="277">
        <f t="shared" si="124"/>
        <v>0</v>
      </c>
      <c r="BC137" s="278" t="s">
        <v>165</v>
      </c>
      <c r="BD137" s="279">
        <v>9500000</v>
      </c>
      <c r="BE137" s="279">
        <v>3124000</v>
      </c>
      <c r="BF137" s="279">
        <v>6376000</v>
      </c>
      <c r="BG137" s="279">
        <v>2124000</v>
      </c>
      <c r="BH137" s="277">
        <f t="shared" si="133"/>
        <v>0</v>
      </c>
      <c r="BI137" s="278" t="s">
        <v>165</v>
      </c>
      <c r="BJ137" s="279">
        <v>5276000</v>
      </c>
      <c r="BK137" s="280">
        <f t="shared" si="134"/>
        <v>-5276000</v>
      </c>
    </row>
    <row r="138" spans="1:63" ht="15" x14ac:dyDescent="0.2">
      <c r="A138" s="182">
        <v>133</v>
      </c>
      <c r="B138" s="252"/>
      <c r="C138" s="261" t="s">
        <v>174</v>
      </c>
      <c r="D138" s="253" t="s">
        <v>138</v>
      </c>
      <c r="E138" s="183">
        <v>9750000</v>
      </c>
      <c r="F138" s="198"/>
      <c r="G138" s="198"/>
      <c r="H138" s="161">
        <v>9250000</v>
      </c>
      <c r="I138" s="198">
        <v>1000000</v>
      </c>
      <c r="J138" s="211">
        <f t="shared" si="112"/>
        <v>1000000</v>
      </c>
      <c r="K138" s="211">
        <v>1000000</v>
      </c>
      <c r="L138" s="211">
        <f t="shared" si="109"/>
        <v>0</v>
      </c>
      <c r="M138" s="262">
        <f>(H138-I138)/12</f>
        <v>687500</v>
      </c>
      <c r="N138" s="262"/>
      <c r="O138" s="262">
        <f t="shared" si="105"/>
        <v>687500</v>
      </c>
      <c r="P138" s="223">
        <f t="shared" si="113"/>
        <v>687500</v>
      </c>
      <c r="Q138" s="223"/>
      <c r="R138" s="223">
        <f t="shared" si="114"/>
        <v>687500</v>
      </c>
      <c r="S138" s="223">
        <f t="shared" si="115"/>
        <v>687500</v>
      </c>
      <c r="T138" s="223"/>
      <c r="U138" s="223">
        <f t="shared" si="116"/>
        <v>687500</v>
      </c>
      <c r="V138" s="223">
        <f t="shared" si="102"/>
        <v>687500</v>
      </c>
      <c r="W138" s="223"/>
      <c r="X138" s="223">
        <f t="shared" si="117"/>
        <v>687500</v>
      </c>
      <c r="Y138" s="223">
        <f t="shared" si="106"/>
        <v>687500</v>
      </c>
      <c r="Z138" s="223"/>
      <c r="AA138" s="223">
        <f t="shared" si="118"/>
        <v>687500</v>
      </c>
      <c r="AB138" s="215">
        <f t="shared" si="119"/>
        <v>687500</v>
      </c>
      <c r="AC138" s="215"/>
      <c r="AD138" s="215">
        <f t="shared" si="125"/>
        <v>687500</v>
      </c>
      <c r="AE138" s="198">
        <f t="shared" si="120"/>
        <v>687500</v>
      </c>
      <c r="AF138" s="198"/>
      <c r="AG138" s="198">
        <f t="shared" si="126"/>
        <v>687500</v>
      </c>
      <c r="AH138" s="215">
        <f t="shared" si="121"/>
        <v>687500</v>
      </c>
      <c r="AI138" s="215"/>
      <c r="AJ138" s="215">
        <f t="shared" si="127"/>
        <v>687500</v>
      </c>
      <c r="AK138" s="198">
        <f t="shared" si="99"/>
        <v>687500</v>
      </c>
      <c r="AL138" s="198"/>
      <c r="AM138" s="198">
        <f t="shared" si="128"/>
        <v>687500</v>
      </c>
      <c r="AN138" s="215">
        <f t="shared" si="122"/>
        <v>687500</v>
      </c>
      <c r="AO138" s="215"/>
      <c r="AP138" s="215">
        <f t="shared" si="129"/>
        <v>687500</v>
      </c>
      <c r="AQ138" s="198">
        <f t="shared" si="135"/>
        <v>687500</v>
      </c>
      <c r="AR138" s="198"/>
      <c r="AS138" s="198">
        <f t="shared" si="130"/>
        <v>687500</v>
      </c>
      <c r="AT138" s="215">
        <f>AN138</f>
        <v>687500</v>
      </c>
      <c r="AU138" s="215"/>
      <c r="AV138" s="215">
        <f t="shared" si="131"/>
        <v>687500</v>
      </c>
      <c r="AW138" s="198"/>
      <c r="AX138" s="198"/>
      <c r="AY138" s="198"/>
      <c r="AZ138" s="215">
        <f t="shared" si="123"/>
        <v>1000000</v>
      </c>
      <c r="BA138" s="198">
        <f t="shared" si="132"/>
        <v>9250000</v>
      </c>
      <c r="BB138" s="255">
        <f t="shared" si="124"/>
        <v>8250000</v>
      </c>
      <c r="BC138" s="258" t="s">
        <v>471</v>
      </c>
      <c r="BD138" s="256">
        <v>9250000</v>
      </c>
      <c r="BE138" s="256">
        <v>1000000</v>
      </c>
      <c r="BF138" s="256">
        <v>8250000</v>
      </c>
      <c r="BG138" s="256">
        <v>4125000</v>
      </c>
      <c r="BH138" s="255">
        <f t="shared" si="133"/>
        <v>0</v>
      </c>
      <c r="BI138" s="258" t="s">
        <v>471</v>
      </c>
      <c r="BJ138" s="256">
        <v>8250000</v>
      </c>
      <c r="BK138" s="257">
        <f t="shared" si="134"/>
        <v>0</v>
      </c>
    </row>
    <row r="139" spans="1:63" ht="15" x14ac:dyDescent="0.2">
      <c r="A139" s="182">
        <v>134</v>
      </c>
      <c r="B139" s="252"/>
      <c r="C139" s="261" t="s">
        <v>140</v>
      </c>
      <c r="D139" s="253" t="s">
        <v>138</v>
      </c>
      <c r="E139" s="183">
        <v>9500000</v>
      </c>
      <c r="F139" s="198"/>
      <c r="G139" s="198"/>
      <c r="H139" s="161">
        <v>9500000</v>
      </c>
      <c r="I139" s="198">
        <v>3000000</v>
      </c>
      <c r="J139" s="211">
        <f t="shared" si="112"/>
        <v>3000000</v>
      </c>
      <c r="K139" s="211">
        <v>3000000</v>
      </c>
      <c r="L139" s="211">
        <f t="shared" si="109"/>
        <v>0</v>
      </c>
      <c r="M139" s="262">
        <f>(H139-I139)/12</f>
        <v>541666.66666666663</v>
      </c>
      <c r="N139" s="262"/>
      <c r="O139" s="262">
        <f t="shared" si="105"/>
        <v>541666.66666666663</v>
      </c>
      <c r="P139" s="223">
        <f t="shared" si="113"/>
        <v>541666.66666666663</v>
      </c>
      <c r="Q139" s="223"/>
      <c r="R139" s="223">
        <f t="shared" si="114"/>
        <v>541666.66666666663</v>
      </c>
      <c r="S139" s="223">
        <f t="shared" si="115"/>
        <v>541666.66666666663</v>
      </c>
      <c r="T139" s="223"/>
      <c r="U139" s="223">
        <f t="shared" si="116"/>
        <v>541666.66666666663</v>
      </c>
      <c r="V139" s="223">
        <f t="shared" si="102"/>
        <v>541666.66666666663</v>
      </c>
      <c r="W139" s="223"/>
      <c r="X139" s="223">
        <f t="shared" si="117"/>
        <v>541666.66666666663</v>
      </c>
      <c r="Y139" s="223">
        <f t="shared" si="106"/>
        <v>541666.66666666663</v>
      </c>
      <c r="Z139" s="223"/>
      <c r="AA139" s="223">
        <f t="shared" si="118"/>
        <v>541666.66666666663</v>
      </c>
      <c r="AB139" s="215">
        <f t="shared" si="119"/>
        <v>541666.66666666663</v>
      </c>
      <c r="AC139" s="215"/>
      <c r="AD139" s="215">
        <f t="shared" si="125"/>
        <v>541666.66666666663</v>
      </c>
      <c r="AE139" s="198">
        <f t="shared" si="120"/>
        <v>541666.66666666663</v>
      </c>
      <c r="AF139" s="198"/>
      <c r="AG139" s="198">
        <f t="shared" si="126"/>
        <v>541666.66666666663</v>
      </c>
      <c r="AH139" s="215">
        <f t="shared" si="121"/>
        <v>541666.66666666663</v>
      </c>
      <c r="AI139" s="215"/>
      <c r="AJ139" s="215">
        <f t="shared" si="127"/>
        <v>541666.66666666663</v>
      </c>
      <c r="AK139" s="198">
        <f t="shared" si="99"/>
        <v>541666.66666666663</v>
      </c>
      <c r="AL139" s="198"/>
      <c r="AM139" s="198">
        <f t="shared" si="128"/>
        <v>541666.66666666663</v>
      </c>
      <c r="AN139" s="215">
        <f t="shared" si="122"/>
        <v>541666.66666666663</v>
      </c>
      <c r="AO139" s="215"/>
      <c r="AP139" s="215">
        <f t="shared" si="129"/>
        <v>541666.66666666663</v>
      </c>
      <c r="AQ139" s="198">
        <f t="shared" si="135"/>
        <v>541666.66666666663</v>
      </c>
      <c r="AR139" s="198"/>
      <c r="AS139" s="198">
        <f t="shared" si="130"/>
        <v>541666.66666666663</v>
      </c>
      <c r="AT139" s="215">
        <f>AN139</f>
        <v>541666.66666666663</v>
      </c>
      <c r="AU139" s="215"/>
      <c r="AV139" s="215">
        <f t="shared" si="131"/>
        <v>541666.66666666663</v>
      </c>
      <c r="AW139" s="198"/>
      <c r="AX139" s="198"/>
      <c r="AY139" s="198"/>
      <c r="AZ139" s="215">
        <f t="shared" si="123"/>
        <v>3000000</v>
      </c>
      <c r="BA139" s="198">
        <f t="shared" si="132"/>
        <v>9500000</v>
      </c>
      <c r="BB139" s="255">
        <f t="shared" si="124"/>
        <v>6500000</v>
      </c>
      <c r="BC139" s="258" t="s">
        <v>140</v>
      </c>
      <c r="BD139" s="256">
        <v>9500000</v>
      </c>
      <c r="BE139" s="256">
        <v>3000000</v>
      </c>
      <c r="BF139" s="256">
        <v>6500000</v>
      </c>
      <c r="BG139" s="256">
        <v>3240000</v>
      </c>
      <c r="BH139" s="255">
        <f t="shared" si="133"/>
        <v>0</v>
      </c>
      <c r="BI139" s="258" t="s">
        <v>140</v>
      </c>
      <c r="BJ139" s="256">
        <v>6500000</v>
      </c>
      <c r="BK139" s="257">
        <f t="shared" si="134"/>
        <v>0</v>
      </c>
    </row>
    <row r="140" spans="1:63" s="249" customFormat="1" ht="15" x14ac:dyDescent="0.2">
      <c r="A140" s="272">
        <v>135</v>
      </c>
      <c r="B140" s="273"/>
      <c r="C140" s="273" t="s">
        <v>198</v>
      </c>
      <c r="D140" s="275" t="s">
        <v>138</v>
      </c>
      <c r="E140" s="223">
        <v>10000000</v>
      </c>
      <c r="F140" s="223"/>
      <c r="G140" s="223">
        <v>500000</v>
      </c>
      <c r="H140" s="223">
        <v>9500000</v>
      </c>
      <c r="I140" s="223">
        <v>1000000</v>
      </c>
      <c r="J140" s="223">
        <f t="shared" si="112"/>
        <v>1000000</v>
      </c>
      <c r="K140" s="223">
        <v>1000000</v>
      </c>
      <c r="L140" s="223">
        <f t="shared" si="109"/>
        <v>0</v>
      </c>
      <c r="M140" s="262">
        <v>700000</v>
      </c>
      <c r="N140" s="262">
        <v>700000</v>
      </c>
      <c r="O140" s="262">
        <f t="shared" si="105"/>
        <v>0</v>
      </c>
      <c r="P140" s="223">
        <f t="shared" si="113"/>
        <v>700000</v>
      </c>
      <c r="Q140" s="223">
        <v>700000</v>
      </c>
      <c r="R140" s="223">
        <f t="shared" si="114"/>
        <v>0</v>
      </c>
      <c r="S140" s="223">
        <f t="shared" si="115"/>
        <v>700000</v>
      </c>
      <c r="T140" s="223">
        <f>S140</f>
        <v>700000</v>
      </c>
      <c r="U140" s="223">
        <f t="shared" si="116"/>
        <v>0</v>
      </c>
      <c r="V140" s="223">
        <f t="shared" si="102"/>
        <v>700000</v>
      </c>
      <c r="W140" s="223">
        <f>V140</f>
        <v>700000</v>
      </c>
      <c r="X140" s="223">
        <f t="shared" si="117"/>
        <v>0</v>
      </c>
      <c r="Y140" s="223">
        <f t="shared" si="106"/>
        <v>700000</v>
      </c>
      <c r="Z140" s="223">
        <f>Y140</f>
        <v>700000</v>
      </c>
      <c r="AA140" s="223">
        <f t="shared" si="118"/>
        <v>0</v>
      </c>
      <c r="AB140" s="223">
        <f t="shared" si="119"/>
        <v>700000</v>
      </c>
      <c r="AC140" s="223">
        <f>AB140</f>
        <v>700000</v>
      </c>
      <c r="AD140" s="223">
        <f t="shared" si="125"/>
        <v>0</v>
      </c>
      <c r="AE140" s="223">
        <f t="shared" si="120"/>
        <v>700000</v>
      </c>
      <c r="AF140" s="223">
        <v>700000</v>
      </c>
      <c r="AG140" s="223">
        <f t="shared" si="126"/>
        <v>0</v>
      </c>
      <c r="AH140" s="223">
        <f t="shared" si="121"/>
        <v>700000</v>
      </c>
      <c r="AI140" s="223">
        <v>700000</v>
      </c>
      <c r="AJ140" s="223">
        <f t="shared" si="127"/>
        <v>0</v>
      </c>
      <c r="AK140" s="223">
        <f t="shared" si="99"/>
        <v>700000</v>
      </c>
      <c r="AL140" s="223">
        <v>700000</v>
      </c>
      <c r="AM140" s="223">
        <f t="shared" si="128"/>
        <v>0</v>
      </c>
      <c r="AN140" s="223">
        <f t="shared" si="122"/>
        <v>700000</v>
      </c>
      <c r="AO140" s="223">
        <v>700000</v>
      </c>
      <c r="AP140" s="223">
        <f t="shared" si="129"/>
        <v>0</v>
      </c>
      <c r="AQ140" s="223">
        <f t="shared" si="135"/>
        <v>700000</v>
      </c>
      <c r="AR140" s="223">
        <v>700000</v>
      </c>
      <c r="AS140" s="223">
        <f t="shared" si="130"/>
        <v>0</v>
      </c>
      <c r="AT140" s="223">
        <v>800000</v>
      </c>
      <c r="AU140" s="223">
        <v>800000</v>
      </c>
      <c r="AV140" s="223">
        <f t="shared" si="131"/>
        <v>0</v>
      </c>
      <c r="AW140" s="223"/>
      <c r="AX140" s="223"/>
      <c r="AY140" s="223"/>
      <c r="AZ140" s="223">
        <f t="shared" si="123"/>
        <v>9500000</v>
      </c>
      <c r="BA140" s="223">
        <f t="shared" si="132"/>
        <v>9500000</v>
      </c>
      <c r="BB140" s="277">
        <f t="shared" si="124"/>
        <v>0</v>
      </c>
      <c r="BC140" s="278" t="s">
        <v>198</v>
      </c>
      <c r="BD140" s="279">
        <v>9500000</v>
      </c>
      <c r="BE140" s="279">
        <v>3400000</v>
      </c>
      <c r="BF140" s="279">
        <v>6100000</v>
      </c>
      <c r="BG140" s="279">
        <v>1800000</v>
      </c>
      <c r="BH140" s="277">
        <f t="shared" si="133"/>
        <v>0</v>
      </c>
      <c r="BI140" s="278" t="s">
        <v>198</v>
      </c>
      <c r="BJ140" s="279">
        <v>3800000</v>
      </c>
      <c r="BK140" s="280">
        <f t="shared" si="134"/>
        <v>-3800000</v>
      </c>
    </row>
    <row r="141" spans="1:63" s="249" customFormat="1" ht="15" x14ac:dyDescent="0.2">
      <c r="A141" s="272">
        <v>136</v>
      </c>
      <c r="B141" s="273"/>
      <c r="C141" s="364" t="s">
        <v>187</v>
      </c>
      <c r="D141" s="275" t="s">
        <v>138</v>
      </c>
      <c r="E141" s="223">
        <v>10000000</v>
      </c>
      <c r="F141" s="223"/>
      <c r="G141" s="223">
        <v>500000</v>
      </c>
      <c r="H141" s="223">
        <v>9500000</v>
      </c>
      <c r="I141" s="223">
        <v>9500000</v>
      </c>
      <c r="J141" s="223">
        <f t="shared" si="112"/>
        <v>9500000</v>
      </c>
      <c r="K141" s="223">
        <v>9500000</v>
      </c>
      <c r="L141" s="223">
        <f t="shared" si="109"/>
        <v>0</v>
      </c>
      <c r="M141" s="262">
        <f>(H141-I141)/12</f>
        <v>0</v>
      </c>
      <c r="N141" s="262"/>
      <c r="O141" s="262">
        <f t="shared" si="105"/>
        <v>0</v>
      </c>
      <c r="P141" s="223">
        <f t="shared" si="113"/>
        <v>0</v>
      </c>
      <c r="Q141" s="223"/>
      <c r="R141" s="223">
        <f t="shared" si="114"/>
        <v>0</v>
      </c>
      <c r="S141" s="223">
        <f t="shared" si="115"/>
        <v>0</v>
      </c>
      <c r="T141" s="223"/>
      <c r="U141" s="223">
        <f t="shared" si="116"/>
        <v>0</v>
      </c>
      <c r="V141" s="223">
        <f t="shared" si="102"/>
        <v>0</v>
      </c>
      <c r="W141" s="223"/>
      <c r="X141" s="223">
        <f t="shared" si="117"/>
        <v>0</v>
      </c>
      <c r="Y141" s="223">
        <f t="shared" si="106"/>
        <v>0</v>
      </c>
      <c r="Z141" s="223"/>
      <c r="AA141" s="223">
        <f t="shared" si="118"/>
        <v>0</v>
      </c>
      <c r="AB141" s="223">
        <f t="shared" si="119"/>
        <v>0</v>
      </c>
      <c r="AC141" s="223"/>
      <c r="AD141" s="223">
        <f t="shared" si="125"/>
        <v>0</v>
      </c>
      <c r="AE141" s="223">
        <f t="shared" si="120"/>
        <v>0</v>
      </c>
      <c r="AF141" s="223"/>
      <c r="AG141" s="223">
        <f t="shared" si="126"/>
        <v>0</v>
      </c>
      <c r="AH141" s="223">
        <f t="shared" si="121"/>
        <v>0</v>
      </c>
      <c r="AI141" s="223"/>
      <c r="AJ141" s="223">
        <f t="shared" si="127"/>
        <v>0</v>
      </c>
      <c r="AK141" s="223">
        <f t="shared" si="99"/>
        <v>0</v>
      </c>
      <c r="AL141" s="223"/>
      <c r="AM141" s="223">
        <f t="shared" si="128"/>
        <v>0</v>
      </c>
      <c r="AN141" s="223">
        <f t="shared" si="122"/>
        <v>0</v>
      </c>
      <c r="AO141" s="223"/>
      <c r="AP141" s="223">
        <f t="shared" si="129"/>
        <v>0</v>
      </c>
      <c r="AQ141" s="223">
        <f t="shared" si="135"/>
        <v>0</v>
      </c>
      <c r="AR141" s="223"/>
      <c r="AS141" s="223">
        <f t="shared" si="130"/>
        <v>0</v>
      </c>
      <c r="AT141" s="223">
        <f>AN141</f>
        <v>0</v>
      </c>
      <c r="AU141" s="223"/>
      <c r="AV141" s="223">
        <f t="shared" si="131"/>
        <v>0</v>
      </c>
      <c r="AW141" s="223"/>
      <c r="AX141" s="223"/>
      <c r="AY141" s="223"/>
      <c r="AZ141" s="223">
        <f t="shared" si="123"/>
        <v>9500000</v>
      </c>
      <c r="BA141" s="223">
        <f t="shared" si="132"/>
        <v>9500000</v>
      </c>
      <c r="BB141" s="277">
        <f t="shared" si="124"/>
        <v>0</v>
      </c>
      <c r="BC141" s="339" t="s">
        <v>472</v>
      </c>
      <c r="BD141" s="279">
        <v>9500000</v>
      </c>
      <c r="BE141" s="279">
        <v>9500000</v>
      </c>
      <c r="BF141" s="340">
        <v>0</v>
      </c>
      <c r="BG141" s="340">
        <v>0</v>
      </c>
      <c r="BH141" s="277">
        <f t="shared" si="133"/>
        <v>0</v>
      </c>
      <c r="BI141" s="339" t="s">
        <v>472</v>
      </c>
      <c r="BJ141" s="340">
        <v>0</v>
      </c>
      <c r="BK141" s="280">
        <f t="shared" si="134"/>
        <v>0</v>
      </c>
    </row>
    <row r="142" spans="1:63" s="249" customFormat="1" ht="15" x14ac:dyDescent="0.2">
      <c r="A142" s="272">
        <v>137</v>
      </c>
      <c r="B142" s="273"/>
      <c r="C142" s="273" t="s">
        <v>161</v>
      </c>
      <c r="D142" s="275" t="s">
        <v>138</v>
      </c>
      <c r="E142" s="341">
        <v>9500000</v>
      </c>
      <c r="F142" s="223"/>
      <c r="G142" s="223"/>
      <c r="H142" s="341">
        <v>9500000</v>
      </c>
      <c r="I142" s="223">
        <v>3000000</v>
      </c>
      <c r="J142" s="223">
        <f t="shared" si="112"/>
        <v>3000000</v>
      </c>
      <c r="K142" s="223">
        <v>3000000</v>
      </c>
      <c r="L142" s="223">
        <f t="shared" si="109"/>
        <v>0</v>
      </c>
      <c r="M142" s="262">
        <v>550000</v>
      </c>
      <c r="N142" s="262">
        <v>550000</v>
      </c>
      <c r="O142" s="262">
        <f t="shared" si="105"/>
        <v>0</v>
      </c>
      <c r="P142" s="223">
        <f t="shared" si="113"/>
        <v>550000</v>
      </c>
      <c r="Q142" s="223">
        <v>550000</v>
      </c>
      <c r="R142" s="223">
        <f t="shared" si="114"/>
        <v>0</v>
      </c>
      <c r="S142" s="223">
        <f t="shared" si="115"/>
        <v>550000</v>
      </c>
      <c r="T142" s="223">
        <f>S142</f>
        <v>550000</v>
      </c>
      <c r="U142" s="223">
        <f t="shared" si="116"/>
        <v>0</v>
      </c>
      <c r="V142" s="223">
        <f t="shared" si="102"/>
        <v>550000</v>
      </c>
      <c r="W142" s="223">
        <f>V142</f>
        <v>550000</v>
      </c>
      <c r="X142" s="223">
        <f t="shared" si="117"/>
        <v>0</v>
      </c>
      <c r="Y142" s="223">
        <f t="shared" si="106"/>
        <v>550000</v>
      </c>
      <c r="Z142" s="223">
        <f>Y142</f>
        <v>550000</v>
      </c>
      <c r="AA142" s="223">
        <f t="shared" si="118"/>
        <v>0</v>
      </c>
      <c r="AB142" s="223">
        <f t="shared" si="119"/>
        <v>550000</v>
      </c>
      <c r="AC142" s="223">
        <f>AB142</f>
        <v>550000</v>
      </c>
      <c r="AD142" s="223">
        <f t="shared" si="125"/>
        <v>0</v>
      </c>
      <c r="AE142" s="223">
        <f t="shared" si="120"/>
        <v>550000</v>
      </c>
      <c r="AF142" s="223">
        <v>550000</v>
      </c>
      <c r="AG142" s="223">
        <f t="shared" si="126"/>
        <v>0</v>
      </c>
      <c r="AH142" s="223">
        <f t="shared" si="121"/>
        <v>550000</v>
      </c>
      <c r="AI142" s="223">
        <v>550000</v>
      </c>
      <c r="AJ142" s="223">
        <f t="shared" si="127"/>
        <v>0</v>
      </c>
      <c r="AK142" s="223">
        <f t="shared" si="99"/>
        <v>550000</v>
      </c>
      <c r="AL142" s="223">
        <v>550000</v>
      </c>
      <c r="AM142" s="223">
        <f t="shared" si="128"/>
        <v>0</v>
      </c>
      <c r="AN142" s="223">
        <f t="shared" si="122"/>
        <v>550000</v>
      </c>
      <c r="AO142" s="223">
        <v>550000</v>
      </c>
      <c r="AP142" s="223">
        <f t="shared" si="129"/>
        <v>0</v>
      </c>
      <c r="AQ142" s="223">
        <f t="shared" si="135"/>
        <v>550000</v>
      </c>
      <c r="AR142" s="223">
        <v>550000</v>
      </c>
      <c r="AS142" s="223">
        <f t="shared" si="130"/>
        <v>0</v>
      </c>
      <c r="AT142" s="223">
        <v>450000</v>
      </c>
      <c r="AU142" s="223">
        <v>450000</v>
      </c>
      <c r="AV142" s="223">
        <f t="shared" si="131"/>
        <v>0</v>
      </c>
      <c r="AW142" s="223"/>
      <c r="AX142" s="223"/>
      <c r="AY142" s="223"/>
      <c r="AZ142" s="223">
        <f t="shared" si="123"/>
        <v>9500000</v>
      </c>
      <c r="BA142" s="223">
        <f t="shared" si="132"/>
        <v>9500000</v>
      </c>
      <c r="BB142" s="277">
        <f t="shared" si="124"/>
        <v>0</v>
      </c>
      <c r="BC142" s="278" t="s">
        <v>161</v>
      </c>
      <c r="BD142" s="279">
        <v>9500000</v>
      </c>
      <c r="BE142" s="279">
        <v>6100000</v>
      </c>
      <c r="BF142" s="279">
        <v>3400000</v>
      </c>
      <c r="BG142" s="279">
        <v>200000</v>
      </c>
      <c r="BH142" s="277">
        <f t="shared" si="133"/>
        <v>0</v>
      </c>
      <c r="BI142" s="278" t="s">
        <v>161</v>
      </c>
      <c r="BJ142" s="279">
        <v>2900000</v>
      </c>
      <c r="BK142" s="280">
        <f t="shared" si="134"/>
        <v>-2900000</v>
      </c>
    </row>
    <row r="143" spans="1:63" s="249" customFormat="1" ht="15" x14ac:dyDescent="0.2">
      <c r="A143" s="272">
        <v>138</v>
      </c>
      <c r="B143" s="273"/>
      <c r="C143" s="273" t="s">
        <v>354</v>
      </c>
      <c r="D143" s="275" t="s">
        <v>138</v>
      </c>
      <c r="E143" s="341">
        <v>9500000</v>
      </c>
      <c r="F143" s="223"/>
      <c r="G143" s="223"/>
      <c r="H143" s="341">
        <v>9500000</v>
      </c>
      <c r="I143" s="223">
        <v>1000000</v>
      </c>
      <c r="J143" s="223">
        <f t="shared" si="112"/>
        <v>1000000</v>
      </c>
      <c r="K143" s="223">
        <v>1000000</v>
      </c>
      <c r="L143" s="223">
        <f t="shared" si="109"/>
        <v>0</v>
      </c>
      <c r="M143" s="262">
        <v>700000</v>
      </c>
      <c r="N143" s="262">
        <v>700000</v>
      </c>
      <c r="O143" s="262">
        <f t="shared" si="105"/>
        <v>0</v>
      </c>
      <c r="P143" s="223">
        <f t="shared" si="113"/>
        <v>700000</v>
      </c>
      <c r="Q143" s="223">
        <v>700000</v>
      </c>
      <c r="R143" s="223">
        <f t="shared" si="114"/>
        <v>0</v>
      </c>
      <c r="S143" s="223">
        <f t="shared" si="115"/>
        <v>700000</v>
      </c>
      <c r="T143" s="223">
        <f>S143</f>
        <v>700000</v>
      </c>
      <c r="U143" s="223">
        <f t="shared" si="116"/>
        <v>0</v>
      </c>
      <c r="V143" s="223">
        <f t="shared" si="102"/>
        <v>700000</v>
      </c>
      <c r="W143" s="223">
        <f>V143</f>
        <v>700000</v>
      </c>
      <c r="X143" s="223">
        <f t="shared" si="117"/>
        <v>0</v>
      </c>
      <c r="Y143" s="223">
        <f t="shared" si="106"/>
        <v>700000</v>
      </c>
      <c r="Z143" s="223">
        <f>Y143</f>
        <v>700000</v>
      </c>
      <c r="AA143" s="223">
        <f t="shared" si="118"/>
        <v>0</v>
      </c>
      <c r="AB143" s="223">
        <f t="shared" si="119"/>
        <v>700000</v>
      </c>
      <c r="AC143" s="223">
        <f>AB143</f>
        <v>700000</v>
      </c>
      <c r="AD143" s="223">
        <f t="shared" si="125"/>
        <v>0</v>
      </c>
      <c r="AE143" s="223">
        <f t="shared" si="120"/>
        <v>700000</v>
      </c>
      <c r="AF143" s="223">
        <v>700000</v>
      </c>
      <c r="AG143" s="223">
        <f t="shared" si="126"/>
        <v>0</v>
      </c>
      <c r="AH143" s="223">
        <f t="shared" si="121"/>
        <v>700000</v>
      </c>
      <c r="AI143" s="223">
        <v>700000</v>
      </c>
      <c r="AJ143" s="223">
        <f t="shared" si="127"/>
        <v>0</v>
      </c>
      <c r="AK143" s="223">
        <f t="shared" si="99"/>
        <v>700000</v>
      </c>
      <c r="AL143" s="223">
        <v>700000</v>
      </c>
      <c r="AM143" s="223">
        <f t="shared" si="128"/>
        <v>0</v>
      </c>
      <c r="AN143" s="223">
        <f t="shared" si="122"/>
        <v>700000</v>
      </c>
      <c r="AO143" s="223">
        <v>700000</v>
      </c>
      <c r="AP143" s="223">
        <f t="shared" si="129"/>
        <v>0</v>
      </c>
      <c r="AQ143" s="223">
        <f t="shared" si="135"/>
        <v>700000</v>
      </c>
      <c r="AR143" s="223">
        <v>700000</v>
      </c>
      <c r="AS143" s="223">
        <f t="shared" si="130"/>
        <v>0</v>
      </c>
      <c r="AT143" s="223">
        <v>800000</v>
      </c>
      <c r="AU143" s="223">
        <v>800000</v>
      </c>
      <c r="AV143" s="223">
        <f t="shared" si="131"/>
        <v>0</v>
      </c>
      <c r="AW143" s="223"/>
      <c r="AX143" s="223"/>
      <c r="AY143" s="223"/>
      <c r="AZ143" s="223">
        <f t="shared" si="123"/>
        <v>9500000</v>
      </c>
      <c r="BA143" s="223">
        <f t="shared" si="132"/>
        <v>9500000</v>
      </c>
      <c r="BB143" s="277">
        <f t="shared" si="124"/>
        <v>0</v>
      </c>
      <c r="BC143" s="278" t="s">
        <v>354</v>
      </c>
      <c r="BD143" s="279">
        <v>9500000</v>
      </c>
      <c r="BE143" s="279">
        <v>3500000</v>
      </c>
      <c r="BF143" s="279">
        <v>6000000</v>
      </c>
      <c r="BG143" s="279">
        <v>1700000</v>
      </c>
      <c r="BH143" s="277">
        <f t="shared" si="133"/>
        <v>0</v>
      </c>
      <c r="BI143" s="278" t="s">
        <v>354</v>
      </c>
      <c r="BJ143" s="279">
        <v>4000000</v>
      </c>
      <c r="BK143" s="280">
        <f t="shared" si="134"/>
        <v>-4000000</v>
      </c>
    </row>
    <row r="144" spans="1:63" s="249" customFormat="1" ht="15" x14ac:dyDescent="0.2">
      <c r="A144" s="272">
        <v>139</v>
      </c>
      <c r="B144" s="273"/>
      <c r="C144" s="273" t="s">
        <v>271</v>
      </c>
      <c r="D144" s="275" t="s">
        <v>138</v>
      </c>
      <c r="E144" s="223">
        <v>10000000</v>
      </c>
      <c r="F144" s="223"/>
      <c r="G144" s="223"/>
      <c r="H144" s="223">
        <v>10000000</v>
      </c>
      <c r="I144" s="223">
        <v>1000000</v>
      </c>
      <c r="J144" s="223">
        <f t="shared" si="112"/>
        <v>1000000</v>
      </c>
      <c r="K144" s="223">
        <v>1000000</v>
      </c>
      <c r="L144" s="223">
        <f t="shared" si="109"/>
        <v>0</v>
      </c>
      <c r="M144" s="262">
        <f>(H144-I144)/12</f>
        <v>750000</v>
      </c>
      <c r="N144" s="262">
        <v>750000</v>
      </c>
      <c r="O144" s="262"/>
      <c r="P144" s="223">
        <f t="shared" si="113"/>
        <v>750000</v>
      </c>
      <c r="Q144" s="223">
        <v>750000</v>
      </c>
      <c r="R144" s="223">
        <f t="shared" si="114"/>
        <v>0</v>
      </c>
      <c r="S144" s="223">
        <f t="shared" si="115"/>
        <v>750000</v>
      </c>
      <c r="T144" s="223">
        <v>750000</v>
      </c>
      <c r="U144" s="223">
        <f t="shared" si="116"/>
        <v>0</v>
      </c>
      <c r="V144" s="223">
        <f t="shared" si="102"/>
        <v>750000</v>
      </c>
      <c r="W144" s="223">
        <f>V144</f>
        <v>750000</v>
      </c>
      <c r="X144" s="223">
        <f t="shared" si="117"/>
        <v>0</v>
      </c>
      <c r="Y144" s="223">
        <f t="shared" si="106"/>
        <v>750000</v>
      </c>
      <c r="Z144" s="223">
        <f>Y144</f>
        <v>750000</v>
      </c>
      <c r="AA144" s="223">
        <f t="shared" si="118"/>
        <v>0</v>
      </c>
      <c r="AB144" s="223">
        <f t="shared" si="119"/>
        <v>750000</v>
      </c>
      <c r="AC144" s="223">
        <f>AB144</f>
        <v>750000</v>
      </c>
      <c r="AD144" s="223">
        <f t="shared" si="125"/>
        <v>0</v>
      </c>
      <c r="AE144" s="223">
        <f t="shared" si="120"/>
        <v>750000</v>
      </c>
      <c r="AF144" s="223">
        <v>750000</v>
      </c>
      <c r="AG144" s="223">
        <f t="shared" si="126"/>
        <v>0</v>
      </c>
      <c r="AH144" s="223">
        <f t="shared" si="121"/>
        <v>750000</v>
      </c>
      <c r="AI144" s="223">
        <v>750000</v>
      </c>
      <c r="AJ144" s="223">
        <f t="shared" si="127"/>
        <v>0</v>
      </c>
      <c r="AK144" s="223">
        <f t="shared" si="99"/>
        <v>750000</v>
      </c>
      <c r="AL144" s="223">
        <v>750000</v>
      </c>
      <c r="AM144" s="223">
        <f t="shared" si="128"/>
        <v>0</v>
      </c>
      <c r="AN144" s="223">
        <f t="shared" si="122"/>
        <v>750000</v>
      </c>
      <c r="AO144" s="223">
        <v>750000</v>
      </c>
      <c r="AP144" s="223">
        <f t="shared" si="129"/>
        <v>0</v>
      </c>
      <c r="AQ144" s="223">
        <f t="shared" si="135"/>
        <v>750000</v>
      </c>
      <c r="AR144" s="223">
        <v>750000</v>
      </c>
      <c r="AS144" s="223">
        <f t="shared" si="130"/>
        <v>0</v>
      </c>
      <c r="AT144" s="223">
        <f>AN144</f>
        <v>750000</v>
      </c>
      <c r="AU144" s="223">
        <v>750000</v>
      </c>
      <c r="AV144" s="223">
        <f t="shared" si="131"/>
        <v>0</v>
      </c>
      <c r="AW144" s="223"/>
      <c r="AX144" s="223"/>
      <c r="AY144" s="223"/>
      <c r="AZ144" s="223">
        <f t="shared" si="123"/>
        <v>10000000</v>
      </c>
      <c r="BA144" s="223">
        <f t="shared" si="132"/>
        <v>10000000</v>
      </c>
      <c r="BB144" s="277">
        <f t="shared" si="124"/>
        <v>0</v>
      </c>
      <c r="BC144" s="278" t="s">
        <v>271</v>
      </c>
      <c r="BD144" s="279">
        <v>10000000</v>
      </c>
      <c r="BE144" s="279">
        <v>4450000</v>
      </c>
      <c r="BF144" s="279">
        <v>5550000</v>
      </c>
      <c r="BG144" s="279">
        <v>1050000</v>
      </c>
      <c r="BH144" s="277">
        <f t="shared" si="133"/>
        <v>0</v>
      </c>
      <c r="BI144" s="278" t="s">
        <v>271</v>
      </c>
      <c r="BJ144" s="279">
        <v>4150000</v>
      </c>
      <c r="BK144" s="280">
        <f t="shared" si="134"/>
        <v>-4150000</v>
      </c>
    </row>
    <row r="145" spans="1:63" s="249" customFormat="1" ht="15" x14ac:dyDescent="0.2">
      <c r="A145" s="272">
        <v>140</v>
      </c>
      <c r="B145" s="273"/>
      <c r="C145" s="273" t="s">
        <v>152</v>
      </c>
      <c r="D145" s="275" t="s">
        <v>138</v>
      </c>
      <c r="E145" s="341">
        <v>9500000</v>
      </c>
      <c r="F145" s="223"/>
      <c r="G145" s="223"/>
      <c r="H145" s="341">
        <v>9500000</v>
      </c>
      <c r="I145" s="223">
        <v>3000000</v>
      </c>
      <c r="J145" s="223">
        <f t="shared" si="112"/>
        <v>3000000</v>
      </c>
      <c r="K145" s="223">
        <v>3000000</v>
      </c>
      <c r="L145" s="223">
        <f t="shared" si="109"/>
        <v>0</v>
      </c>
      <c r="M145" s="262">
        <f>(H145-I145)/10</f>
        <v>650000</v>
      </c>
      <c r="N145" s="262">
        <v>650000</v>
      </c>
      <c r="O145" s="262">
        <f>M145-N145</f>
        <v>0</v>
      </c>
      <c r="P145" s="223">
        <f t="shared" si="113"/>
        <v>650000</v>
      </c>
      <c r="Q145" s="223">
        <v>650000</v>
      </c>
      <c r="R145" s="223"/>
      <c r="S145" s="223">
        <f t="shared" si="115"/>
        <v>650000</v>
      </c>
      <c r="T145" s="223">
        <f>S145</f>
        <v>650000</v>
      </c>
      <c r="U145" s="223">
        <f t="shared" si="116"/>
        <v>0</v>
      </c>
      <c r="V145" s="223">
        <f t="shared" si="102"/>
        <v>650000</v>
      </c>
      <c r="W145" s="223">
        <f>V145</f>
        <v>650000</v>
      </c>
      <c r="X145" s="223">
        <f t="shared" si="117"/>
        <v>0</v>
      </c>
      <c r="Y145" s="223">
        <f t="shared" si="106"/>
        <v>650000</v>
      </c>
      <c r="Z145" s="223">
        <f>Y145</f>
        <v>650000</v>
      </c>
      <c r="AA145" s="223">
        <f t="shared" si="118"/>
        <v>0</v>
      </c>
      <c r="AB145" s="223">
        <f t="shared" si="119"/>
        <v>650000</v>
      </c>
      <c r="AC145" s="223">
        <f>AB145</f>
        <v>650000</v>
      </c>
      <c r="AD145" s="223">
        <f t="shared" si="125"/>
        <v>0</v>
      </c>
      <c r="AE145" s="223">
        <f t="shared" si="120"/>
        <v>650000</v>
      </c>
      <c r="AF145" s="223">
        <v>650000</v>
      </c>
      <c r="AG145" s="223">
        <f t="shared" si="126"/>
        <v>0</v>
      </c>
      <c r="AH145" s="223">
        <f t="shared" si="121"/>
        <v>650000</v>
      </c>
      <c r="AI145" s="223">
        <v>650000</v>
      </c>
      <c r="AJ145" s="223">
        <f t="shared" si="127"/>
        <v>0</v>
      </c>
      <c r="AK145" s="223">
        <f t="shared" si="99"/>
        <v>650000</v>
      </c>
      <c r="AL145" s="223">
        <v>650000</v>
      </c>
      <c r="AM145" s="223">
        <f t="shared" si="128"/>
        <v>0</v>
      </c>
      <c r="AN145" s="223">
        <f t="shared" si="122"/>
        <v>650000</v>
      </c>
      <c r="AO145" s="223">
        <v>650000</v>
      </c>
      <c r="AP145" s="223">
        <f t="shared" si="129"/>
        <v>0</v>
      </c>
      <c r="AQ145" s="223"/>
      <c r="AR145" s="223"/>
      <c r="AS145" s="223">
        <f t="shared" si="130"/>
        <v>0</v>
      </c>
      <c r="AT145" s="223"/>
      <c r="AU145" s="223"/>
      <c r="AV145" s="223"/>
      <c r="AW145" s="223"/>
      <c r="AX145" s="223"/>
      <c r="AY145" s="223"/>
      <c r="AZ145" s="215">
        <f t="shared" si="123"/>
        <v>9500000</v>
      </c>
      <c r="BA145" s="198">
        <f t="shared" si="132"/>
        <v>9500000</v>
      </c>
      <c r="BB145" s="255">
        <f t="shared" si="124"/>
        <v>0</v>
      </c>
      <c r="BC145" s="339" t="s">
        <v>152</v>
      </c>
      <c r="BD145" s="279">
        <v>9500000</v>
      </c>
      <c r="BE145" s="279">
        <v>6900000</v>
      </c>
      <c r="BF145" s="279">
        <v>2600000</v>
      </c>
      <c r="BG145" s="340">
        <v>0</v>
      </c>
      <c r="BH145" s="277">
        <f t="shared" si="133"/>
        <v>0</v>
      </c>
      <c r="BI145" s="278" t="s">
        <v>152</v>
      </c>
      <c r="BJ145" s="279">
        <v>2600000</v>
      </c>
      <c r="BK145" s="280">
        <f t="shared" si="134"/>
        <v>-2600000</v>
      </c>
    </row>
    <row r="146" spans="1:63" s="249" customFormat="1" ht="15" x14ac:dyDescent="0.2">
      <c r="A146" s="272">
        <v>141</v>
      </c>
      <c r="B146" s="273"/>
      <c r="C146" s="273" t="s">
        <v>519</v>
      </c>
      <c r="D146" s="275" t="s">
        <v>138</v>
      </c>
      <c r="E146" s="341">
        <v>10000000</v>
      </c>
      <c r="F146" s="223"/>
      <c r="G146" s="223"/>
      <c r="H146" s="341">
        <f>+E146</f>
        <v>10000000</v>
      </c>
      <c r="I146" s="223">
        <v>5000000</v>
      </c>
      <c r="J146" s="223">
        <f t="shared" si="112"/>
        <v>5000000</v>
      </c>
      <c r="K146" s="223">
        <f>J146</f>
        <v>5000000</v>
      </c>
      <c r="L146" s="223">
        <f t="shared" si="109"/>
        <v>0</v>
      </c>
      <c r="M146" s="262"/>
      <c r="N146" s="262"/>
      <c r="O146" s="262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/>
      <c r="AB146" s="223"/>
      <c r="AC146" s="223"/>
      <c r="AD146" s="223"/>
      <c r="AE146" s="223">
        <v>1000000</v>
      </c>
      <c r="AF146" s="223">
        <v>1000000</v>
      </c>
      <c r="AG146" s="223">
        <f>+AE146-AF146</f>
        <v>0</v>
      </c>
      <c r="AH146" s="223">
        <v>1000000</v>
      </c>
      <c r="AI146" s="223">
        <v>1000000</v>
      </c>
      <c r="AJ146" s="223">
        <f t="shared" si="127"/>
        <v>0</v>
      </c>
      <c r="AK146" s="223">
        <v>1000000</v>
      </c>
      <c r="AL146" s="223">
        <v>1000000</v>
      </c>
      <c r="AM146" s="223">
        <f t="shared" si="128"/>
        <v>0</v>
      </c>
      <c r="AN146" s="223">
        <v>1000000</v>
      </c>
      <c r="AO146" s="223">
        <v>1000000</v>
      </c>
      <c r="AP146" s="223">
        <f t="shared" si="129"/>
        <v>0</v>
      </c>
      <c r="AQ146" s="223">
        <v>1000000</v>
      </c>
      <c r="AR146" s="223">
        <v>1000000</v>
      </c>
      <c r="AS146" s="223">
        <f t="shared" si="130"/>
        <v>0</v>
      </c>
      <c r="AT146" s="223">
        <v>0</v>
      </c>
      <c r="AU146" s="223"/>
      <c r="AV146" s="223"/>
      <c r="AW146" s="223"/>
      <c r="AX146" s="223"/>
      <c r="AY146" s="223"/>
      <c r="AZ146" s="223">
        <f t="shared" si="123"/>
        <v>10000000</v>
      </c>
      <c r="BA146" s="223">
        <f t="shared" si="132"/>
        <v>10000000</v>
      </c>
      <c r="BB146" s="277">
        <f>BA146-AZ146</f>
        <v>0</v>
      </c>
      <c r="BC146" s="339"/>
      <c r="BD146" s="279"/>
      <c r="BE146" s="279"/>
      <c r="BF146" s="279"/>
      <c r="BG146" s="340"/>
      <c r="BH146" s="277"/>
      <c r="BI146" s="278"/>
      <c r="BJ146" s="279"/>
      <c r="BK146" s="280"/>
    </row>
    <row r="147" spans="1:63" ht="17.25" x14ac:dyDescent="0.4">
      <c r="A147" s="523" t="s">
        <v>23</v>
      </c>
      <c r="B147" s="523"/>
      <c r="C147" s="523"/>
      <c r="D147" s="523"/>
      <c r="E147" s="523"/>
      <c r="F147" s="523"/>
      <c r="G147" s="523"/>
      <c r="H147" s="523"/>
      <c r="I147" s="523"/>
      <c r="J147" s="263">
        <f>SUM(J6:J146)</f>
        <v>369062500</v>
      </c>
      <c r="K147" s="263">
        <f>SUM(K6:K146)</f>
        <v>367062500</v>
      </c>
      <c r="L147" s="263">
        <f>SUM(L6:L145)</f>
        <v>2000000</v>
      </c>
      <c r="M147" s="264">
        <f t="shared" ref="M147:AY147" si="136">SUM(M6:M145)</f>
        <v>74113166.666666672</v>
      </c>
      <c r="N147" s="264">
        <f t="shared" si="136"/>
        <v>69494000</v>
      </c>
      <c r="O147" s="264">
        <f t="shared" si="136"/>
        <v>4619166.666666667</v>
      </c>
      <c r="P147" s="263">
        <f t="shared" si="136"/>
        <v>82813166.666666672</v>
      </c>
      <c r="Q147" s="263">
        <f t="shared" si="136"/>
        <v>76278000</v>
      </c>
      <c r="R147" s="263">
        <f t="shared" si="136"/>
        <v>6535166.666666667</v>
      </c>
      <c r="S147" s="263">
        <f t="shared" si="136"/>
        <v>85513166.666666672</v>
      </c>
      <c r="T147" s="263">
        <f t="shared" si="136"/>
        <v>78686000</v>
      </c>
      <c r="U147" s="263">
        <f t="shared" si="136"/>
        <v>6827166.666666667</v>
      </c>
      <c r="V147" s="265">
        <f t="shared" si="136"/>
        <v>86413166.666666672</v>
      </c>
      <c r="W147" s="265">
        <f t="shared" si="136"/>
        <v>79586000</v>
      </c>
      <c r="X147" s="265">
        <f>SUM(X6:X145)</f>
        <v>6827166.666666667</v>
      </c>
      <c r="Y147" s="265">
        <f t="shared" si="136"/>
        <v>86438166.666666672</v>
      </c>
      <c r="Z147" s="265">
        <f t="shared" si="136"/>
        <v>79071000</v>
      </c>
      <c r="AA147" s="265">
        <f t="shared" si="136"/>
        <v>7367166.666666667</v>
      </c>
      <c r="AB147" s="265">
        <f t="shared" si="136"/>
        <v>86438166.666666672</v>
      </c>
      <c r="AC147" s="265">
        <f t="shared" si="136"/>
        <v>78503000</v>
      </c>
      <c r="AD147" s="265">
        <f t="shared" si="136"/>
        <v>7935166.666666667</v>
      </c>
      <c r="AE147" s="265">
        <f>SUM(AE6:AE146)</f>
        <v>87438166.666666672</v>
      </c>
      <c r="AF147" s="265">
        <f t="shared" ref="AF147:AV147" si="137">SUM(AF6:AF146)</f>
        <v>77787000</v>
      </c>
      <c r="AG147" s="265">
        <f t="shared" si="137"/>
        <v>9651166.666666666</v>
      </c>
      <c r="AH147" s="265">
        <f t="shared" si="137"/>
        <v>87438166.666666672</v>
      </c>
      <c r="AI147" s="265">
        <f t="shared" si="137"/>
        <v>77785000</v>
      </c>
      <c r="AJ147" s="265">
        <f t="shared" si="137"/>
        <v>9653166.666666666</v>
      </c>
      <c r="AK147" s="265">
        <f t="shared" si="137"/>
        <v>87433166.666666672</v>
      </c>
      <c r="AL147" s="265">
        <f t="shared" si="137"/>
        <v>77780000</v>
      </c>
      <c r="AM147" s="265">
        <f t="shared" si="137"/>
        <v>9653166.666666666</v>
      </c>
      <c r="AN147" s="265">
        <f t="shared" si="137"/>
        <v>87433166.666666672</v>
      </c>
      <c r="AO147" s="265">
        <f t="shared" si="137"/>
        <v>77780000</v>
      </c>
      <c r="AP147" s="265">
        <f t="shared" si="137"/>
        <v>9653166.666666666</v>
      </c>
      <c r="AQ147" s="265">
        <f t="shared" si="137"/>
        <v>69343166.666666657</v>
      </c>
      <c r="AR147" s="265">
        <f t="shared" si="137"/>
        <v>60540000</v>
      </c>
      <c r="AS147" s="265">
        <f t="shared" si="137"/>
        <v>8803166.666666666</v>
      </c>
      <c r="AT147" s="265">
        <f t="shared" si="137"/>
        <v>65985166.666666664</v>
      </c>
      <c r="AU147" s="265">
        <f t="shared" si="137"/>
        <v>57670000</v>
      </c>
      <c r="AV147" s="265">
        <f t="shared" si="137"/>
        <v>8315166.666666667</v>
      </c>
      <c r="AW147" s="265">
        <f t="shared" si="136"/>
        <v>0</v>
      </c>
      <c r="AX147" s="265">
        <f t="shared" si="136"/>
        <v>0</v>
      </c>
      <c r="AY147" s="265">
        <f t="shared" si="136"/>
        <v>0</v>
      </c>
      <c r="AZ147" s="265">
        <f>SUM(AZ6:AZ145)</f>
        <v>1248022500</v>
      </c>
      <c r="BA147" s="265">
        <f>SUM(BA6:BA145)</f>
        <v>1345862500</v>
      </c>
      <c r="BB147" s="265">
        <f>SUM(BB6:BB145)</f>
        <v>97840000</v>
      </c>
      <c r="BC147" s="266"/>
      <c r="BD147" s="267">
        <f>SUM(BD6:BD145)</f>
        <v>1344562500</v>
      </c>
      <c r="BE147" s="267">
        <f t="shared" ref="BE147:BG147" si="138">SUM(BE6:BE145)</f>
        <v>699695500</v>
      </c>
      <c r="BF147" s="267">
        <f t="shared" si="138"/>
        <v>644867000</v>
      </c>
      <c r="BG147" s="267">
        <f t="shared" si="138"/>
        <v>171006000</v>
      </c>
      <c r="BH147" s="255"/>
      <c r="BI147" s="252"/>
      <c r="BJ147" s="198">
        <f>SUM(BJ6:BJ145)</f>
        <v>559610500</v>
      </c>
      <c r="BK147" s="257"/>
    </row>
    <row r="148" spans="1:63" x14ac:dyDescent="0.2">
      <c r="H148" s="201">
        <f>SUM(H6:H145)</f>
        <v>1344562500</v>
      </c>
      <c r="BB148" s="257">
        <f>REKAP!R27</f>
        <v>97840000</v>
      </c>
      <c r="BH148" s="257"/>
      <c r="BK148" s="257"/>
    </row>
    <row r="149" spans="1:63" x14ac:dyDescent="0.2">
      <c r="A149" s="245" t="s">
        <v>365</v>
      </c>
      <c r="D149" s="269"/>
      <c r="BB149" s="257">
        <f>BB147-BB148</f>
        <v>0</v>
      </c>
      <c r="BC149" s="270"/>
      <c r="BH149" s="257"/>
      <c r="BK149" s="257"/>
    </row>
    <row r="150" spans="1:63" x14ac:dyDescent="0.2">
      <c r="A150" s="246"/>
      <c r="B150" s="428" t="s">
        <v>367</v>
      </c>
      <c r="C150" s="428"/>
      <c r="D150" s="271"/>
      <c r="BB150" s="257"/>
      <c r="BH150" s="257"/>
      <c r="BK150" s="257"/>
    </row>
    <row r="151" spans="1:63" x14ac:dyDescent="0.2">
      <c r="A151" s="248"/>
      <c r="B151" s="428" t="s">
        <v>368</v>
      </c>
      <c r="C151" s="428"/>
      <c r="D151" s="269"/>
      <c r="BB151" s="257"/>
      <c r="BH151" s="257"/>
      <c r="BK151" s="257"/>
    </row>
    <row r="152" spans="1:63" x14ac:dyDescent="0.2">
      <c r="A152" s="249"/>
      <c r="B152" s="428" t="s">
        <v>366</v>
      </c>
      <c r="C152" s="428"/>
      <c r="BB152" s="257"/>
      <c r="BH152" s="257"/>
      <c r="BK152" s="257"/>
    </row>
  </sheetData>
  <sortState ref="C6:BB145">
    <sortCondition ref="C6"/>
  </sortState>
  <mergeCells count="30"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  <mergeCell ref="V4:X4"/>
    <mergeCell ref="Y4:AA4"/>
    <mergeCell ref="AB4:AD4"/>
    <mergeCell ref="AE4:AG4"/>
    <mergeCell ref="P4:R4"/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E9" sqref="E9"/>
    </sheetView>
  </sheetViews>
  <sheetFormatPr defaultRowHeight="11.25" x14ac:dyDescent="0.2"/>
  <cols>
    <col min="1" max="1" width="2.7109375" style="42" customWidth="1"/>
    <col min="2" max="2" width="21.140625" style="42" customWidth="1"/>
    <col min="3" max="3" width="11.42578125" style="42" customWidth="1"/>
    <col min="4" max="4" width="13.28515625" style="42" customWidth="1"/>
    <col min="5" max="5" width="13" style="42" customWidth="1"/>
    <col min="6" max="6" width="10.5703125" style="42" customWidth="1"/>
    <col min="7" max="7" width="10.140625" style="42" bestFit="1" customWidth="1"/>
    <col min="8" max="8" width="10.42578125" style="42" customWidth="1"/>
    <col min="9" max="9" width="10.140625" style="42" customWidth="1"/>
    <col min="10" max="10" width="10.7109375" style="42" bestFit="1" customWidth="1"/>
    <col min="11" max="11" width="10.140625" style="42" bestFit="1" customWidth="1"/>
    <col min="12" max="12" width="10.140625" style="44" bestFit="1" customWidth="1"/>
    <col min="13" max="13" width="10.140625" style="42" bestFit="1" customWidth="1"/>
    <col min="14" max="14" width="11.42578125" style="42" bestFit="1" customWidth="1"/>
    <col min="15" max="15" width="9.85546875" style="42" bestFit="1" customWidth="1"/>
    <col min="16" max="16" width="9.5703125" style="42" hidden="1" customWidth="1"/>
    <col min="17" max="17" width="6.42578125" style="42" hidden="1" customWidth="1"/>
    <col min="18" max="18" width="11.140625" style="42" customWidth="1"/>
    <col min="19" max="20" width="12.7109375" style="42" bestFit="1" customWidth="1"/>
    <col min="21" max="21" width="12" style="133" bestFit="1" customWidth="1"/>
    <col min="22" max="16384" width="9.140625" style="42"/>
  </cols>
  <sheetData>
    <row r="1" spans="1:22" x14ac:dyDescent="0.2">
      <c r="A1" s="546" t="s">
        <v>273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</row>
    <row r="2" spans="1:22" x14ac:dyDescent="0.2">
      <c r="A2" s="546" t="s">
        <v>274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</row>
    <row r="3" spans="1:22" x14ac:dyDescent="0.2">
      <c r="A3" s="43" t="s">
        <v>275</v>
      </c>
      <c r="B3" s="43"/>
    </row>
    <row r="4" spans="1:22" x14ac:dyDescent="0.2">
      <c r="A4" s="43" t="s">
        <v>306</v>
      </c>
      <c r="B4" s="43"/>
    </row>
    <row r="5" spans="1:22" x14ac:dyDescent="0.2">
      <c r="A5" s="45" t="s">
        <v>1</v>
      </c>
      <c r="B5" s="45" t="s">
        <v>276</v>
      </c>
      <c r="C5" s="45" t="s">
        <v>277</v>
      </c>
      <c r="D5" s="45" t="s">
        <v>278</v>
      </c>
      <c r="E5" s="45" t="s">
        <v>279</v>
      </c>
      <c r="F5" s="45" t="s">
        <v>280</v>
      </c>
      <c r="G5" s="45" t="s">
        <v>281</v>
      </c>
      <c r="H5" s="45" t="s">
        <v>282</v>
      </c>
      <c r="I5" s="45" t="s">
        <v>283</v>
      </c>
      <c r="J5" s="45" t="s">
        <v>284</v>
      </c>
      <c r="K5" s="45" t="s">
        <v>285</v>
      </c>
      <c r="L5" s="46" t="s">
        <v>286</v>
      </c>
      <c r="M5" s="45" t="s">
        <v>287</v>
      </c>
      <c r="N5" s="45" t="s">
        <v>288</v>
      </c>
      <c r="O5" s="45" t="s">
        <v>289</v>
      </c>
      <c r="P5" s="45" t="s">
        <v>290</v>
      </c>
      <c r="Q5" s="45" t="s">
        <v>291</v>
      </c>
      <c r="R5" s="45" t="s">
        <v>292</v>
      </c>
      <c r="S5" s="42" t="s">
        <v>138</v>
      </c>
    </row>
    <row r="6" spans="1:22" x14ac:dyDescent="0.2">
      <c r="A6" s="47">
        <v>1</v>
      </c>
      <c r="B6" s="48" t="s">
        <v>302</v>
      </c>
      <c r="C6" s="49">
        <f>AK!J90</f>
        <v>221450000</v>
      </c>
      <c r="D6" s="49">
        <f>AK!M90</f>
        <v>43066500</v>
      </c>
      <c r="E6" s="49">
        <f>AK!P90</f>
        <v>54441500</v>
      </c>
      <c r="F6" s="49">
        <f>AK!S90</f>
        <v>52191500</v>
      </c>
      <c r="G6" s="49">
        <f>AK!V90</f>
        <v>52191500</v>
      </c>
      <c r="H6" s="49">
        <f>AK!Y90</f>
        <v>52191500</v>
      </c>
      <c r="I6" s="49">
        <f>AK!AB90</f>
        <v>52191500</v>
      </c>
      <c r="J6" s="49">
        <f>AK!AE90</f>
        <v>52191500</v>
      </c>
      <c r="K6" s="49">
        <f>AK!AH90</f>
        <v>52191500</v>
      </c>
      <c r="L6" s="50">
        <f>AK!AK90</f>
        <v>52191500</v>
      </c>
      <c r="M6" s="49">
        <f>AK!AN90</f>
        <v>52191500</v>
      </c>
      <c r="N6" s="49">
        <f>AK!AQ90</f>
        <v>34916500</v>
      </c>
      <c r="O6" s="49">
        <f>AK!AT90</f>
        <v>29793500</v>
      </c>
      <c r="P6" s="49"/>
      <c r="Q6" s="48"/>
      <c r="R6" s="49">
        <f>SUM(C6:O6)</f>
        <v>801200000</v>
      </c>
      <c r="T6" s="58"/>
    </row>
    <row r="7" spans="1:22" x14ac:dyDescent="0.2">
      <c r="A7" s="47">
        <v>2</v>
      </c>
      <c r="B7" s="48" t="s">
        <v>303</v>
      </c>
      <c r="C7" s="51">
        <f>MJ!J147</f>
        <v>369062500</v>
      </c>
      <c r="D7" s="51">
        <f>MJ!M147</f>
        <v>74113166.666666672</v>
      </c>
      <c r="E7" s="51">
        <f>MJ!P147</f>
        <v>82813166.666666672</v>
      </c>
      <c r="F7" s="51">
        <f>MJ!S147</f>
        <v>85513166.666666672</v>
      </c>
      <c r="G7" s="51">
        <f>MJ!V147</f>
        <v>86413166.666666672</v>
      </c>
      <c r="H7" s="51">
        <f>MJ!Y147</f>
        <v>86438166.666666672</v>
      </c>
      <c r="I7" s="51">
        <f>MJ!AB147</f>
        <v>86438166.666666672</v>
      </c>
      <c r="J7" s="51">
        <f>MJ!AE147</f>
        <v>87438166.666666672</v>
      </c>
      <c r="K7" s="51">
        <f>MJ!AH147</f>
        <v>87438166.666666672</v>
      </c>
      <c r="L7" s="51">
        <f>MJ!AK147</f>
        <v>87433166.666666672</v>
      </c>
      <c r="M7" s="51">
        <f>MJ!AN147</f>
        <v>87433166.666666672</v>
      </c>
      <c r="N7" s="51">
        <f>MJ!AQ147</f>
        <v>69343166.666666657</v>
      </c>
      <c r="O7" s="51">
        <f>MJ!AT147</f>
        <v>65985166.666666664</v>
      </c>
      <c r="P7" s="51"/>
      <c r="Q7" s="48"/>
      <c r="R7" s="49">
        <f t="shared" ref="R7:R9" si="0">SUM(C7:O7)</f>
        <v>1355862500</v>
      </c>
    </row>
    <row r="8" spans="1:22" x14ac:dyDescent="0.2">
      <c r="A8" s="47">
        <v>3</v>
      </c>
      <c r="B8" s="48" t="s">
        <v>304</v>
      </c>
      <c r="C8" s="51">
        <f>TI!J38</f>
        <v>76075000</v>
      </c>
      <c r="D8" s="51">
        <f>TI!M38</f>
        <v>9867500</v>
      </c>
      <c r="E8" s="51">
        <f>TI!P38</f>
        <v>16037500</v>
      </c>
      <c r="F8" s="51">
        <f>TI!S38</f>
        <v>21237500</v>
      </c>
      <c r="G8" s="51">
        <f>TI!V38</f>
        <v>21237500</v>
      </c>
      <c r="H8" s="51">
        <f>TI!Y38</f>
        <v>21237500</v>
      </c>
      <c r="I8" s="51">
        <f>TI!AB38</f>
        <v>21237500</v>
      </c>
      <c r="J8" s="51">
        <f>TI!AE38</f>
        <v>21237500</v>
      </c>
      <c r="K8" s="51">
        <f>TI!AH38</f>
        <v>21237500</v>
      </c>
      <c r="L8" s="50">
        <f>TI!AK38</f>
        <v>21237500</v>
      </c>
      <c r="M8" s="51">
        <f>TI!AN38</f>
        <v>21237500</v>
      </c>
      <c r="N8" s="51">
        <f>TI!AQ38</f>
        <v>19687500</v>
      </c>
      <c r="O8" s="51">
        <f>TI!AT38</f>
        <v>16507500</v>
      </c>
      <c r="P8" s="51"/>
      <c r="Q8" s="48"/>
      <c r="R8" s="49">
        <f>SUM(C8:O8)</f>
        <v>308075000</v>
      </c>
      <c r="S8" s="133"/>
      <c r="T8" s="58"/>
    </row>
    <row r="9" spans="1:22" x14ac:dyDescent="0.2">
      <c r="A9" s="47">
        <v>4</v>
      </c>
      <c r="B9" s="48" t="s">
        <v>305</v>
      </c>
      <c r="C9" s="51">
        <f>TO!J47</f>
        <v>72437500</v>
      </c>
      <c r="D9" s="51">
        <f>TO!M47</f>
        <v>14882500</v>
      </c>
      <c r="E9" s="51">
        <f>TO!P47</f>
        <v>20132500</v>
      </c>
      <c r="F9" s="51">
        <f>TO!S47</f>
        <v>28082500</v>
      </c>
      <c r="G9" s="51">
        <f>TO!V47</f>
        <v>29082500</v>
      </c>
      <c r="H9" s="51">
        <f>TO!Y47</f>
        <v>31226250</v>
      </c>
      <c r="I9" s="51">
        <f>TO!AB47</f>
        <v>31226250</v>
      </c>
      <c r="J9" s="51">
        <f>TO!AE47</f>
        <v>31226250</v>
      </c>
      <c r="K9" s="51">
        <f>TO!AH47</f>
        <v>31226250</v>
      </c>
      <c r="L9" s="51">
        <f>TO!AK47</f>
        <v>31226250</v>
      </c>
      <c r="M9" s="51">
        <f>TO!AN47</f>
        <v>31226250</v>
      </c>
      <c r="N9" s="51">
        <f>TO!AQ47</f>
        <v>27201250</v>
      </c>
      <c r="O9" s="51">
        <f>TO!AT47</f>
        <v>22111250</v>
      </c>
      <c r="P9" s="51"/>
      <c r="Q9" s="48"/>
      <c r="R9" s="49">
        <f t="shared" si="0"/>
        <v>401287500</v>
      </c>
    </row>
    <row r="10" spans="1:22" s="54" customFormat="1" x14ac:dyDescent="0.2">
      <c r="A10" s="52"/>
      <c r="B10" s="52" t="s">
        <v>292</v>
      </c>
      <c r="C10" s="53">
        <f>SUM(C6:C9)</f>
        <v>739025000</v>
      </c>
      <c r="D10" s="53">
        <f t="shared" ref="D10:N10" si="1">SUM(D6:D9)</f>
        <v>141929666.66666669</v>
      </c>
      <c r="E10" s="53">
        <f t="shared" si="1"/>
        <v>173424666.66666669</v>
      </c>
      <c r="F10" s="53">
        <f t="shared" si="1"/>
        <v>187024666.66666669</v>
      </c>
      <c r="G10" s="53">
        <f t="shared" si="1"/>
        <v>188924666.66666669</v>
      </c>
      <c r="H10" s="53">
        <f t="shared" si="1"/>
        <v>191093416.66666669</v>
      </c>
      <c r="I10" s="53">
        <f t="shared" si="1"/>
        <v>191093416.66666669</v>
      </c>
      <c r="J10" s="53">
        <f t="shared" si="1"/>
        <v>192093416.66666669</v>
      </c>
      <c r="K10" s="53">
        <f t="shared" si="1"/>
        <v>192093416.66666669</v>
      </c>
      <c r="L10" s="53">
        <f t="shared" si="1"/>
        <v>192088416.66666669</v>
      </c>
      <c r="M10" s="53">
        <f t="shared" si="1"/>
        <v>192088416.66666669</v>
      </c>
      <c r="N10" s="53">
        <f t="shared" si="1"/>
        <v>151148416.66666666</v>
      </c>
      <c r="O10" s="53">
        <f>SUM(O6:O9)</f>
        <v>134397416.66666666</v>
      </c>
      <c r="P10" s="53">
        <f>SUM(P6:P9)</f>
        <v>0</v>
      </c>
      <c r="Q10" s="53">
        <f>SUM(Q6:Q9)</f>
        <v>0</v>
      </c>
      <c r="R10" s="53">
        <f>SUM(R6:R9)</f>
        <v>2866425000</v>
      </c>
      <c r="S10" s="132">
        <f>'[1]LaporanRPT_2017-2018(3)'!$O$10</f>
        <v>2833375000</v>
      </c>
      <c r="T10" s="131">
        <f>R10-S10</f>
        <v>33050000</v>
      </c>
      <c r="U10" s="143">
        <v>2855125000</v>
      </c>
      <c r="V10" s="134">
        <f>R10-U10</f>
        <v>11300000</v>
      </c>
    </row>
    <row r="11" spans="1:22" x14ac:dyDescent="0.2">
      <c r="N11" s="58"/>
      <c r="T11" s="131"/>
    </row>
    <row r="12" spans="1:22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  <c r="M12" s="55"/>
      <c r="N12" s="55"/>
      <c r="O12" s="55"/>
      <c r="P12" s="55"/>
      <c r="Q12" s="55"/>
      <c r="R12" s="55"/>
      <c r="T12" s="131"/>
    </row>
    <row r="13" spans="1:22" x14ac:dyDescent="0.2">
      <c r="A13" s="57" t="s">
        <v>293</v>
      </c>
      <c r="B13" s="57"/>
      <c r="C13" s="55"/>
      <c r="D13" s="55"/>
      <c r="E13" s="55"/>
      <c r="F13" s="55"/>
      <c r="G13" s="55"/>
      <c r="H13" s="55"/>
      <c r="I13" s="55"/>
      <c r="J13" s="55"/>
      <c r="K13" s="55"/>
      <c r="L13" s="56"/>
      <c r="M13" s="55"/>
      <c r="N13" s="55"/>
      <c r="O13" s="55"/>
      <c r="P13" s="55"/>
      <c r="Q13" s="55"/>
      <c r="R13" s="55"/>
      <c r="T13" s="131"/>
    </row>
    <row r="14" spans="1:22" x14ac:dyDescent="0.2">
      <c r="A14" s="57" t="s">
        <v>306</v>
      </c>
      <c r="B14" s="57"/>
      <c r="C14" s="55"/>
      <c r="D14" s="55"/>
      <c r="E14" s="55"/>
      <c r="F14" s="55"/>
      <c r="G14" s="55"/>
      <c r="H14" s="55"/>
      <c r="I14" s="55"/>
      <c r="J14" s="55"/>
      <c r="K14" s="55"/>
      <c r="L14" s="56"/>
      <c r="M14" s="55"/>
      <c r="N14" s="55"/>
      <c r="O14" s="55"/>
      <c r="P14" s="55"/>
      <c r="Q14" s="55"/>
      <c r="R14" s="55"/>
      <c r="T14" s="131"/>
    </row>
    <row r="15" spans="1:22" x14ac:dyDescent="0.2">
      <c r="A15" s="45" t="s">
        <v>1</v>
      </c>
      <c r="B15" s="45" t="s">
        <v>276</v>
      </c>
      <c r="C15" s="45" t="s">
        <v>277</v>
      </c>
      <c r="D15" s="45" t="s">
        <v>278</v>
      </c>
      <c r="E15" s="45" t="s">
        <v>279</v>
      </c>
      <c r="F15" s="45" t="s">
        <v>280</v>
      </c>
      <c r="G15" s="45" t="s">
        <v>281</v>
      </c>
      <c r="H15" s="45" t="s">
        <v>282</v>
      </c>
      <c r="I15" s="45" t="s">
        <v>283</v>
      </c>
      <c r="J15" s="45" t="s">
        <v>284</v>
      </c>
      <c r="K15" s="45" t="s">
        <v>285</v>
      </c>
      <c r="L15" s="46" t="s">
        <v>286</v>
      </c>
      <c r="M15" s="45" t="s">
        <v>287</v>
      </c>
      <c r="N15" s="45" t="s">
        <v>288</v>
      </c>
      <c r="O15" s="45" t="s">
        <v>289</v>
      </c>
      <c r="P15" s="45" t="s">
        <v>290</v>
      </c>
      <c r="Q15" s="45" t="s">
        <v>291</v>
      </c>
      <c r="R15" s="45" t="s">
        <v>292</v>
      </c>
      <c r="T15" s="131"/>
    </row>
    <row r="16" spans="1:22" x14ac:dyDescent="0.2">
      <c r="A16" s="47">
        <v>1</v>
      </c>
      <c r="B16" s="48" t="s">
        <v>302</v>
      </c>
      <c r="C16" s="49">
        <f>AK!K90</f>
        <v>221450000</v>
      </c>
      <c r="D16" s="49">
        <f>AK!N90</f>
        <v>43066500</v>
      </c>
      <c r="E16" s="49">
        <f>AK!Q90</f>
        <v>52891500</v>
      </c>
      <c r="F16" s="49">
        <f>AK!T90</f>
        <v>50441500</v>
      </c>
      <c r="G16" s="49">
        <f>AK!W90</f>
        <v>49291500</v>
      </c>
      <c r="H16" s="49">
        <f>AK!Z90</f>
        <v>49291500</v>
      </c>
      <c r="I16" s="49">
        <f>AK!AC90</f>
        <v>48541500</v>
      </c>
      <c r="J16" s="49">
        <f>AK!AF90</f>
        <v>48541500</v>
      </c>
      <c r="K16" s="49">
        <f>AK!AI90</f>
        <v>48541500</v>
      </c>
      <c r="L16" s="49">
        <f>AK!AL90</f>
        <v>48541500</v>
      </c>
      <c r="M16" s="49">
        <f>AK!AO90</f>
        <v>48541500</v>
      </c>
      <c r="N16" s="49">
        <f>AK!AR90</f>
        <v>30666500</v>
      </c>
      <c r="O16" s="49">
        <f>AK!AU90</f>
        <v>25543500</v>
      </c>
      <c r="P16" s="49">
        <f>AK!AJ90</f>
        <v>3650000</v>
      </c>
      <c r="Q16" s="49">
        <f>AK!AK90</f>
        <v>52191500</v>
      </c>
      <c r="R16" s="49">
        <f>SUM(C16:O16)</f>
        <v>765350000</v>
      </c>
      <c r="T16" s="131"/>
    </row>
    <row r="17" spans="1:22" x14ac:dyDescent="0.2">
      <c r="A17" s="47">
        <v>2</v>
      </c>
      <c r="B17" s="48" t="s">
        <v>303</v>
      </c>
      <c r="C17" s="51">
        <f>MJ!K147</f>
        <v>367062500</v>
      </c>
      <c r="D17" s="51">
        <f>MJ!N147</f>
        <v>69494000</v>
      </c>
      <c r="E17" s="51">
        <f>MJ!Q147</f>
        <v>76278000</v>
      </c>
      <c r="F17" s="51">
        <f>MJ!T147</f>
        <v>78686000</v>
      </c>
      <c r="G17" s="51">
        <f>MJ!W147</f>
        <v>79586000</v>
      </c>
      <c r="H17" s="51">
        <f>MJ!Z147</f>
        <v>79071000</v>
      </c>
      <c r="I17" s="51">
        <f>MJ!AC147</f>
        <v>78503000</v>
      </c>
      <c r="J17" s="51">
        <f>MJ!AF147</f>
        <v>77787000</v>
      </c>
      <c r="K17" s="51">
        <f>MJ!AI147</f>
        <v>77785000</v>
      </c>
      <c r="L17" s="51">
        <f>MJ!AL147</f>
        <v>77780000</v>
      </c>
      <c r="M17" s="51">
        <f>MJ!AO147</f>
        <v>77780000</v>
      </c>
      <c r="N17" s="51">
        <f>MJ!AR147</f>
        <v>60540000</v>
      </c>
      <c r="O17" s="51">
        <f>MJ!AU147</f>
        <v>57670000</v>
      </c>
      <c r="P17" s="51"/>
      <c r="Q17" s="48"/>
      <c r="R17" s="49">
        <f t="shared" ref="R17" si="2">SUM(C17:O17)</f>
        <v>1258022500</v>
      </c>
      <c r="T17" s="131"/>
    </row>
    <row r="18" spans="1:22" x14ac:dyDescent="0.2">
      <c r="A18" s="47">
        <v>3</v>
      </c>
      <c r="B18" s="48" t="s">
        <v>304</v>
      </c>
      <c r="C18" s="51">
        <f>TI!K38</f>
        <v>75975000</v>
      </c>
      <c r="D18" s="51">
        <f>TI!N38</f>
        <v>9867500</v>
      </c>
      <c r="E18" s="51">
        <f>TI!Q38</f>
        <v>16037500</v>
      </c>
      <c r="F18" s="51">
        <f>TI!T38</f>
        <v>18537500</v>
      </c>
      <c r="G18" s="51">
        <f>TI!W38</f>
        <v>18537500</v>
      </c>
      <c r="H18" s="51">
        <f>TI!Z38</f>
        <v>18537500</v>
      </c>
      <c r="I18" s="51">
        <f>TI!AC38</f>
        <v>17537500</v>
      </c>
      <c r="J18" s="51">
        <f>TI!AF38</f>
        <v>16737500</v>
      </c>
      <c r="K18" s="51">
        <f>TI!AI38</f>
        <v>16032500</v>
      </c>
      <c r="L18" s="50">
        <f>TI!AL38</f>
        <v>15396500</v>
      </c>
      <c r="M18" s="51">
        <f>TI!AO38</f>
        <v>14576500</v>
      </c>
      <c r="N18" s="51">
        <f>TI!AR38</f>
        <v>13946500</v>
      </c>
      <c r="O18" s="51">
        <f>TI!AU38</f>
        <v>11358500</v>
      </c>
      <c r="P18" s="51"/>
      <c r="Q18" s="48"/>
      <c r="R18" s="49">
        <f>SUM(C18:O18)</f>
        <v>263078000</v>
      </c>
      <c r="T18" s="131"/>
    </row>
    <row r="19" spans="1:22" x14ac:dyDescent="0.2">
      <c r="A19" s="47">
        <v>4</v>
      </c>
      <c r="B19" s="48" t="s">
        <v>305</v>
      </c>
      <c r="C19" s="51">
        <f>TO!K47</f>
        <v>71937500</v>
      </c>
      <c r="D19" s="51">
        <f>TO!N47</f>
        <v>12882500</v>
      </c>
      <c r="E19" s="51">
        <f>TO!Q47</f>
        <v>18132500</v>
      </c>
      <c r="F19" s="51">
        <f>TO!T47</f>
        <v>23382500</v>
      </c>
      <c r="G19" s="51">
        <f>TO!W47</f>
        <v>23582500</v>
      </c>
      <c r="H19" s="51">
        <f>TO!Z47</f>
        <v>24545000</v>
      </c>
      <c r="I19" s="51">
        <f>TO!AC47</f>
        <v>24545000</v>
      </c>
      <c r="J19" s="51">
        <f>TO!AF47</f>
        <v>24545000</v>
      </c>
      <c r="K19" s="51">
        <f>TO!AI47</f>
        <v>24545000</v>
      </c>
      <c r="L19" s="51">
        <f>TO!AL47</f>
        <v>24095000</v>
      </c>
      <c r="M19" s="51">
        <f>TO!AO47</f>
        <v>23995000</v>
      </c>
      <c r="N19" s="51">
        <f>TO!AR47</f>
        <v>19370000</v>
      </c>
      <c r="O19" s="51">
        <f>TO!AU47</f>
        <v>14130000</v>
      </c>
      <c r="P19" s="51"/>
      <c r="Q19" s="48"/>
      <c r="R19" s="49">
        <f>SUM(C19:O19)</f>
        <v>329687500</v>
      </c>
      <c r="S19" s="142"/>
      <c r="T19" s="131"/>
    </row>
    <row r="20" spans="1:22" s="54" customFormat="1" ht="15" x14ac:dyDescent="0.25">
      <c r="A20" s="52"/>
      <c r="B20" s="52" t="s">
        <v>292</v>
      </c>
      <c r="C20" s="53">
        <f>SUM(C16:C19)</f>
        <v>736425000</v>
      </c>
      <c r="D20" s="53">
        <f>SUM(D16:D19)</f>
        <v>135310500</v>
      </c>
      <c r="E20" s="53">
        <f t="shared" ref="E20:R20" si="3">SUM(E16:E19)</f>
        <v>163339500</v>
      </c>
      <c r="F20" s="53">
        <f t="shared" si="3"/>
        <v>171047500</v>
      </c>
      <c r="G20" s="53">
        <f t="shared" si="3"/>
        <v>170997500</v>
      </c>
      <c r="H20" s="53">
        <f t="shared" si="3"/>
        <v>171445000</v>
      </c>
      <c r="I20" s="53">
        <f t="shared" si="3"/>
        <v>169127000</v>
      </c>
      <c r="J20" s="53">
        <f t="shared" si="3"/>
        <v>167611000</v>
      </c>
      <c r="K20" s="53">
        <f t="shared" si="3"/>
        <v>166904000</v>
      </c>
      <c r="L20" s="53">
        <f t="shared" si="3"/>
        <v>165813000</v>
      </c>
      <c r="M20" s="53">
        <f t="shared" si="3"/>
        <v>164893000</v>
      </c>
      <c r="N20" s="53">
        <f t="shared" si="3"/>
        <v>124523000</v>
      </c>
      <c r="O20" s="53">
        <f t="shared" si="3"/>
        <v>108702000</v>
      </c>
      <c r="P20" s="53">
        <f t="shared" si="3"/>
        <v>3650000</v>
      </c>
      <c r="Q20" s="53">
        <f t="shared" si="3"/>
        <v>52191500</v>
      </c>
      <c r="R20" s="53">
        <f t="shared" si="3"/>
        <v>2616138000</v>
      </c>
      <c r="S20" s="130">
        <v>1438248550</v>
      </c>
      <c r="T20" s="131">
        <f>R20-S20</f>
        <v>1177889450</v>
      </c>
      <c r="U20" s="143">
        <v>1454094550</v>
      </c>
      <c r="V20" s="134">
        <f>R20-U20</f>
        <v>1162043450</v>
      </c>
    </row>
    <row r="21" spans="1:22" x14ac:dyDescent="0.2">
      <c r="T21" s="131"/>
      <c r="V21" s="134"/>
    </row>
    <row r="22" spans="1:22" x14ac:dyDescent="0.2">
      <c r="T22" s="131"/>
      <c r="V22" s="134"/>
    </row>
    <row r="23" spans="1:22" x14ac:dyDescent="0.2">
      <c r="A23" s="59" t="s">
        <v>294</v>
      </c>
      <c r="B23" s="59"/>
      <c r="T23" s="131"/>
      <c r="V23" s="134"/>
    </row>
    <row r="24" spans="1:22" x14ac:dyDescent="0.2">
      <c r="A24" s="59" t="s">
        <v>306</v>
      </c>
      <c r="B24" s="59"/>
      <c r="T24" s="131"/>
      <c r="V24" s="134"/>
    </row>
    <row r="25" spans="1:22" x14ac:dyDescent="0.2">
      <c r="A25" s="45" t="s">
        <v>1</v>
      </c>
      <c r="B25" s="45" t="s">
        <v>276</v>
      </c>
      <c r="C25" s="45" t="s">
        <v>277</v>
      </c>
      <c r="D25" s="45" t="s">
        <v>278</v>
      </c>
      <c r="E25" s="45" t="s">
        <v>279</v>
      </c>
      <c r="F25" s="45" t="s">
        <v>280</v>
      </c>
      <c r="G25" s="45" t="s">
        <v>281</v>
      </c>
      <c r="H25" s="45" t="s">
        <v>282</v>
      </c>
      <c r="I25" s="45" t="s">
        <v>283</v>
      </c>
      <c r="J25" s="45" t="s">
        <v>284</v>
      </c>
      <c r="K25" s="45" t="s">
        <v>285</v>
      </c>
      <c r="L25" s="46" t="s">
        <v>286</v>
      </c>
      <c r="M25" s="45" t="s">
        <v>287</v>
      </c>
      <c r="N25" s="45" t="s">
        <v>288</v>
      </c>
      <c r="O25" s="45" t="s">
        <v>289</v>
      </c>
      <c r="P25" s="45" t="s">
        <v>290</v>
      </c>
      <c r="Q25" s="45" t="s">
        <v>291</v>
      </c>
      <c r="R25" s="45" t="s">
        <v>292</v>
      </c>
      <c r="T25" s="131"/>
      <c r="V25" s="134"/>
    </row>
    <row r="26" spans="1:22" x14ac:dyDescent="0.2">
      <c r="A26" s="47">
        <v>1</v>
      </c>
      <c r="B26" s="48" t="s">
        <v>302</v>
      </c>
      <c r="C26" s="60">
        <f>C6-C16</f>
        <v>0</v>
      </c>
      <c r="D26" s="60">
        <f t="shared" ref="D26:Q26" si="4">D6-D16</f>
        <v>0</v>
      </c>
      <c r="E26" s="60">
        <f t="shared" si="4"/>
        <v>1550000</v>
      </c>
      <c r="F26" s="60">
        <f t="shared" si="4"/>
        <v>1750000</v>
      </c>
      <c r="G26" s="60">
        <f t="shared" si="4"/>
        <v>2900000</v>
      </c>
      <c r="H26" s="60">
        <f t="shared" si="4"/>
        <v>2900000</v>
      </c>
      <c r="I26" s="60">
        <f t="shared" si="4"/>
        <v>3650000</v>
      </c>
      <c r="J26" s="60">
        <f t="shared" si="4"/>
        <v>3650000</v>
      </c>
      <c r="K26" s="60">
        <f t="shared" si="4"/>
        <v>3650000</v>
      </c>
      <c r="L26" s="60">
        <f t="shared" si="4"/>
        <v>3650000</v>
      </c>
      <c r="M26" s="60">
        <f t="shared" si="4"/>
        <v>3650000</v>
      </c>
      <c r="N26" s="60">
        <f t="shared" si="4"/>
        <v>4250000</v>
      </c>
      <c r="O26" s="60">
        <f t="shared" si="4"/>
        <v>4250000</v>
      </c>
      <c r="P26" s="60">
        <f t="shared" si="4"/>
        <v>-3650000</v>
      </c>
      <c r="Q26" s="60">
        <f t="shared" si="4"/>
        <v>-52191500</v>
      </c>
      <c r="R26" s="60">
        <f>R6-R16</f>
        <v>35850000</v>
      </c>
      <c r="T26" s="131"/>
      <c r="V26" s="134"/>
    </row>
    <row r="27" spans="1:22" x14ac:dyDescent="0.2">
      <c r="A27" s="47">
        <v>2</v>
      </c>
      <c r="B27" s="48" t="s">
        <v>303</v>
      </c>
      <c r="C27" s="60">
        <f>C7-C17</f>
        <v>2000000</v>
      </c>
      <c r="D27" s="60">
        <f t="shared" ref="D27:R27" si="5">D7-D17</f>
        <v>4619166.6666666716</v>
      </c>
      <c r="E27" s="60">
        <f t="shared" si="5"/>
        <v>6535166.6666666716</v>
      </c>
      <c r="F27" s="60">
        <f t="shared" si="5"/>
        <v>6827166.6666666716</v>
      </c>
      <c r="G27" s="60">
        <f t="shared" si="5"/>
        <v>6827166.6666666716</v>
      </c>
      <c r="H27" s="60">
        <f t="shared" si="5"/>
        <v>7367166.6666666716</v>
      </c>
      <c r="I27" s="60">
        <f t="shared" si="5"/>
        <v>7935166.6666666716</v>
      </c>
      <c r="J27" s="60">
        <f t="shared" si="5"/>
        <v>9651166.6666666716</v>
      </c>
      <c r="K27" s="60">
        <f t="shared" si="5"/>
        <v>9653166.6666666716</v>
      </c>
      <c r="L27" s="60">
        <f t="shared" si="5"/>
        <v>9653166.6666666716</v>
      </c>
      <c r="M27" s="60">
        <f t="shared" si="5"/>
        <v>9653166.6666666716</v>
      </c>
      <c r="N27" s="60">
        <f t="shared" si="5"/>
        <v>8803166.6666666567</v>
      </c>
      <c r="O27" s="60">
        <f t="shared" si="5"/>
        <v>8315166.6666666642</v>
      </c>
      <c r="P27" s="60">
        <f t="shared" si="5"/>
        <v>0</v>
      </c>
      <c r="Q27" s="60">
        <f t="shared" si="5"/>
        <v>0</v>
      </c>
      <c r="R27" s="60">
        <f t="shared" si="5"/>
        <v>97840000</v>
      </c>
      <c r="T27" s="131"/>
      <c r="V27" s="134"/>
    </row>
    <row r="28" spans="1:22" ht="14.25" customHeight="1" x14ac:dyDescent="0.2">
      <c r="A28" s="47">
        <v>3</v>
      </c>
      <c r="B28" s="48" t="s">
        <v>304</v>
      </c>
      <c r="C28" s="60">
        <f t="shared" ref="C28:R28" si="6">C8-C18</f>
        <v>100000</v>
      </c>
      <c r="D28" s="60">
        <f t="shared" si="6"/>
        <v>0</v>
      </c>
      <c r="E28" s="60">
        <f t="shared" si="6"/>
        <v>0</v>
      </c>
      <c r="F28" s="60">
        <f t="shared" si="6"/>
        <v>2700000</v>
      </c>
      <c r="G28" s="60">
        <f t="shared" si="6"/>
        <v>2700000</v>
      </c>
      <c r="H28" s="60">
        <f t="shared" si="6"/>
        <v>2700000</v>
      </c>
      <c r="I28" s="60">
        <f t="shared" si="6"/>
        <v>3700000</v>
      </c>
      <c r="J28" s="60">
        <f t="shared" si="6"/>
        <v>4500000</v>
      </c>
      <c r="K28" s="60">
        <f t="shared" si="6"/>
        <v>5205000</v>
      </c>
      <c r="L28" s="60">
        <f t="shared" si="6"/>
        <v>5841000</v>
      </c>
      <c r="M28" s="60">
        <f t="shared" si="6"/>
        <v>6661000</v>
      </c>
      <c r="N28" s="60">
        <f t="shared" si="6"/>
        <v>5741000</v>
      </c>
      <c r="O28" s="60">
        <f t="shared" si="6"/>
        <v>5149000</v>
      </c>
      <c r="P28" s="60">
        <f t="shared" si="6"/>
        <v>0</v>
      </c>
      <c r="Q28" s="60">
        <f t="shared" si="6"/>
        <v>0</v>
      </c>
      <c r="R28" s="60">
        <f t="shared" si="6"/>
        <v>44997000</v>
      </c>
      <c r="T28" s="131"/>
      <c r="V28" s="134"/>
    </row>
    <row r="29" spans="1:22" x14ac:dyDescent="0.2">
      <c r="A29" s="47">
        <v>4</v>
      </c>
      <c r="B29" s="48" t="s">
        <v>305</v>
      </c>
      <c r="C29" s="60">
        <f>C9-C19</f>
        <v>500000</v>
      </c>
      <c r="D29" s="60">
        <f t="shared" ref="D29:R29" si="7">D9-D19</f>
        <v>2000000</v>
      </c>
      <c r="E29" s="60">
        <f t="shared" si="7"/>
        <v>2000000</v>
      </c>
      <c r="F29" s="60">
        <f t="shared" si="7"/>
        <v>4700000</v>
      </c>
      <c r="G29" s="60">
        <f t="shared" si="7"/>
        <v>5500000</v>
      </c>
      <c r="H29" s="60">
        <f t="shared" si="7"/>
        <v>6681250</v>
      </c>
      <c r="I29" s="60">
        <f t="shared" si="7"/>
        <v>6681250</v>
      </c>
      <c r="J29" s="60">
        <f t="shared" si="7"/>
        <v>6681250</v>
      </c>
      <c r="K29" s="60">
        <f t="shared" si="7"/>
        <v>6681250</v>
      </c>
      <c r="L29" s="60">
        <f t="shared" si="7"/>
        <v>7131250</v>
      </c>
      <c r="M29" s="60">
        <f t="shared" si="7"/>
        <v>7231250</v>
      </c>
      <c r="N29" s="60">
        <f t="shared" si="7"/>
        <v>7831250</v>
      </c>
      <c r="O29" s="60">
        <f t="shared" si="7"/>
        <v>7981250</v>
      </c>
      <c r="P29" s="60">
        <f t="shared" si="7"/>
        <v>0</v>
      </c>
      <c r="Q29" s="60">
        <f t="shared" si="7"/>
        <v>0</v>
      </c>
      <c r="R29" s="60">
        <f t="shared" si="7"/>
        <v>71600000</v>
      </c>
      <c r="T29" s="131"/>
      <c r="V29" s="134"/>
    </row>
    <row r="30" spans="1:22" s="54" customFormat="1" ht="15" x14ac:dyDescent="0.25">
      <c r="A30" s="52"/>
      <c r="B30" s="52" t="s">
        <v>292</v>
      </c>
      <c r="C30" s="62">
        <f t="shared" ref="C30:R30" si="8">SUM(C26:C29)</f>
        <v>2600000</v>
      </c>
      <c r="D30" s="62">
        <f t="shared" si="8"/>
        <v>6619166.6666666716</v>
      </c>
      <c r="E30" s="62">
        <f t="shared" si="8"/>
        <v>10085166.666666672</v>
      </c>
      <c r="F30" s="62">
        <f t="shared" si="8"/>
        <v>15977166.666666672</v>
      </c>
      <c r="G30" s="62">
        <f t="shared" si="8"/>
        <v>17927166.666666672</v>
      </c>
      <c r="H30" s="62">
        <f t="shared" si="8"/>
        <v>19648416.666666672</v>
      </c>
      <c r="I30" s="62">
        <f t="shared" si="8"/>
        <v>21966416.666666672</v>
      </c>
      <c r="J30" s="62">
        <f t="shared" si="8"/>
        <v>24482416.666666672</v>
      </c>
      <c r="K30" s="62">
        <f t="shared" si="8"/>
        <v>25189416.666666672</v>
      </c>
      <c r="L30" s="63">
        <f t="shared" si="8"/>
        <v>26275416.666666672</v>
      </c>
      <c r="M30" s="62">
        <f t="shared" si="8"/>
        <v>27195416.666666672</v>
      </c>
      <c r="N30" s="62">
        <f t="shared" si="8"/>
        <v>26625416.666666657</v>
      </c>
      <c r="O30" s="53">
        <f t="shared" si="8"/>
        <v>25695416.666666664</v>
      </c>
      <c r="P30" s="53">
        <f t="shared" si="8"/>
        <v>-3650000</v>
      </c>
      <c r="Q30" s="53">
        <f t="shared" si="8"/>
        <v>-52191500</v>
      </c>
      <c r="R30" s="53">
        <f t="shared" si="8"/>
        <v>250287000</v>
      </c>
      <c r="S30" s="130">
        <v>1395126450</v>
      </c>
      <c r="T30" s="131">
        <f>R30-S30</f>
        <v>-1144839450</v>
      </c>
      <c r="U30" s="143">
        <v>1401030450</v>
      </c>
      <c r="V30" s="134">
        <f t="shared" ref="V30" si="9">R30-U30</f>
        <v>-1150743450</v>
      </c>
    </row>
    <row r="31" spans="1:22" s="54" customFormat="1" x14ac:dyDescent="0.2">
      <c r="A31" s="64"/>
      <c r="B31" s="64"/>
      <c r="C31" s="65"/>
      <c r="D31" s="65"/>
      <c r="E31" s="65"/>
      <c r="F31" s="65"/>
      <c r="G31" s="65"/>
      <c r="H31" s="65"/>
      <c r="I31" s="65"/>
      <c r="J31" s="65"/>
      <c r="K31" s="65"/>
      <c r="L31" s="66"/>
      <c r="M31" s="65"/>
      <c r="N31" s="65"/>
      <c r="O31" s="67"/>
      <c r="P31" s="67"/>
      <c r="Q31" s="67"/>
      <c r="R31" s="67"/>
      <c r="U31" s="143"/>
    </row>
    <row r="32" spans="1:22" s="54" customFormat="1" x14ac:dyDescent="0.2">
      <c r="A32" s="55" t="s">
        <v>295</v>
      </c>
      <c r="B32" s="64"/>
      <c r="C32" s="67"/>
      <c r="D32" s="67"/>
      <c r="E32" s="42" t="s">
        <v>296</v>
      </c>
      <c r="F32" s="58"/>
      <c r="G32" s="58"/>
      <c r="H32" s="42" t="s">
        <v>297</v>
      </c>
      <c r="I32" s="68"/>
      <c r="J32" s="69"/>
      <c r="K32" s="69"/>
      <c r="L32" s="70"/>
      <c r="M32" s="67"/>
      <c r="N32" s="67"/>
      <c r="O32" s="67"/>
      <c r="P32" s="67"/>
      <c r="Q32" s="67"/>
      <c r="R32" s="67"/>
      <c r="U32" s="143"/>
    </row>
    <row r="33" spans="1:21" s="54" customFormat="1" x14ac:dyDescent="0.2">
      <c r="A33" s="55"/>
      <c r="B33" s="64"/>
      <c r="C33" s="67"/>
      <c r="D33" s="67"/>
      <c r="E33" s="58"/>
      <c r="F33" s="58"/>
      <c r="G33" s="58"/>
      <c r="H33" s="58"/>
      <c r="I33" s="69"/>
      <c r="J33" s="69"/>
      <c r="K33" s="69"/>
      <c r="L33" s="70"/>
      <c r="M33" s="67"/>
      <c r="N33" s="67"/>
      <c r="O33" s="67"/>
      <c r="P33" s="67"/>
      <c r="Q33" s="67"/>
      <c r="R33" s="67"/>
      <c r="U33" s="143"/>
    </row>
    <row r="34" spans="1:21" x14ac:dyDescent="0.2">
      <c r="C34" s="58"/>
      <c r="D34" s="58"/>
      <c r="E34" s="61"/>
      <c r="I34" s="71"/>
      <c r="J34" s="71"/>
      <c r="K34" s="71"/>
      <c r="L34" s="72"/>
      <c r="M34" s="58"/>
      <c r="N34" s="58"/>
      <c r="O34" s="58"/>
      <c r="P34" s="58"/>
      <c r="Q34" s="58"/>
      <c r="R34" s="58"/>
    </row>
    <row r="35" spans="1:21" x14ac:dyDescent="0.2">
      <c r="C35" s="58"/>
      <c r="D35" s="58"/>
      <c r="I35" s="58"/>
      <c r="J35" s="58"/>
      <c r="K35" s="58"/>
      <c r="M35" s="58"/>
      <c r="N35" s="58"/>
      <c r="O35" s="58"/>
      <c r="P35" s="58"/>
      <c r="Q35" s="58"/>
      <c r="R35" s="58"/>
    </row>
    <row r="36" spans="1:21" x14ac:dyDescent="0.2">
      <c r="A36" s="73" t="s">
        <v>520</v>
      </c>
      <c r="B36" s="73"/>
      <c r="C36" s="61"/>
      <c r="E36" s="73" t="s">
        <v>298</v>
      </c>
      <c r="F36" s="54"/>
      <c r="G36" s="73"/>
      <c r="H36" s="73" t="s">
        <v>299</v>
      </c>
      <c r="I36" s="74"/>
      <c r="J36" s="58"/>
      <c r="K36" s="58"/>
    </row>
    <row r="37" spans="1:21" x14ac:dyDescent="0.2">
      <c r="A37" s="75"/>
      <c r="B37" s="54"/>
      <c r="E37" s="75" t="s">
        <v>300</v>
      </c>
      <c r="F37" s="75"/>
      <c r="G37" s="75"/>
      <c r="H37" s="75" t="s">
        <v>301</v>
      </c>
      <c r="I37" s="76"/>
      <c r="J37" s="58"/>
      <c r="K37" s="58"/>
    </row>
    <row r="38" spans="1:21" x14ac:dyDescent="0.2">
      <c r="E38" s="75"/>
      <c r="F38" s="75"/>
      <c r="G38" s="75"/>
      <c r="H38" s="58"/>
      <c r="I38" s="76"/>
      <c r="J38" s="58"/>
      <c r="K38" s="58"/>
    </row>
    <row r="39" spans="1:21" x14ac:dyDescent="0.2">
      <c r="F39" s="58"/>
      <c r="H39" s="58"/>
      <c r="I39" s="58"/>
      <c r="J39" s="58"/>
      <c r="K39" s="58"/>
    </row>
    <row r="40" spans="1:21" x14ac:dyDescent="0.2">
      <c r="C40" s="58"/>
      <c r="D40" s="58"/>
      <c r="E40" s="58"/>
      <c r="F40" s="58"/>
      <c r="G40" s="58"/>
      <c r="H40" s="58"/>
      <c r="I40" s="58"/>
      <c r="J40" s="58"/>
      <c r="K40" s="58"/>
    </row>
    <row r="41" spans="1:21" x14ac:dyDescent="0.2">
      <c r="F41" s="58"/>
      <c r="H41" s="58"/>
      <c r="I41" s="58"/>
      <c r="J41" s="58"/>
      <c r="K41" s="58"/>
    </row>
    <row r="42" spans="1:21" x14ac:dyDescent="0.2">
      <c r="C42" s="58">
        <f>+C6-C16</f>
        <v>0</v>
      </c>
      <c r="D42" s="58">
        <f t="shared" ref="D42:R42" si="10">+D6-D16</f>
        <v>0</v>
      </c>
      <c r="E42" s="58">
        <f t="shared" si="10"/>
        <v>1550000</v>
      </c>
      <c r="F42" s="58">
        <f t="shared" si="10"/>
        <v>1750000</v>
      </c>
      <c r="G42" s="58">
        <f t="shared" si="10"/>
        <v>2900000</v>
      </c>
      <c r="H42" s="58">
        <f t="shared" si="10"/>
        <v>2900000</v>
      </c>
      <c r="I42" s="58">
        <f t="shared" si="10"/>
        <v>3650000</v>
      </c>
      <c r="J42" s="58">
        <f t="shared" si="10"/>
        <v>3650000</v>
      </c>
      <c r="K42" s="58">
        <f t="shared" si="10"/>
        <v>3650000</v>
      </c>
      <c r="L42" s="58">
        <f t="shared" si="10"/>
        <v>3650000</v>
      </c>
      <c r="M42" s="58">
        <f t="shared" si="10"/>
        <v>3650000</v>
      </c>
      <c r="N42" s="58">
        <f t="shared" si="10"/>
        <v>4250000</v>
      </c>
      <c r="O42" s="58">
        <f t="shared" si="10"/>
        <v>4250000</v>
      </c>
      <c r="P42" s="58">
        <f t="shared" si="10"/>
        <v>-3650000</v>
      </c>
      <c r="Q42" s="58">
        <f t="shared" si="10"/>
        <v>-52191500</v>
      </c>
      <c r="R42" s="58">
        <f t="shared" si="10"/>
        <v>35850000</v>
      </c>
    </row>
    <row r="43" spans="1:21" x14ac:dyDescent="0.2">
      <c r="C43" s="58">
        <f t="shared" ref="C43:R43" si="11">+C7-C17</f>
        <v>2000000</v>
      </c>
      <c r="D43" s="58">
        <f t="shared" si="11"/>
        <v>4619166.6666666716</v>
      </c>
      <c r="E43" s="58">
        <f t="shared" si="11"/>
        <v>6535166.6666666716</v>
      </c>
      <c r="F43" s="58">
        <f t="shared" si="11"/>
        <v>6827166.6666666716</v>
      </c>
      <c r="G43" s="58">
        <f t="shared" si="11"/>
        <v>6827166.6666666716</v>
      </c>
      <c r="H43" s="58">
        <f t="shared" si="11"/>
        <v>7367166.6666666716</v>
      </c>
      <c r="I43" s="58">
        <f t="shared" si="11"/>
        <v>7935166.6666666716</v>
      </c>
      <c r="J43" s="58">
        <f t="shared" si="11"/>
        <v>9651166.6666666716</v>
      </c>
      <c r="K43" s="58">
        <f t="shared" si="11"/>
        <v>9653166.6666666716</v>
      </c>
      <c r="L43" s="58">
        <f t="shared" si="11"/>
        <v>9653166.6666666716</v>
      </c>
      <c r="M43" s="58">
        <f t="shared" si="11"/>
        <v>9653166.6666666716</v>
      </c>
      <c r="N43" s="58">
        <f t="shared" si="11"/>
        <v>8803166.6666666567</v>
      </c>
      <c r="O43" s="58">
        <f t="shared" si="11"/>
        <v>8315166.6666666642</v>
      </c>
      <c r="P43" s="58">
        <f t="shared" si="11"/>
        <v>0</v>
      </c>
      <c r="Q43" s="58">
        <f t="shared" si="11"/>
        <v>0</v>
      </c>
      <c r="R43" s="58">
        <f t="shared" si="11"/>
        <v>97840000</v>
      </c>
    </row>
    <row r="44" spans="1:21" x14ac:dyDescent="0.2">
      <c r="C44" s="58">
        <f t="shared" ref="C44:R44" si="12">+C8-C18</f>
        <v>100000</v>
      </c>
      <c r="D44" s="58">
        <f t="shared" si="12"/>
        <v>0</v>
      </c>
      <c r="E44" s="58">
        <f t="shared" si="12"/>
        <v>0</v>
      </c>
      <c r="F44" s="58">
        <f t="shared" si="12"/>
        <v>2700000</v>
      </c>
      <c r="G44" s="58">
        <f t="shared" si="12"/>
        <v>2700000</v>
      </c>
      <c r="H44" s="58">
        <f t="shared" si="12"/>
        <v>2700000</v>
      </c>
      <c r="I44" s="58">
        <f t="shared" si="12"/>
        <v>3700000</v>
      </c>
      <c r="J44" s="58">
        <f t="shared" si="12"/>
        <v>4500000</v>
      </c>
      <c r="K44" s="58">
        <f t="shared" si="12"/>
        <v>5205000</v>
      </c>
      <c r="L44" s="58">
        <f t="shared" si="12"/>
        <v>5841000</v>
      </c>
      <c r="M44" s="58">
        <f t="shared" si="12"/>
        <v>6661000</v>
      </c>
      <c r="N44" s="58">
        <f t="shared" si="12"/>
        <v>5741000</v>
      </c>
      <c r="O44" s="58">
        <f t="shared" si="12"/>
        <v>5149000</v>
      </c>
      <c r="P44" s="58">
        <f t="shared" si="12"/>
        <v>0</v>
      </c>
      <c r="Q44" s="58">
        <f t="shared" si="12"/>
        <v>0</v>
      </c>
      <c r="R44" s="58">
        <f t="shared" si="12"/>
        <v>44997000</v>
      </c>
    </row>
    <row r="45" spans="1:21" x14ac:dyDescent="0.2">
      <c r="C45" s="58">
        <f t="shared" ref="C45:R45" si="13">+C9-C19</f>
        <v>500000</v>
      </c>
      <c r="D45" s="58">
        <f t="shared" si="13"/>
        <v>2000000</v>
      </c>
      <c r="E45" s="58">
        <f t="shared" si="13"/>
        <v>2000000</v>
      </c>
      <c r="F45" s="58">
        <f t="shared" si="13"/>
        <v>4700000</v>
      </c>
      <c r="G45" s="58">
        <f t="shared" si="13"/>
        <v>5500000</v>
      </c>
      <c r="H45" s="58">
        <f t="shared" si="13"/>
        <v>6681250</v>
      </c>
      <c r="I45" s="58">
        <f t="shared" si="13"/>
        <v>6681250</v>
      </c>
      <c r="J45" s="58">
        <f t="shared" si="13"/>
        <v>6681250</v>
      </c>
      <c r="K45" s="58">
        <f t="shared" si="13"/>
        <v>6681250</v>
      </c>
      <c r="L45" s="58">
        <f t="shared" si="13"/>
        <v>7131250</v>
      </c>
      <c r="M45" s="58">
        <f t="shared" si="13"/>
        <v>7231250</v>
      </c>
      <c r="N45" s="58">
        <f t="shared" si="13"/>
        <v>7831250</v>
      </c>
      <c r="O45" s="58">
        <f t="shared" si="13"/>
        <v>7981250</v>
      </c>
      <c r="P45" s="58">
        <f t="shared" si="13"/>
        <v>0</v>
      </c>
      <c r="Q45" s="58">
        <f t="shared" si="13"/>
        <v>0</v>
      </c>
      <c r="R45" s="58">
        <f t="shared" si="13"/>
        <v>71600000</v>
      </c>
    </row>
    <row r="46" spans="1:21" x14ac:dyDescent="0.2">
      <c r="C46" s="58">
        <f t="shared" ref="C46:R46" si="14">+C10-C20</f>
        <v>2600000</v>
      </c>
      <c r="D46" s="58">
        <f t="shared" si="14"/>
        <v>6619166.6666666865</v>
      </c>
      <c r="E46" s="58">
        <f t="shared" si="14"/>
        <v>10085166.666666687</v>
      </c>
      <c r="F46" s="58">
        <f t="shared" si="14"/>
        <v>15977166.666666687</v>
      </c>
      <c r="G46" s="58">
        <f t="shared" si="14"/>
        <v>17927166.666666687</v>
      </c>
      <c r="H46" s="58">
        <f t="shared" si="14"/>
        <v>19648416.666666687</v>
      </c>
      <c r="I46" s="58">
        <f t="shared" si="14"/>
        <v>21966416.666666687</v>
      </c>
      <c r="J46" s="58">
        <f t="shared" si="14"/>
        <v>24482416.666666687</v>
      </c>
      <c r="K46" s="58">
        <f t="shared" si="14"/>
        <v>25189416.666666687</v>
      </c>
      <c r="L46" s="58">
        <f t="shared" si="14"/>
        <v>26275416.666666687</v>
      </c>
      <c r="M46" s="58">
        <f t="shared" si="14"/>
        <v>27195416.666666687</v>
      </c>
      <c r="N46" s="58">
        <f t="shared" si="14"/>
        <v>26625416.666666657</v>
      </c>
      <c r="O46" s="58">
        <f t="shared" si="14"/>
        <v>25695416.666666657</v>
      </c>
      <c r="P46" s="58">
        <f t="shared" si="14"/>
        <v>-3650000</v>
      </c>
      <c r="Q46" s="58">
        <f t="shared" si="14"/>
        <v>-52191500</v>
      </c>
      <c r="R46" s="58">
        <f t="shared" si="14"/>
        <v>250287000</v>
      </c>
    </row>
    <row r="47" spans="1:21" x14ac:dyDescent="0.2">
      <c r="C47" s="58">
        <f t="shared" ref="C47:R47" si="15">+C11-C21</f>
        <v>0</v>
      </c>
      <c r="D47" s="58">
        <f t="shared" si="15"/>
        <v>0</v>
      </c>
      <c r="E47" s="58">
        <f t="shared" si="15"/>
        <v>0</v>
      </c>
      <c r="F47" s="58">
        <f t="shared" si="15"/>
        <v>0</v>
      </c>
      <c r="G47" s="58">
        <f t="shared" si="15"/>
        <v>0</v>
      </c>
      <c r="H47" s="58">
        <f t="shared" si="15"/>
        <v>0</v>
      </c>
      <c r="I47" s="58">
        <f t="shared" si="15"/>
        <v>0</v>
      </c>
      <c r="J47" s="58">
        <f t="shared" si="15"/>
        <v>0</v>
      </c>
      <c r="K47" s="58">
        <f t="shared" si="15"/>
        <v>0</v>
      </c>
      <c r="L47" s="58">
        <f t="shared" si="15"/>
        <v>0</v>
      </c>
      <c r="M47" s="58">
        <f t="shared" si="15"/>
        <v>0</v>
      </c>
      <c r="N47" s="58">
        <f t="shared" si="15"/>
        <v>0</v>
      </c>
      <c r="O47" s="58">
        <f t="shared" si="15"/>
        <v>0</v>
      </c>
      <c r="P47" s="58">
        <f t="shared" si="15"/>
        <v>0</v>
      </c>
      <c r="Q47" s="58">
        <f t="shared" si="15"/>
        <v>0</v>
      </c>
      <c r="R47" s="58">
        <f t="shared" si="15"/>
        <v>0</v>
      </c>
    </row>
    <row r="49" spans="3:18" x14ac:dyDescent="0.2">
      <c r="C49" s="58">
        <f>+C26-C42</f>
        <v>0</v>
      </c>
      <c r="D49" s="58">
        <f t="shared" ref="D49:R49" si="16">+D26-D42</f>
        <v>0</v>
      </c>
      <c r="E49" s="58">
        <f t="shared" si="16"/>
        <v>0</v>
      </c>
      <c r="F49" s="58">
        <f t="shared" si="16"/>
        <v>0</v>
      </c>
      <c r="G49" s="58">
        <f t="shared" si="16"/>
        <v>0</v>
      </c>
      <c r="H49" s="58">
        <f t="shared" si="16"/>
        <v>0</v>
      </c>
      <c r="I49" s="58">
        <f t="shared" si="16"/>
        <v>0</v>
      </c>
      <c r="J49" s="58">
        <f t="shared" si="16"/>
        <v>0</v>
      </c>
      <c r="K49" s="58">
        <f t="shared" si="16"/>
        <v>0</v>
      </c>
      <c r="L49" s="58">
        <f t="shared" si="16"/>
        <v>0</v>
      </c>
      <c r="M49" s="58">
        <f t="shared" si="16"/>
        <v>0</v>
      </c>
      <c r="N49" s="58">
        <f t="shared" si="16"/>
        <v>0</v>
      </c>
      <c r="O49" s="58">
        <f t="shared" si="16"/>
        <v>0</v>
      </c>
      <c r="P49" s="58">
        <f t="shared" si="16"/>
        <v>0</v>
      </c>
      <c r="Q49" s="58">
        <f t="shared" si="16"/>
        <v>0</v>
      </c>
      <c r="R49" s="58">
        <f t="shared" si="16"/>
        <v>0</v>
      </c>
    </row>
    <row r="50" spans="3:18" x14ac:dyDescent="0.2">
      <c r="C50" s="58">
        <f t="shared" ref="C50:R53" si="17">+C27-C43</f>
        <v>0</v>
      </c>
      <c r="D50" s="58">
        <f t="shared" si="17"/>
        <v>0</v>
      </c>
      <c r="E50" s="58">
        <f t="shared" si="17"/>
        <v>0</v>
      </c>
      <c r="F50" s="58">
        <f t="shared" si="17"/>
        <v>0</v>
      </c>
      <c r="G50" s="58">
        <f t="shared" si="17"/>
        <v>0</v>
      </c>
      <c r="H50" s="58">
        <f t="shared" si="17"/>
        <v>0</v>
      </c>
      <c r="I50" s="58">
        <f t="shared" si="17"/>
        <v>0</v>
      </c>
      <c r="J50" s="58">
        <f t="shared" si="17"/>
        <v>0</v>
      </c>
      <c r="K50" s="58">
        <f t="shared" si="17"/>
        <v>0</v>
      </c>
      <c r="L50" s="58">
        <f t="shared" si="17"/>
        <v>0</v>
      </c>
      <c r="M50" s="58">
        <f t="shared" si="17"/>
        <v>0</v>
      </c>
      <c r="N50" s="58">
        <f t="shared" si="17"/>
        <v>0</v>
      </c>
      <c r="O50" s="58">
        <f t="shared" si="17"/>
        <v>0</v>
      </c>
      <c r="P50" s="58">
        <f t="shared" si="17"/>
        <v>0</v>
      </c>
      <c r="Q50" s="58">
        <f t="shared" si="17"/>
        <v>0</v>
      </c>
      <c r="R50" s="58">
        <f t="shared" si="17"/>
        <v>0</v>
      </c>
    </row>
    <row r="51" spans="3:18" x14ac:dyDescent="0.2">
      <c r="C51" s="58">
        <f t="shared" si="17"/>
        <v>0</v>
      </c>
      <c r="D51" s="58">
        <f t="shared" si="17"/>
        <v>0</v>
      </c>
      <c r="E51" s="58">
        <f t="shared" si="17"/>
        <v>0</v>
      </c>
      <c r="F51" s="58">
        <f t="shared" si="17"/>
        <v>0</v>
      </c>
      <c r="G51" s="58">
        <f t="shared" si="17"/>
        <v>0</v>
      </c>
      <c r="H51" s="58">
        <f t="shared" si="17"/>
        <v>0</v>
      </c>
      <c r="I51" s="58">
        <f t="shared" si="17"/>
        <v>0</v>
      </c>
      <c r="J51" s="58">
        <f t="shared" si="17"/>
        <v>0</v>
      </c>
      <c r="K51" s="58">
        <f t="shared" si="17"/>
        <v>0</v>
      </c>
      <c r="L51" s="58">
        <f t="shared" si="17"/>
        <v>0</v>
      </c>
      <c r="M51" s="58">
        <f t="shared" si="17"/>
        <v>0</v>
      </c>
      <c r="N51" s="58">
        <f t="shared" si="17"/>
        <v>0</v>
      </c>
      <c r="O51" s="58">
        <f t="shared" si="17"/>
        <v>0</v>
      </c>
      <c r="P51" s="58">
        <f t="shared" si="17"/>
        <v>0</v>
      </c>
      <c r="Q51" s="58">
        <f t="shared" si="17"/>
        <v>0</v>
      </c>
      <c r="R51" s="58">
        <f t="shared" si="17"/>
        <v>0</v>
      </c>
    </row>
    <row r="52" spans="3:18" x14ac:dyDescent="0.2">
      <c r="C52" s="58">
        <f t="shared" si="17"/>
        <v>0</v>
      </c>
      <c r="D52" s="58">
        <f t="shared" si="17"/>
        <v>0</v>
      </c>
      <c r="E52" s="58">
        <f t="shared" si="17"/>
        <v>0</v>
      </c>
      <c r="F52" s="58">
        <f t="shared" si="17"/>
        <v>0</v>
      </c>
      <c r="G52" s="58">
        <f t="shared" si="17"/>
        <v>0</v>
      </c>
      <c r="H52" s="58">
        <f t="shared" si="17"/>
        <v>0</v>
      </c>
      <c r="I52" s="58">
        <f t="shared" si="17"/>
        <v>0</v>
      </c>
      <c r="J52" s="58">
        <f t="shared" si="17"/>
        <v>0</v>
      </c>
      <c r="K52" s="58">
        <f t="shared" si="17"/>
        <v>0</v>
      </c>
      <c r="L52" s="58">
        <f t="shared" si="17"/>
        <v>0</v>
      </c>
      <c r="M52" s="58">
        <f t="shared" si="17"/>
        <v>0</v>
      </c>
      <c r="N52" s="58">
        <f t="shared" si="17"/>
        <v>0</v>
      </c>
      <c r="O52" s="58">
        <f t="shared" si="17"/>
        <v>0</v>
      </c>
      <c r="P52" s="58">
        <f t="shared" si="17"/>
        <v>0</v>
      </c>
      <c r="Q52" s="58">
        <f t="shared" si="17"/>
        <v>0</v>
      </c>
      <c r="R52" s="58">
        <f t="shared" si="17"/>
        <v>0</v>
      </c>
    </row>
    <row r="53" spans="3:18" x14ac:dyDescent="0.2">
      <c r="C53" s="58">
        <f t="shared" si="17"/>
        <v>0</v>
      </c>
      <c r="D53" s="58">
        <f>+D30-D46</f>
        <v>-1.4901161193847656E-8</v>
      </c>
      <c r="E53" s="58">
        <f t="shared" si="17"/>
        <v>-1.4901161193847656E-8</v>
      </c>
      <c r="F53" s="58">
        <f t="shared" si="17"/>
        <v>-1.4901161193847656E-8</v>
      </c>
      <c r="G53" s="58">
        <f t="shared" si="17"/>
        <v>0</v>
      </c>
      <c r="H53" s="58">
        <f t="shared" si="17"/>
        <v>0</v>
      </c>
      <c r="I53" s="58">
        <f t="shared" si="17"/>
        <v>0</v>
      </c>
      <c r="J53" s="58">
        <f t="shared" si="17"/>
        <v>0</v>
      </c>
      <c r="K53" s="58">
        <f t="shared" si="17"/>
        <v>0</v>
      </c>
      <c r="L53" s="58">
        <f t="shared" si="17"/>
        <v>0</v>
      </c>
      <c r="M53" s="58">
        <f t="shared" si="17"/>
        <v>0</v>
      </c>
      <c r="N53" s="58">
        <f t="shared" si="17"/>
        <v>0</v>
      </c>
      <c r="O53" s="58">
        <f t="shared" si="17"/>
        <v>0</v>
      </c>
      <c r="P53" s="58">
        <f t="shared" si="17"/>
        <v>0</v>
      </c>
      <c r="Q53" s="58">
        <f t="shared" si="17"/>
        <v>0</v>
      </c>
      <c r="R53" s="58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44" bestFit="1" customWidth="1"/>
    <col min="2" max="2" width="9.140625" style="144"/>
  </cols>
  <sheetData>
    <row r="1" spans="1:2" x14ac:dyDescent="0.25">
      <c r="A1" s="137" t="s">
        <v>77</v>
      </c>
      <c r="B1" s="139">
        <v>2500000</v>
      </c>
    </row>
    <row r="2" spans="1:2" x14ac:dyDescent="0.25">
      <c r="A2" s="148" t="s">
        <v>96</v>
      </c>
      <c r="B2" s="147">
        <v>3400000</v>
      </c>
    </row>
    <row r="3" spans="1:2" x14ac:dyDescent="0.25">
      <c r="A3" s="138" t="s">
        <v>43</v>
      </c>
      <c r="B3" s="139">
        <v>2600000</v>
      </c>
    </row>
    <row r="4" spans="1:2" x14ac:dyDescent="0.25">
      <c r="A4" s="148" t="s">
        <v>64</v>
      </c>
      <c r="B4" s="147">
        <v>3500000</v>
      </c>
    </row>
    <row r="5" spans="1:2" x14ac:dyDescent="0.25">
      <c r="A5" s="137" t="s">
        <v>498</v>
      </c>
      <c r="B5" s="150" t="s">
        <v>499</v>
      </c>
    </row>
    <row r="6" spans="1:2" x14ac:dyDescent="0.25">
      <c r="A6" s="138" t="s">
        <v>379</v>
      </c>
      <c r="B6" s="139">
        <v>3500000</v>
      </c>
    </row>
    <row r="7" spans="1:2" x14ac:dyDescent="0.25">
      <c r="A7" s="137" t="s">
        <v>380</v>
      </c>
      <c r="B7" s="139">
        <v>2750000</v>
      </c>
    </row>
    <row r="8" spans="1:2" x14ac:dyDescent="0.25">
      <c r="A8" s="145" t="s">
        <v>85</v>
      </c>
      <c r="B8" s="147">
        <v>600000</v>
      </c>
    </row>
    <row r="9" spans="1:2" x14ac:dyDescent="0.25">
      <c r="A9" s="148" t="s">
        <v>83</v>
      </c>
      <c r="B9" s="147">
        <v>5100000</v>
      </c>
    </row>
    <row r="10" spans="1:2" x14ac:dyDescent="0.25">
      <c r="A10" s="145" t="s">
        <v>79</v>
      </c>
      <c r="B10" s="149">
        <v>0</v>
      </c>
    </row>
    <row r="11" spans="1:2" x14ac:dyDescent="0.25">
      <c r="A11" s="138" t="s">
        <v>381</v>
      </c>
      <c r="B11" s="139">
        <v>2050000</v>
      </c>
    </row>
    <row r="12" spans="1:2" x14ac:dyDescent="0.25">
      <c r="A12" s="148" t="s">
        <v>82</v>
      </c>
      <c r="B12" s="147">
        <v>4050000</v>
      </c>
    </row>
    <row r="13" spans="1:2" x14ac:dyDescent="0.25">
      <c r="A13" s="138" t="s">
        <v>50</v>
      </c>
      <c r="B13" s="139">
        <v>3795000</v>
      </c>
    </row>
    <row r="14" spans="1:2" x14ac:dyDescent="0.25">
      <c r="A14" s="145" t="s">
        <v>382</v>
      </c>
      <c r="B14" s="147">
        <v>2350000</v>
      </c>
    </row>
    <row r="15" spans="1:2" x14ac:dyDescent="0.25">
      <c r="A15" s="148" t="s">
        <v>102</v>
      </c>
      <c r="B15" s="147">
        <v>4750000</v>
      </c>
    </row>
    <row r="16" spans="1:2" x14ac:dyDescent="0.25">
      <c r="A16" s="148" t="s">
        <v>313</v>
      </c>
      <c r="B16" s="147">
        <v>8500000</v>
      </c>
    </row>
    <row r="17" spans="1:2" x14ac:dyDescent="0.25">
      <c r="A17" s="137" t="s">
        <v>34</v>
      </c>
      <c r="B17" s="139">
        <v>2650000</v>
      </c>
    </row>
    <row r="18" spans="1:2" x14ac:dyDescent="0.25">
      <c r="A18" s="148" t="s">
        <v>383</v>
      </c>
      <c r="B18" s="147">
        <v>4500000</v>
      </c>
    </row>
    <row r="19" spans="1:2" x14ac:dyDescent="0.25">
      <c r="A19" s="138" t="s">
        <v>332</v>
      </c>
      <c r="B19" s="139">
        <v>5500000</v>
      </c>
    </row>
    <row r="20" spans="1:2" x14ac:dyDescent="0.25">
      <c r="A20" s="138" t="s">
        <v>325</v>
      </c>
      <c r="B20" s="139">
        <v>8000000</v>
      </c>
    </row>
    <row r="21" spans="1:2" x14ac:dyDescent="0.25">
      <c r="A21" s="137" t="s">
        <v>37</v>
      </c>
      <c r="B21" s="139">
        <v>3464950</v>
      </c>
    </row>
    <row r="22" spans="1:2" x14ac:dyDescent="0.25">
      <c r="A22" s="148" t="s">
        <v>98</v>
      </c>
      <c r="B22" s="147">
        <v>5000000</v>
      </c>
    </row>
    <row r="23" spans="1:2" x14ac:dyDescent="0.25">
      <c r="A23" s="148" t="s">
        <v>63</v>
      </c>
      <c r="B23" s="147">
        <v>2345000</v>
      </c>
    </row>
    <row r="24" spans="1:2" x14ac:dyDescent="0.25">
      <c r="A24" s="138" t="s">
        <v>384</v>
      </c>
      <c r="B24" s="139">
        <v>2500000</v>
      </c>
    </row>
    <row r="25" spans="1:2" x14ac:dyDescent="0.25">
      <c r="A25" s="148" t="s">
        <v>86</v>
      </c>
      <c r="B25" s="147">
        <v>2800000</v>
      </c>
    </row>
    <row r="26" spans="1:2" x14ac:dyDescent="0.25">
      <c r="A26" s="145" t="s">
        <v>500</v>
      </c>
      <c r="B26" s="146" t="s">
        <v>499</v>
      </c>
    </row>
    <row r="27" spans="1:2" x14ac:dyDescent="0.25">
      <c r="A27" s="138" t="s">
        <v>385</v>
      </c>
      <c r="B27" s="139">
        <v>4269000</v>
      </c>
    </row>
    <row r="28" spans="1:2" x14ac:dyDescent="0.25">
      <c r="A28" s="137" t="s">
        <v>386</v>
      </c>
      <c r="B28" s="140">
        <v>0</v>
      </c>
    </row>
    <row r="29" spans="1:2" x14ac:dyDescent="0.25">
      <c r="A29" s="137" t="s">
        <v>33</v>
      </c>
      <c r="B29" s="139">
        <v>800000</v>
      </c>
    </row>
    <row r="30" spans="1:2" x14ac:dyDescent="0.25">
      <c r="A30" s="148" t="s">
        <v>387</v>
      </c>
      <c r="B30" s="147">
        <v>4500000</v>
      </c>
    </row>
    <row r="31" spans="1:2" x14ac:dyDescent="0.25">
      <c r="A31" s="137" t="s">
        <v>388</v>
      </c>
      <c r="B31" s="139">
        <v>3500000</v>
      </c>
    </row>
    <row r="32" spans="1:2" x14ac:dyDescent="0.25">
      <c r="A32" s="137" t="s">
        <v>55</v>
      </c>
      <c r="B32" s="140">
        <v>0</v>
      </c>
    </row>
    <row r="33" spans="1:2" x14ac:dyDescent="0.25">
      <c r="A33" s="137" t="s">
        <v>389</v>
      </c>
      <c r="B33" s="140">
        <v>0</v>
      </c>
    </row>
    <row r="34" spans="1:2" x14ac:dyDescent="0.25">
      <c r="A34" s="145" t="s">
        <v>390</v>
      </c>
      <c r="B34" s="147">
        <v>2700000</v>
      </c>
    </row>
    <row r="35" spans="1:2" x14ac:dyDescent="0.25">
      <c r="A35" s="138" t="s">
        <v>391</v>
      </c>
      <c r="B35" s="139">
        <v>4500000</v>
      </c>
    </row>
    <row r="36" spans="1:2" x14ac:dyDescent="0.25">
      <c r="A36" s="145" t="s">
        <v>392</v>
      </c>
      <c r="B36" s="147">
        <v>1950000</v>
      </c>
    </row>
    <row r="37" spans="1:2" x14ac:dyDescent="0.25">
      <c r="A37" s="145" t="s">
        <v>62</v>
      </c>
      <c r="B37" s="147">
        <v>2000000</v>
      </c>
    </row>
    <row r="38" spans="1:2" x14ac:dyDescent="0.25">
      <c r="A38" s="148" t="s">
        <v>97</v>
      </c>
      <c r="B38" s="147">
        <v>5250000</v>
      </c>
    </row>
    <row r="39" spans="1:2" x14ac:dyDescent="0.25">
      <c r="A39" s="138" t="s">
        <v>90</v>
      </c>
      <c r="B39" s="139">
        <v>6300000</v>
      </c>
    </row>
    <row r="40" spans="1:2" x14ac:dyDescent="0.25">
      <c r="A40" s="145" t="s">
        <v>373</v>
      </c>
      <c r="B40" s="147">
        <v>4500000</v>
      </c>
    </row>
    <row r="41" spans="1:2" x14ac:dyDescent="0.25">
      <c r="A41" s="148" t="s">
        <v>362</v>
      </c>
      <c r="B41" s="147">
        <v>4700000</v>
      </c>
    </row>
    <row r="42" spans="1:2" x14ac:dyDescent="0.25">
      <c r="A42" s="148" t="s">
        <v>393</v>
      </c>
      <c r="B42" s="147">
        <v>3300000</v>
      </c>
    </row>
    <row r="43" spans="1:2" x14ac:dyDescent="0.25">
      <c r="A43" s="145" t="s">
        <v>93</v>
      </c>
      <c r="B43" s="147">
        <v>3750000</v>
      </c>
    </row>
    <row r="44" spans="1:2" x14ac:dyDescent="0.25">
      <c r="A44" s="137" t="s">
        <v>49</v>
      </c>
      <c r="B44" s="139">
        <v>3500000</v>
      </c>
    </row>
    <row r="45" spans="1:2" x14ac:dyDescent="0.25">
      <c r="A45" s="137" t="s">
        <v>45</v>
      </c>
      <c r="B45" s="140">
        <v>0</v>
      </c>
    </row>
    <row r="46" spans="1:2" x14ac:dyDescent="0.25">
      <c r="A46" s="148" t="s">
        <v>394</v>
      </c>
      <c r="B46" s="147">
        <v>6500000</v>
      </c>
    </row>
    <row r="47" spans="1:2" x14ac:dyDescent="0.25">
      <c r="A47" s="138" t="s">
        <v>395</v>
      </c>
      <c r="B47" s="139">
        <v>3375000</v>
      </c>
    </row>
    <row r="48" spans="1:2" x14ac:dyDescent="0.25">
      <c r="A48" s="138" t="s">
        <v>396</v>
      </c>
      <c r="B48" s="139">
        <v>3000000</v>
      </c>
    </row>
    <row r="49" spans="1:2" x14ac:dyDescent="0.25">
      <c r="A49" s="138" t="s">
        <v>397</v>
      </c>
      <c r="B49" s="139">
        <v>4960000</v>
      </c>
    </row>
    <row r="50" spans="1:2" x14ac:dyDescent="0.25">
      <c r="A50" s="138" t="s">
        <v>38</v>
      </c>
      <c r="B50" s="139">
        <v>4420000</v>
      </c>
    </row>
    <row r="51" spans="1:2" x14ac:dyDescent="0.25">
      <c r="A51" s="138" t="s">
        <v>398</v>
      </c>
      <c r="B51" s="139">
        <v>4000000</v>
      </c>
    </row>
    <row r="52" spans="1:2" x14ac:dyDescent="0.25">
      <c r="A52" s="148" t="s">
        <v>399</v>
      </c>
      <c r="B52" s="147">
        <v>2500000</v>
      </c>
    </row>
    <row r="53" spans="1:2" x14ac:dyDescent="0.25">
      <c r="A53" s="145" t="s">
        <v>400</v>
      </c>
      <c r="B53" s="149">
        <v>0</v>
      </c>
    </row>
    <row r="54" spans="1:2" x14ac:dyDescent="0.25">
      <c r="A54" s="138" t="s">
        <v>401</v>
      </c>
      <c r="B54" s="139">
        <v>4376000</v>
      </c>
    </row>
    <row r="55" spans="1:2" x14ac:dyDescent="0.25">
      <c r="A55" s="137" t="s">
        <v>402</v>
      </c>
      <c r="B55" s="140">
        <v>0</v>
      </c>
    </row>
    <row r="56" spans="1:2" x14ac:dyDescent="0.25">
      <c r="A56" s="145" t="s">
        <v>84</v>
      </c>
      <c r="B56" s="147">
        <v>2800000</v>
      </c>
    </row>
    <row r="57" spans="1:2" x14ac:dyDescent="0.25">
      <c r="A57" s="148" t="s">
        <v>403</v>
      </c>
      <c r="B57" s="147">
        <v>3400000</v>
      </c>
    </row>
    <row r="58" spans="1:2" x14ac:dyDescent="0.25">
      <c r="A58" s="138" t="s">
        <v>320</v>
      </c>
      <c r="B58" s="139">
        <v>7650000</v>
      </c>
    </row>
    <row r="59" spans="1:2" x14ac:dyDescent="0.25">
      <c r="A59" s="137" t="s">
        <v>319</v>
      </c>
      <c r="B59" s="139">
        <v>2700000</v>
      </c>
    </row>
    <row r="60" spans="1:2" x14ac:dyDescent="0.25">
      <c r="A60" s="145" t="s">
        <v>60</v>
      </c>
      <c r="B60" s="149">
        <v>0</v>
      </c>
    </row>
    <row r="61" spans="1:2" x14ac:dyDescent="0.25">
      <c r="A61" s="137" t="s">
        <v>92</v>
      </c>
      <c r="B61" s="140">
        <v>0</v>
      </c>
    </row>
    <row r="62" spans="1:2" x14ac:dyDescent="0.25">
      <c r="A62" s="138" t="s">
        <v>353</v>
      </c>
      <c r="B62" s="139">
        <v>2600000</v>
      </c>
    </row>
    <row r="63" spans="1:2" x14ac:dyDescent="0.25">
      <c r="A63" s="137" t="s">
        <v>404</v>
      </c>
      <c r="B63" s="140">
        <v>0</v>
      </c>
    </row>
    <row r="64" spans="1:2" x14ac:dyDescent="0.25">
      <c r="A64" s="138" t="s">
        <v>41</v>
      </c>
      <c r="B64" s="139">
        <v>5000000</v>
      </c>
    </row>
    <row r="65" spans="1:2" x14ac:dyDescent="0.25">
      <c r="A65" s="138" t="s">
        <v>42</v>
      </c>
      <c r="B65" s="139">
        <v>4040000</v>
      </c>
    </row>
    <row r="66" spans="1:2" x14ac:dyDescent="0.25">
      <c r="A66" s="148" t="s">
        <v>68</v>
      </c>
      <c r="B66" s="147">
        <v>4125000</v>
      </c>
    </row>
    <row r="67" spans="1:2" x14ac:dyDescent="0.25">
      <c r="A67" s="148" t="s">
        <v>100</v>
      </c>
      <c r="B67" s="147">
        <v>4500000</v>
      </c>
    </row>
    <row r="68" spans="1:2" x14ac:dyDescent="0.25">
      <c r="A68" s="145" t="s">
        <v>405</v>
      </c>
      <c r="B68" s="147">
        <v>1450000</v>
      </c>
    </row>
    <row r="69" spans="1:2" x14ac:dyDescent="0.25">
      <c r="A69" s="148" t="s">
        <v>78</v>
      </c>
      <c r="B69" s="147">
        <v>2600000</v>
      </c>
    </row>
    <row r="70" spans="1:2" x14ac:dyDescent="0.25">
      <c r="A70" s="148" t="s">
        <v>374</v>
      </c>
      <c r="B70" s="147">
        <v>4900000</v>
      </c>
    </row>
    <row r="71" spans="1:2" x14ac:dyDescent="0.25">
      <c r="A71" s="148" t="s">
        <v>95</v>
      </c>
      <c r="B71" s="147">
        <v>7250000</v>
      </c>
    </row>
    <row r="72" spans="1:2" x14ac:dyDescent="0.25">
      <c r="A72" s="137" t="s">
        <v>48</v>
      </c>
      <c r="B72" s="140">
        <v>0</v>
      </c>
    </row>
    <row r="73" spans="1:2" x14ac:dyDescent="0.25">
      <c r="A73" s="138" t="s">
        <v>91</v>
      </c>
      <c r="B73" s="139">
        <v>8250000</v>
      </c>
    </row>
    <row r="74" spans="1:2" x14ac:dyDescent="0.25">
      <c r="A74" s="145" t="s">
        <v>58</v>
      </c>
      <c r="B74" s="147">
        <v>1500000</v>
      </c>
    </row>
    <row r="75" spans="1:2" x14ac:dyDescent="0.25">
      <c r="A75" s="138" t="s">
        <v>406</v>
      </c>
      <c r="B75" s="139">
        <v>3250000</v>
      </c>
    </row>
    <row r="76" spans="1:2" x14ac:dyDescent="0.25">
      <c r="A76" s="137" t="s">
        <v>36</v>
      </c>
      <c r="B76" s="139">
        <v>2250000</v>
      </c>
    </row>
    <row r="77" spans="1:2" x14ac:dyDescent="0.25">
      <c r="A77" s="137" t="s">
        <v>56</v>
      </c>
      <c r="B77" s="139">
        <v>2550000</v>
      </c>
    </row>
    <row r="78" spans="1:2" x14ac:dyDescent="0.25">
      <c r="A78" s="148" t="s">
        <v>407</v>
      </c>
      <c r="B78" s="147">
        <v>2500000</v>
      </c>
    </row>
    <row r="79" spans="1:2" x14ac:dyDescent="0.25">
      <c r="A79" s="145" t="s">
        <v>352</v>
      </c>
      <c r="B79" s="147">
        <v>2550000</v>
      </c>
    </row>
    <row r="80" spans="1:2" x14ac:dyDescent="0.25">
      <c r="A80" s="137" t="s">
        <v>408</v>
      </c>
      <c r="B80" s="139">
        <v>2668000</v>
      </c>
    </row>
    <row r="81" spans="1:2" x14ac:dyDescent="0.25">
      <c r="A81" s="137" t="s">
        <v>409</v>
      </c>
      <c r="B81" s="140">
        <v>0</v>
      </c>
    </row>
    <row r="82" spans="1:2" x14ac:dyDescent="0.25">
      <c r="A82" s="148" t="s">
        <v>99</v>
      </c>
      <c r="B82" s="147">
        <v>3500000</v>
      </c>
    </row>
    <row r="83" spans="1:2" x14ac:dyDescent="0.25">
      <c r="A83" s="148" t="s">
        <v>69</v>
      </c>
      <c r="B83" s="147">
        <v>4250000</v>
      </c>
    </row>
    <row r="84" spans="1:2" x14ac:dyDescent="0.25">
      <c r="A84" s="145" t="s">
        <v>66</v>
      </c>
      <c r="B84" s="149">
        <v>0</v>
      </c>
    </row>
    <row r="85" spans="1:2" x14ac:dyDescent="0.25">
      <c r="A85" s="148" t="s">
        <v>71</v>
      </c>
      <c r="B85" s="147">
        <v>2350000</v>
      </c>
    </row>
    <row r="86" spans="1:2" x14ac:dyDescent="0.25">
      <c r="A86" s="137" t="s">
        <v>52</v>
      </c>
      <c r="B86" s="139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44" bestFit="1" customWidth="1"/>
    <col min="2" max="3" width="9.140625" style="144"/>
  </cols>
  <sheetData>
    <row r="1" spans="1:2" x14ac:dyDescent="0.25">
      <c r="A1" s="144" t="s">
        <v>503</v>
      </c>
      <c r="B1" s="144" t="s">
        <v>503</v>
      </c>
    </row>
    <row r="2" spans="1:2" x14ac:dyDescent="0.25">
      <c r="A2" s="137" t="s">
        <v>178</v>
      </c>
      <c r="B2" s="140">
        <v>0</v>
      </c>
    </row>
    <row r="3" spans="1:2" x14ac:dyDescent="0.25">
      <c r="A3" s="138" t="s">
        <v>166</v>
      </c>
      <c r="B3" s="139">
        <v>4100000</v>
      </c>
    </row>
    <row r="4" spans="1:2" x14ac:dyDescent="0.25">
      <c r="A4" s="137" t="s">
        <v>208</v>
      </c>
      <c r="B4" s="139">
        <v>500000</v>
      </c>
    </row>
    <row r="5" spans="1:2" x14ac:dyDescent="0.25">
      <c r="A5" s="138" t="s">
        <v>134</v>
      </c>
      <c r="B5" s="139">
        <v>3300000</v>
      </c>
    </row>
    <row r="6" spans="1:2" x14ac:dyDescent="0.25">
      <c r="A6" s="137" t="s">
        <v>188</v>
      </c>
      <c r="B6" s="139">
        <v>3600000</v>
      </c>
    </row>
    <row r="7" spans="1:2" x14ac:dyDescent="0.25">
      <c r="A7" s="137" t="s">
        <v>415</v>
      </c>
      <c r="B7" s="140">
        <v>0</v>
      </c>
    </row>
    <row r="8" spans="1:2" x14ac:dyDescent="0.25">
      <c r="A8" s="137" t="s">
        <v>154</v>
      </c>
      <c r="B8" s="139">
        <v>3100000</v>
      </c>
    </row>
    <row r="9" spans="1:2" x14ac:dyDescent="0.25">
      <c r="A9" s="138" t="s">
        <v>416</v>
      </c>
      <c r="B9" s="139">
        <v>5700000</v>
      </c>
    </row>
    <row r="10" spans="1:2" x14ac:dyDescent="0.25">
      <c r="A10" s="137" t="s">
        <v>162</v>
      </c>
      <c r="B10" s="139">
        <v>2703000</v>
      </c>
    </row>
    <row r="11" spans="1:2" x14ac:dyDescent="0.25">
      <c r="A11" s="138" t="s">
        <v>417</v>
      </c>
      <c r="B11" s="139">
        <v>3350000</v>
      </c>
    </row>
    <row r="12" spans="1:2" x14ac:dyDescent="0.25">
      <c r="A12" s="138" t="s">
        <v>418</v>
      </c>
      <c r="B12" s="139">
        <v>2500000</v>
      </c>
    </row>
    <row r="13" spans="1:2" x14ac:dyDescent="0.25">
      <c r="A13" s="137" t="s">
        <v>419</v>
      </c>
      <c r="B13" s="139">
        <v>2870000</v>
      </c>
    </row>
    <row r="14" spans="1:2" x14ac:dyDescent="0.25">
      <c r="A14" s="137" t="s">
        <v>420</v>
      </c>
      <c r="B14" s="139">
        <v>3450000</v>
      </c>
    </row>
    <row r="15" spans="1:2" x14ac:dyDescent="0.25">
      <c r="A15" s="138" t="s">
        <v>142</v>
      </c>
      <c r="B15" s="139">
        <v>2800000</v>
      </c>
    </row>
    <row r="16" spans="1:2" x14ac:dyDescent="0.25">
      <c r="A16" s="138" t="s">
        <v>115</v>
      </c>
      <c r="B16" s="139">
        <v>6650000</v>
      </c>
    </row>
    <row r="17" spans="1:2" x14ac:dyDescent="0.25">
      <c r="A17" s="138" t="s">
        <v>421</v>
      </c>
      <c r="B17" s="139">
        <v>5200000</v>
      </c>
    </row>
    <row r="18" spans="1:2" x14ac:dyDescent="0.25">
      <c r="A18" s="138" t="s">
        <v>159</v>
      </c>
      <c r="B18" s="139">
        <v>7500000</v>
      </c>
    </row>
    <row r="19" spans="1:2" x14ac:dyDescent="0.25">
      <c r="A19" s="138" t="s">
        <v>422</v>
      </c>
      <c r="B19" s="139">
        <v>3900000</v>
      </c>
    </row>
    <row r="20" spans="1:2" x14ac:dyDescent="0.25">
      <c r="A20" s="137" t="s">
        <v>130</v>
      </c>
      <c r="B20" s="139">
        <v>1000000</v>
      </c>
    </row>
    <row r="21" spans="1:2" x14ac:dyDescent="0.25">
      <c r="A21" s="138" t="s">
        <v>196</v>
      </c>
      <c r="B21" s="139">
        <v>7000000</v>
      </c>
    </row>
    <row r="22" spans="1:2" x14ac:dyDescent="0.25">
      <c r="A22" s="138" t="s">
        <v>423</v>
      </c>
      <c r="B22" s="139">
        <v>5250000</v>
      </c>
    </row>
    <row r="23" spans="1:2" x14ac:dyDescent="0.25">
      <c r="A23" s="137" t="s">
        <v>424</v>
      </c>
      <c r="B23" s="140">
        <v>0</v>
      </c>
    </row>
    <row r="24" spans="1:2" x14ac:dyDescent="0.25">
      <c r="A24" s="138" t="s">
        <v>425</v>
      </c>
      <c r="B24" s="139">
        <v>3700000</v>
      </c>
    </row>
    <row r="25" spans="1:2" x14ac:dyDescent="0.25">
      <c r="A25" s="138" t="s">
        <v>206</v>
      </c>
      <c r="B25" s="139">
        <v>9400000</v>
      </c>
    </row>
    <row r="26" spans="1:2" x14ac:dyDescent="0.25">
      <c r="A26" s="138" t="s">
        <v>160</v>
      </c>
      <c r="B26" s="139">
        <v>8500000</v>
      </c>
    </row>
    <row r="27" spans="1:2" x14ac:dyDescent="0.25">
      <c r="A27" s="138" t="s">
        <v>426</v>
      </c>
      <c r="B27" s="139">
        <v>2600000</v>
      </c>
    </row>
    <row r="28" spans="1:2" x14ac:dyDescent="0.25">
      <c r="A28" s="138" t="s">
        <v>427</v>
      </c>
      <c r="B28" s="139">
        <v>2800000</v>
      </c>
    </row>
    <row r="29" spans="1:2" x14ac:dyDescent="0.25">
      <c r="A29" s="138" t="s">
        <v>428</v>
      </c>
      <c r="B29" s="139">
        <v>3925000</v>
      </c>
    </row>
    <row r="30" spans="1:2" x14ac:dyDescent="0.25">
      <c r="A30" s="137" t="s">
        <v>312</v>
      </c>
      <c r="B30" s="139">
        <v>3100000</v>
      </c>
    </row>
    <row r="31" spans="1:2" x14ac:dyDescent="0.25">
      <c r="A31" s="138" t="s">
        <v>429</v>
      </c>
      <c r="B31" s="139">
        <v>3300000</v>
      </c>
    </row>
    <row r="32" spans="1:2" x14ac:dyDescent="0.25">
      <c r="A32" s="138" t="s">
        <v>192</v>
      </c>
      <c r="B32" s="139">
        <v>4000000</v>
      </c>
    </row>
    <row r="33" spans="1:2" x14ac:dyDescent="0.25">
      <c r="A33" s="137" t="s">
        <v>120</v>
      </c>
      <c r="B33" s="139">
        <v>2650000</v>
      </c>
    </row>
    <row r="34" spans="1:2" x14ac:dyDescent="0.25">
      <c r="A34" s="138" t="s">
        <v>200</v>
      </c>
      <c r="B34" s="139">
        <v>4000000</v>
      </c>
    </row>
    <row r="35" spans="1:2" x14ac:dyDescent="0.25">
      <c r="A35" s="137" t="s">
        <v>149</v>
      </c>
      <c r="B35" s="139">
        <v>2500000</v>
      </c>
    </row>
    <row r="36" spans="1:2" x14ac:dyDescent="0.25">
      <c r="A36" s="137" t="s">
        <v>430</v>
      </c>
      <c r="B36" s="139">
        <v>2126000</v>
      </c>
    </row>
    <row r="37" spans="1:2" x14ac:dyDescent="0.25">
      <c r="A37" s="137" t="s">
        <v>126</v>
      </c>
      <c r="B37" s="139">
        <v>1950000</v>
      </c>
    </row>
    <row r="38" spans="1:2" x14ac:dyDescent="0.25">
      <c r="A38" s="138" t="s">
        <v>369</v>
      </c>
      <c r="B38" s="139">
        <v>2900000</v>
      </c>
    </row>
    <row r="39" spans="1:2" x14ac:dyDescent="0.25">
      <c r="A39" s="138" t="s">
        <v>431</v>
      </c>
      <c r="B39" s="139">
        <v>4040000</v>
      </c>
    </row>
    <row r="40" spans="1:2" x14ac:dyDescent="0.25">
      <c r="A40" s="137" t="s">
        <v>139</v>
      </c>
      <c r="B40" s="140">
        <v>0</v>
      </c>
    </row>
    <row r="41" spans="1:2" x14ac:dyDescent="0.25">
      <c r="A41" s="138" t="s">
        <v>432</v>
      </c>
      <c r="B41" s="139">
        <v>5050000</v>
      </c>
    </row>
    <row r="42" spans="1:2" x14ac:dyDescent="0.25">
      <c r="A42" s="138" t="s">
        <v>177</v>
      </c>
      <c r="B42" s="139">
        <v>3100000</v>
      </c>
    </row>
    <row r="43" spans="1:2" x14ac:dyDescent="0.25">
      <c r="A43" s="138" t="s">
        <v>185</v>
      </c>
      <c r="B43" s="139">
        <v>7650000</v>
      </c>
    </row>
    <row r="44" spans="1:2" x14ac:dyDescent="0.25">
      <c r="A44" s="137" t="s">
        <v>433</v>
      </c>
      <c r="B44" s="139">
        <v>2700000</v>
      </c>
    </row>
    <row r="45" spans="1:2" x14ac:dyDescent="0.25">
      <c r="A45" s="138" t="s">
        <v>350</v>
      </c>
      <c r="B45" s="139">
        <v>6200000</v>
      </c>
    </row>
    <row r="46" spans="1:2" x14ac:dyDescent="0.25">
      <c r="A46" s="138" t="s">
        <v>210</v>
      </c>
      <c r="B46" s="139">
        <v>7000000</v>
      </c>
    </row>
    <row r="47" spans="1:2" x14ac:dyDescent="0.25">
      <c r="A47" s="137" t="s">
        <v>434</v>
      </c>
      <c r="B47" s="139">
        <v>2677000</v>
      </c>
    </row>
    <row r="48" spans="1:2" x14ac:dyDescent="0.25">
      <c r="A48" s="138" t="s">
        <v>212</v>
      </c>
      <c r="B48" s="139">
        <v>4850000</v>
      </c>
    </row>
    <row r="49" spans="1:2" x14ac:dyDescent="0.25">
      <c r="A49" s="137" t="s">
        <v>131</v>
      </c>
      <c r="B49" s="139">
        <v>3250000</v>
      </c>
    </row>
    <row r="50" spans="1:2" x14ac:dyDescent="0.25">
      <c r="A50" s="138" t="s">
        <v>358</v>
      </c>
      <c r="B50" s="139">
        <v>4375000</v>
      </c>
    </row>
    <row r="51" spans="1:2" x14ac:dyDescent="0.25">
      <c r="A51" s="138" t="s">
        <v>197</v>
      </c>
      <c r="B51" s="139">
        <v>5500000</v>
      </c>
    </row>
    <row r="52" spans="1:2" x14ac:dyDescent="0.25">
      <c r="A52" s="138" t="s">
        <v>156</v>
      </c>
      <c r="B52" s="139">
        <v>4068000</v>
      </c>
    </row>
    <row r="53" spans="1:2" x14ac:dyDescent="0.25">
      <c r="A53" s="138" t="s">
        <v>311</v>
      </c>
      <c r="B53" s="139">
        <v>7000000</v>
      </c>
    </row>
    <row r="54" spans="1:2" x14ac:dyDescent="0.25">
      <c r="A54" s="137" t="s">
        <v>179</v>
      </c>
      <c r="B54" s="140">
        <v>0</v>
      </c>
    </row>
    <row r="55" spans="1:2" x14ac:dyDescent="0.25">
      <c r="A55" s="138" t="s">
        <v>435</v>
      </c>
      <c r="B55" s="139">
        <v>7500000</v>
      </c>
    </row>
    <row r="56" spans="1:2" x14ac:dyDescent="0.25">
      <c r="A56" s="138" t="s">
        <v>436</v>
      </c>
      <c r="B56" s="139">
        <v>6450000</v>
      </c>
    </row>
    <row r="57" spans="1:2" x14ac:dyDescent="0.25">
      <c r="A57" s="138" t="s">
        <v>216</v>
      </c>
      <c r="B57" s="139">
        <v>8000000</v>
      </c>
    </row>
    <row r="58" spans="1:2" x14ac:dyDescent="0.25">
      <c r="A58" s="138" t="s">
        <v>437</v>
      </c>
      <c r="B58" s="139">
        <v>6500000</v>
      </c>
    </row>
    <row r="59" spans="1:2" x14ac:dyDescent="0.25">
      <c r="A59" s="138" t="s">
        <v>438</v>
      </c>
      <c r="B59" s="139">
        <v>7250000</v>
      </c>
    </row>
    <row r="60" spans="1:2" x14ac:dyDescent="0.25">
      <c r="A60" s="138" t="s">
        <v>439</v>
      </c>
      <c r="B60" s="139">
        <v>4750000</v>
      </c>
    </row>
    <row r="61" spans="1:2" x14ac:dyDescent="0.25">
      <c r="A61" s="138" t="s">
        <v>440</v>
      </c>
      <c r="B61" s="139">
        <v>5100000</v>
      </c>
    </row>
    <row r="62" spans="1:2" x14ac:dyDescent="0.25">
      <c r="A62" s="138" t="s">
        <v>441</v>
      </c>
      <c r="B62" s="139">
        <v>9000000</v>
      </c>
    </row>
    <row r="63" spans="1:2" x14ac:dyDescent="0.25">
      <c r="A63" s="138" t="s">
        <v>213</v>
      </c>
      <c r="B63" s="139">
        <v>2800000</v>
      </c>
    </row>
    <row r="64" spans="1:2" x14ac:dyDescent="0.25">
      <c r="A64" s="138" t="s">
        <v>442</v>
      </c>
      <c r="B64" s="139">
        <v>9000000</v>
      </c>
    </row>
    <row r="65" spans="1:2" x14ac:dyDescent="0.25">
      <c r="A65" s="138" t="s">
        <v>356</v>
      </c>
      <c r="B65" s="139">
        <v>4250000</v>
      </c>
    </row>
    <row r="66" spans="1:2" x14ac:dyDescent="0.25">
      <c r="A66" s="138" t="s">
        <v>349</v>
      </c>
      <c r="B66" s="139">
        <v>6000000</v>
      </c>
    </row>
    <row r="67" spans="1:2" x14ac:dyDescent="0.25">
      <c r="A67" s="138" t="s">
        <v>207</v>
      </c>
      <c r="B67" s="139">
        <v>6350000</v>
      </c>
    </row>
    <row r="68" spans="1:2" x14ac:dyDescent="0.25">
      <c r="A68" s="138" t="s">
        <v>124</v>
      </c>
      <c r="B68" s="139">
        <v>4040000</v>
      </c>
    </row>
    <row r="69" spans="1:2" x14ac:dyDescent="0.25">
      <c r="A69" s="137" t="s">
        <v>443</v>
      </c>
      <c r="B69" s="140">
        <v>0</v>
      </c>
    </row>
    <row r="70" spans="1:2" x14ac:dyDescent="0.25">
      <c r="A70" s="138" t="s">
        <v>444</v>
      </c>
      <c r="B70" s="139">
        <v>5250000</v>
      </c>
    </row>
    <row r="71" spans="1:2" x14ac:dyDescent="0.25">
      <c r="A71" s="138" t="s">
        <v>445</v>
      </c>
      <c r="B71" s="139">
        <v>6500000</v>
      </c>
    </row>
    <row r="72" spans="1:2" x14ac:dyDescent="0.25">
      <c r="A72" s="138" t="s">
        <v>446</v>
      </c>
      <c r="B72" s="139">
        <v>6200000</v>
      </c>
    </row>
    <row r="73" spans="1:2" x14ac:dyDescent="0.25">
      <c r="A73" s="138" t="s">
        <v>141</v>
      </c>
      <c r="B73" s="139">
        <v>4375000</v>
      </c>
    </row>
    <row r="74" spans="1:2" x14ac:dyDescent="0.25">
      <c r="A74" s="138" t="s">
        <v>447</v>
      </c>
      <c r="B74" s="139">
        <v>5200000</v>
      </c>
    </row>
    <row r="75" spans="1:2" x14ac:dyDescent="0.25">
      <c r="A75" s="138" t="s">
        <v>116</v>
      </c>
      <c r="B75" s="139">
        <v>3000000</v>
      </c>
    </row>
    <row r="76" spans="1:2" x14ac:dyDescent="0.25">
      <c r="A76" s="137" t="s">
        <v>448</v>
      </c>
      <c r="B76" s="140">
        <v>0</v>
      </c>
    </row>
    <row r="77" spans="1:2" x14ac:dyDescent="0.25">
      <c r="A77" s="138" t="s">
        <v>449</v>
      </c>
      <c r="B77" s="139">
        <v>5000000</v>
      </c>
    </row>
    <row r="78" spans="1:2" x14ac:dyDescent="0.25">
      <c r="A78" s="138" t="s">
        <v>190</v>
      </c>
      <c r="B78" s="139">
        <v>4600000</v>
      </c>
    </row>
    <row r="79" spans="1:2" x14ac:dyDescent="0.25">
      <c r="A79" s="138" t="s">
        <v>220</v>
      </c>
      <c r="B79" s="139">
        <v>5300000</v>
      </c>
    </row>
    <row r="80" spans="1:2" x14ac:dyDescent="0.25">
      <c r="A80" s="137" t="s">
        <v>450</v>
      </c>
      <c r="B80" s="140">
        <v>0</v>
      </c>
    </row>
    <row r="81" spans="1:2" x14ac:dyDescent="0.25">
      <c r="A81" s="138" t="s">
        <v>219</v>
      </c>
      <c r="B81" s="139">
        <v>5600000</v>
      </c>
    </row>
    <row r="82" spans="1:2" x14ac:dyDescent="0.25">
      <c r="A82" s="138" t="s">
        <v>182</v>
      </c>
      <c r="B82" s="139">
        <v>5800000</v>
      </c>
    </row>
    <row r="83" spans="1:2" x14ac:dyDescent="0.25">
      <c r="A83" s="138" t="s">
        <v>451</v>
      </c>
      <c r="B83" s="139">
        <v>4300000</v>
      </c>
    </row>
    <row r="84" spans="1:2" x14ac:dyDescent="0.25">
      <c r="A84" s="137" t="s">
        <v>324</v>
      </c>
      <c r="B84" s="139">
        <v>2500000</v>
      </c>
    </row>
    <row r="85" spans="1:2" x14ac:dyDescent="0.25">
      <c r="A85" s="138" t="s">
        <v>146</v>
      </c>
      <c r="B85" s="139">
        <v>4300000</v>
      </c>
    </row>
    <row r="86" spans="1:2" x14ac:dyDescent="0.25">
      <c r="A86" s="137" t="s">
        <v>452</v>
      </c>
      <c r="B86" s="139">
        <v>2650000</v>
      </c>
    </row>
    <row r="87" spans="1:2" x14ac:dyDescent="0.25">
      <c r="A87" s="137" t="s">
        <v>110</v>
      </c>
      <c r="B87" s="139">
        <v>1500000</v>
      </c>
    </row>
    <row r="88" spans="1:2" x14ac:dyDescent="0.25">
      <c r="A88" s="138" t="s">
        <v>195</v>
      </c>
      <c r="B88" s="139">
        <v>4250000</v>
      </c>
    </row>
    <row r="89" spans="1:2" x14ac:dyDescent="0.25">
      <c r="A89" s="138" t="s">
        <v>193</v>
      </c>
      <c r="B89" s="139">
        <v>9000000</v>
      </c>
    </row>
    <row r="90" spans="1:2" x14ac:dyDescent="0.25">
      <c r="A90" s="138" t="s">
        <v>453</v>
      </c>
      <c r="B90" s="139">
        <v>4500000</v>
      </c>
    </row>
    <row r="91" spans="1:2" x14ac:dyDescent="0.25">
      <c r="A91" s="138" t="s">
        <v>454</v>
      </c>
      <c r="B91" s="139">
        <v>3750000</v>
      </c>
    </row>
    <row r="92" spans="1:2" x14ac:dyDescent="0.25">
      <c r="A92" s="137" t="s">
        <v>455</v>
      </c>
      <c r="B92" s="139">
        <v>3600000</v>
      </c>
    </row>
    <row r="93" spans="1:2" x14ac:dyDescent="0.25">
      <c r="A93" s="137" t="s">
        <v>456</v>
      </c>
      <c r="B93" s="139">
        <v>3300000</v>
      </c>
    </row>
    <row r="94" spans="1:2" x14ac:dyDescent="0.25">
      <c r="A94" s="137" t="s">
        <v>457</v>
      </c>
      <c r="B94" s="140">
        <v>0</v>
      </c>
    </row>
    <row r="95" spans="1:2" x14ac:dyDescent="0.25">
      <c r="A95" s="137" t="s">
        <v>363</v>
      </c>
      <c r="B95" s="139">
        <v>2900000</v>
      </c>
    </row>
    <row r="96" spans="1:2" x14ac:dyDescent="0.25">
      <c r="A96" s="138" t="s">
        <v>458</v>
      </c>
      <c r="B96" s="139">
        <v>7250000</v>
      </c>
    </row>
    <row r="97" spans="1:2" x14ac:dyDescent="0.25">
      <c r="A97" s="138" t="s">
        <v>459</v>
      </c>
      <c r="B97" s="139">
        <v>5100000</v>
      </c>
    </row>
    <row r="98" spans="1:2" x14ac:dyDescent="0.25">
      <c r="A98" s="138" t="s">
        <v>218</v>
      </c>
      <c r="B98" s="139">
        <v>4075000</v>
      </c>
    </row>
    <row r="99" spans="1:2" x14ac:dyDescent="0.25">
      <c r="A99" s="138" t="s">
        <v>460</v>
      </c>
      <c r="B99" s="139">
        <v>6700000</v>
      </c>
    </row>
    <row r="100" spans="1:2" x14ac:dyDescent="0.25">
      <c r="A100" s="138" t="s">
        <v>502</v>
      </c>
      <c r="B100" s="139">
        <v>6300000</v>
      </c>
    </row>
    <row r="101" spans="1:2" x14ac:dyDescent="0.25">
      <c r="A101" s="138" t="s">
        <v>502</v>
      </c>
      <c r="B101" s="139">
        <v>4300000</v>
      </c>
    </row>
    <row r="102" spans="1:2" x14ac:dyDescent="0.25">
      <c r="A102" s="137" t="s">
        <v>317</v>
      </c>
      <c r="B102" s="139">
        <v>4500000</v>
      </c>
    </row>
    <row r="103" spans="1:2" x14ac:dyDescent="0.25">
      <c r="A103" s="138" t="s">
        <v>201</v>
      </c>
      <c r="B103" s="139">
        <v>8500000</v>
      </c>
    </row>
    <row r="104" spans="1:2" x14ac:dyDescent="0.25">
      <c r="A104" s="137" t="s">
        <v>461</v>
      </c>
      <c r="B104" s="140">
        <v>0</v>
      </c>
    </row>
    <row r="105" spans="1:2" x14ac:dyDescent="0.25">
      <c r="A105" s="138" t="s">
        <v>147</v>
      </c>
      <c r="B105" s="139">
        <v>2600000</v>
      </c>
    </row>
    <row r="106" spans="1:2" x14ac:dyDescent="0.25">
      <c r="A106" s="137" t="s">
        <v>158</v>
      </c>
      <c r="B106" s="140">
        <v>0</v>
      </c>
    </row>
    <row r="107" spans="1:2" x14ac:dyDescent="0.25">
      <c r="A107" s="138" t="s">
        <v>462</v>
      </c>
      <c r="B107" s="139">
        <v>4550000</v>
      </c>
    </row>
    <row r="108" spans="1:2" x14ac:dyDescent="0.25">
      <c r="A108" s="138" t="s">
        <v>316</v>
      </c>
      <c r="B108" s="139">
        <v>4900000</v>
      </c>
    </row>
    <row r="109" spans="1:2" x14ac:dyDescent="0.25">
      <c r="A109" s="138" t="s">
        <v>143</v>
      </c>
      <c r="B109" s="139">
        <v>3260000</v>
      </c>
    </row>
    <row r="110" spans="1:2" x14ac:dyDescent="0.25">
      <c r="A110" s="137" t="s">
        <v>463</v>
      </c>
      <c r="B110" s="139">
        <v>3450000</v>
      </c>
    </row>
    <row r="111" spans="1:2" x14ac:dyDescent="0.25">
      <c r="A111" s="138" t="s">
        <v>464</v>
      </c>
      <c r="B111" s="139">
        <v>5700000</v>
      </c>
    </row>
    <row r="112" spans="1:2" x14ac:dyDescent="0.25">
      <c r="A112" s="138" t="s">
        <v>465</v>
      </c>
      <c r="B112" s="139">
        <v>2100000</v>
      </c>
    </row>
    <row r="113" spans="1:2" x14ac:dyDescent="0.25">
      <c r="A113" s="138" t="s">
        <v>466</v>
      </c>
      <c r="B113" s="139">
        <v>4300000</v>
      </c>
    </row>
    <row r="114" spans="1:2" x14ac:dyDescent="0.25">
      <c r="A114" s="138" t="s">
        <v>467</v>
      </c>
      <c r="B114" s="139">
        <v>7100000</v>
      </c>
    </row>
    <row r="115" spans="1:2" x14ac:dyDescent="0.25">
      <c r="A115" s="138" t="s">
        <v>468</v>
      </c>
      <c r="B115" s="139">
        <v>3260000</v>
      </c>
    </row>
    <row r="116" spans="1:2" x14ac:dyDescent="0.25">
      <c r="A116" s="138" t="s">
        <v>129</v>
      </c>
      <c r="B116" s="139">
        <v>2600000</v>
      </c>
    </row>
    <row r="117" spans="1:2" x14ac:dyDescent="0.25">
      <c r="A117" s="137" t="s">
        <v>186</v>
      </c>
      <c r="B117" s="139">
        <v>2400000</v>
      </c>
    </row>
    <row r="118" spans="1:2" x14ac:dyDescent="0.25">
      <c r="A118" s="137" t="s">
        <v>169</v>
      </c>
      <c r="B118" s="140">
        <v>0</v>
      </c>
    </row>
    <row r="119" spans="1:2" x14ac:dyDescent="0.25">
      <c r="A119" s="138" t="s">
        <v>199</v>
      </c>
      <c r="B119" s="139">
        <v>4000000</v>
      </c>
    </row>
    <row r="120" spans="1:2" x14ac:dyDescent="0.25">
      <c r="A120" s="137" t="s">
        <v>114</v>
      </c>
      <c r="B120" s="139">
        <v>2650000</v>
      </c>
    </row>
    <row r="121" spans="1:2" x14ac:dyDescent="0.25">
      <c r="A121" s="138" t="s">
        <v>151</v>
      </c>
      <c r="B121" s="139">
        <v>3500000</v>
      </c>
    </row>
    <row r="122" spans="1:2" x14ac:dyDescent="0.25">
      <c r="A122" s="138" t="s">
        <v>181</v>
      </c>
      <c r="B122" s="139">
        <v>3000000</v>
      </c>
    </row>
    <row r="123" spans="1:2" x14ac:dyDescent="0.25">
      <c r="A123" s="138" t="s">
        <v>342</v>
      </c>
      <c r="B123" s="139">
        <v>4182000</v>
      </c>
    </row>
    <row r="124" spans="1:2" x14ac:dyDescent="0.25">
      <c r="A124" s="138" t="s">
        <v>469</v>
      </c>
      <c r="B124" s="139">
        <v>4550000</v>
      </c>
    </row>
    <row r="125" spans="1:2" x14ac:dyDescent="0.25">
      <c r="A125" s="138" t="s">
        <v>167</v>
      </c>
      <c r="B125" s="139">
        <v>4250000</v>
      </c>
    </row>
    <row r="126" spans="1:2" x14ac:dyDescent="0.25">
      <c r="A126" s="138" t="s">
        <v>164</v>
      </c>
      <c r="B126" s="139">
        <v>4250000</v>
      </c>
    </row>
    <row r="127" spans="1:2" x14ac:dyDescent="0.25">
      <c r="A127" s="138" t="s">
        <v>145</v>
      </c>
      <c r="B127" s="139">
        <v>4246000</v>
      </c>
    </row>
    <row r="128" spans="1:2" x14ac:dyDescent="0.25">
      <c r="A128" s="137" t="s">
        <v>470</v>
      </c>
      <c r="B128" s="140">
        <v>0</v>
      </c>
    </row>
    <row r="129" spans="1:2" x14ac:dyDescent="0.25">
      <c r="A129" s="137" t="s">
        <v>155</v>
      </c>
      <c r="B129" s="140">
        <v>0</v>
      </c>
    </row>
    <row r="130" spans="1:2" x14ac:dyDescent="0.25">
      <c r="A130" s="137" t="s">
        <v>202</v>
      </c>
      <c r="B130" s="140">
        <v>0</v>
      </c>
    </row>
    <row r="131" spans="1:2" x14ac:dyDescent="0.25">
      <c r="A131" s="138" t="s">
        <v>117</v>
      </c>
      <c r="B131" s="139">
        <v>2000000</v>
      </c>
    </row>
    <row r="132" spans="1:2" x14ac:dyDescent="0.25">
      <c r="A132" s="137" t="s">
        <v>170</v>
      </c>
      <c r="B132" s="139">
        <v>2812500</v>
      </c>
    </row>
    <row r="133" spans="1:2" x14ac:dyDescent="0.25">
      <c r="A133" s="138" t="s">
        <v>165</v>
      </c>
      <c r="B133" s="139">
        <v>5276000</v>
      </c>
    </row>
    <row r="134" spans="1:2" x14ac:dyDescent="0.25">
      <c r="A134" s="138" t="s">
        <v>471</v>
      </c>
      <c r="B134" s="139">
        <v>8250000</v>
      </c>
    </row>
    <row r="135" spans="1:2" x14ac:dyDescent="0.25">
      <c r="A135" s="138" t="s">
        <v>140</v>
      </c>
      <c r="B135" s="139">
        <v>6500000</v>
      </c>
    </row>
    <row r="136" spans="1:2" x14ac:dyDescent="0.25">
      <c r="A136" s="138" t="s">
        <v>198</v>
      </c>
      <c r="B136" s="139">
        <v>3800000</v>
      </c>
    </row>
    <row r="137" spans="1:2" x14ac:dyDescent="0.25">
      <c r="A137" s="137" t="s">
        <v>472</v>
      </c>
      <c r="B137" s="140">
        <v>0</v>
      </c>
    </row>
    <row r="138" spans="1:2" x14ac:dyDescent="0.25">
      <c r="A138" s="138" t="s">
        <v>161</v>
      </c>
      <c r="B138" s="139">
        <v>2900000</v>
      </c>
    </row>
    <row r="139" spans="1:2" x14ac:dyDescent="0.25">
      <c r="A139" s="138" t="s">
        <v>354</v>
      </c>
      <c r="B139" s="139">
        <v>4000000</v>
      </c>
    </row>
    <row r="140" spans="1:2" x14ac:dyDescent="0.25">
      <c r="A140" s="138" t="s">
        <v>271</v>
      </c>
      <c r="B140" s="139">
        <v>4150000</v>
      </c>
    </row>
    <row r="141" spans="1:2" x14ac:dyDescent="0.25">
      <c r="A141" s="138" t="s">
        <v>152</v>
      </c>
      <c r="B141" s="139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2017-07-20T06:00:18Z</cp:lastPrinted>
  <dcterms:created xsi:type="dcterms:W3CDTF">2017-07-14T08:16:34Z</dcterms:created>
  <dcterms:modified xsi:type="dcterms:W3CDTF">2019-04-22T01:28:33Z</dcterms:modified>
</cp:coreProperties>
</file>