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155" windowWidth="15600" windowHeight="6165" firstSheet="2" activeTab="9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</sheets>
  <externalReferences>
    <externalReference r:id="rId11"/>
    <externalReference r:id="rId12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9" hidden="1">Oktober!$A$9:$M$741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9">Oktober!$A$1:$J$741</definedName>
    <definedName name="_xlnm.Print_Area" localSheetId="8">'September 17'!$A$1:$J$639</definedName>
  </definedNames>
  <calcPr calcId="144525"/>
</workbook>
</file>

<file path=xl/calcChain.xml><?xml version="1.0" encoding="utf-8"?>
<calcChain xmlns="http://schemas.openxmlformats.org/spreadsheetml/2006/main"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0" i="12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H10" i="12" l="1"/>
  <c r="J11" i="12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145" i="1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422" i="11" l="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L419" i="6"/>
  <c r="L420" i="6"/>
  <c r="L421" i="6"/>
  <c r="L422" i="6"/>
  <c r="L423" i="6"/>
  <c r="L424" i="6"/>
  <c r="L418" i="6"/>
  <c r="L408" i="6" l="1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908" i="4"/>
  <c r="I908" i="4"/>
  <c r="H436" i="1"/>
  <c r="K458" i="1"/>
  <c r="K908" i="4"/>
  <c r="K911" i="4"/>
  <c r="H908" i="4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53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<sst xmlns="http://schemas.openxmlformats.org/spreadsheetml/2006/main" count="18299" uniqueCount="11021">
  <si>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</si>
  <si>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</si>
  <si>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</si>
  <si>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</si>
  <si>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</si>
  <si>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</si>
  <si>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</si>
  <si>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</si>
  <si>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</si>
  <si>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</si>
  <si>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</si>
  <si>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</si>
  <si>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</si>
  <si>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</si>
  <si>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</si>
  <si>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</si>
  <si>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</si>
  <si>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</si>
  <si>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</si>
  <si>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</si>
  <si>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</si>
  <si>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</si>
  <si>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</si>
  <si>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</si>
  <si>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</si>
  <si>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</si>
  <si>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</si>
  <si>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</si>
  <si>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</si>
  <si>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</si>
  <si>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</si>
  <si>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</si>
  <si>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</si>
  <si>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</si>
  <si>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</si>
  <si>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</si>
  <si>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</si>
  <si>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</si>
  <si>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</si>
  <si>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</si>
  <si>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</si>
  <si>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</si>
  <si>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</si>
  <si>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</si>
  <si>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</si>
  <si>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</si>
  <si>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</si>
  <si>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</si>
  <si>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</si>
  <si>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</si>
  <si>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</si>
  <si>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</si>
  <si>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</si>
  <si>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</si>
  <si>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</si>
  <si>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</si>
  <si>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</si>
  <si>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</si>
  <si>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</si>
  <si>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</si>
  <si>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</si>
  <si>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</si>
  <si>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</si>
  <si>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</si>
  <si>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</si>
  <si>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</si>
  <si>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</si>
  <si>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</si>
  <si>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</si>
  <si>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</si>
  <si>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</si>
  <si>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</si>
  <si>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</si>
  <si>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</si>
  <si>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</si>
  <si>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</si>
  <si>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</si>
  <si>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</si>
  <si>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</si>
  <si>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</si>
  <si>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</si>
  <si>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</si>
  <si>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</si>
  <si>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</si>
  <si>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</si>
  <si>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</si>
  <si>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</si>
  <si>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</si>
  <si>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</si>
  <si>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</si>
  <si>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</si>
  <si>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</si>
  <si>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</si>
  <si>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</si>
  <si>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</si>
  <si>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</si>
  <si>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</si>
  <si>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</si>
  <si>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</si>
  <si>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</si>
  <si>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</si>
  <si>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</si>
  <si>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</si>
  <si>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</si>
  <si>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</si>
  <si>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</si>
  <si>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</si>
  <si>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</si>
  <si>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</si>
  <si>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</si>
  <si>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</si>
  <si>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</si>
  <si>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</si>
  <si>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</si>
  <si>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</si>
  <si>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</si>
  <si>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</si>
  <si>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</si>
  <si>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</si>
  <si>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</si>
  <si>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</si>
  <si>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</si>
  <si>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</si>
  <si>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</si>
  <si>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</si>
  <si>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</si>
  <si>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</si>
  <si>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</si>
  <si>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</si>
  <si>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</si>
  <si>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</si>
  <si>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</si>
  <si>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</si>
  <si>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</si>
  <si>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</si>
  <si>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</si>
  <si>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</si>
  <si>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</si>
  <si>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</si>
  <si>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</si>
  <si>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</si>
  <si>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</si>
  <si>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</si>
  <si>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</si>
  <si>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</si>
  <si>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</si>
  <si>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</si>
  <si>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</si>
  <si>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</si>
  <si>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</si>
  <si>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</si>
  <si>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</si>
  <si>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</si>
  <si>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</si>
  <si>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</si>
  <si>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</si>
  <si>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</si>
  <si>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</si>
  <si>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</si>
  <si>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</si>
  <si>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</si>
  <si>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</si>
  <si>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</si>
  <si>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</si>
  <si>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</si>
  <si>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</si>
  <si>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</si>
  <si>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</si>
  <si>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</si>
  <si>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</si>
  <si>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</si>
  <si>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</si>
  <si>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</si>
  <si>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</si>
  <si>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</si>
  <si>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</si>
  <si>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</si>
  <si>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</si>
  <si>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</si>
  <si>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</si>
  <si>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</si>
  <si>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</si>
  <si>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</si>
  <si>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</si>
  <si>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</si>
  <si>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</si>
  <si>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</si>
  <si>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</si>
  <si>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</si>
  <si>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</si>
  <si>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</si>
  <si>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</si>
  <si>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</si>
  <si>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</si>
  <si>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</si>
  <si>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</si>
  <si>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</si>
  <si>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</si>
  <si>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</si>
  <si>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</si>
  <si>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</si>
  <si>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</si>
  <si>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</si>
  <si>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</si>
  <si>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</si>
  <si>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</si>
  <si>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</si>
  <si>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</si>
  <si>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</si>
  <si>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</si>
  <si>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</si>
  <si>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</si>
  <si>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</si>
  <si>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</si>
  <si>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</si>
  <si>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</si>
  <si>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</si>
  <si>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</si>
  <si>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</si>
  <si>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</si>
  <si>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</si>
  <si>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</si>
  <si>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</si>
  <si>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</si>
  <si>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</si>
  <si>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</si>
  <si>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</si>
  <si>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</si>
  <si>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</si>
  <si>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</si>
  <si>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</si>
  <si>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</si>
  <si>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</si>
  <si>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</si>
  <si>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</si>
  <si>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</si>
  <si>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</si>
  <si>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</si>
  <si>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</si>
  <si>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</si>
  <si>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</si>
  <si>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</si>
  <si>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</si>
  <si>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</si>
  <si>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</si>
  <si>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</si>
  <si>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</si>
  <si>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</si>
  <si>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</si>
  <si>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</si>
  <si>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</si>
  <si>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</si>
  <si>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</si>
  <si>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</si>
  <si>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</si>
  <si>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</si>
  <si>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</si>
  <si>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</si>
  <si>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</si>
  <si>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</si>
  <si>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</si>
  <si>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</si>
  <si>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</si>
  <si>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</si>
  <si>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</si>
  <si>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</si>
  <si>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</si>
  <si>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</si>
  <si>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</si>
  <si>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</si>
  <si>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</si>
  <si>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</si>
  <si>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</si>
  <si>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</si>
  <si>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</si>
  <si>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</si>
  <si>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</si>
  <si>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</si>
  <si>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</si>
  <si>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</si>
  <si>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</si>
  <si>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</si>
  <si>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</si>
  <si>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</si>
  <si>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</si>
  <si>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</si>
  <si>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</si>
  <si>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</si>
  <si>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</si>
  <si>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</si>
  <si>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</si>
  <si>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</si>
  <si>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</si>
  <si>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</si>
  <si>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</si>
  <si>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</si>
  <si>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</si>
  <si>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</si>
  <si>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</si>
  <si>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</si>
  <si>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</si>
  <si>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</si>
  <si>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</si>
  <si>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</si>
  <si>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</si>
  <si>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</si>
  <si>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</si>
  <si>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</si>
  <si>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</si>
  <si>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</si>
  <si>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</si>
  <si>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</si>
  <si>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</si>
  <si>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</si>
  <si>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</si>
  <si>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</si>
  <si>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</si>
  <si>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</si>
  <si>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</si>
  <si>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</si>
  <si>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</si>
  <si>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</si>
  <si>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</si>
  <si>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</si>
  <si>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</si>
  <si>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</si>
  <si>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</si>
  <si>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</si>
  <si>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</si>
  <si>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</si>
  <si>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</si>
  <si>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</si>
  <si>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</si>
  <si>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</si>
  <si>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</si>
  <si>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</si>
  <si>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</si>
  <si>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</si>
  <si>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</si>
  <si>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</si>
  <si>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</si>
  <si>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</si>
  <si>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</si>
  <si>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</si>
  <si>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</si>
  <si>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</si>
  <si>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</si>
  <si>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</si>
  <si>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</si>
  <si>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</si>
  <si>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</si>
  <si>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</si>
  <si>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</si>
  <si>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</si>
  <si>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</si>
  <si>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</si>
  <si>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</si>
  <si>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</si>
  <si>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</si>
  <si>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</si>
  <si>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</si>
  <si>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</si>
  <si>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</si>
  <si>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</si>
  <si>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</si>
  <si>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</si>
  <si>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</si>
  <si>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</si>
  <si>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</si>
  <si>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</si>
  <si>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</si>
  <si>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</si>
  <si>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</si>
  <si>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</si>
  <si>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</si>
  <si>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</si>
  <si>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</si>
  <si>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</si>
  <si>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</si>
  <si>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</si>
  <si>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</si>
  <si>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</si>
  <si>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</si>
  <si>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</si>
  <si>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</si>
  <si>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</si>
  <si>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</si>
  <si>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</si>
  <si>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</si>
  <si>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</si>
  <si>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</si>
  <si>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</si>
  <si>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</si>
  <si>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</si>
  <si>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</si>
  <si>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</si>
  <si>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</si>
  <si>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</si>
  <si>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</si>
  <si>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</si>
  <si>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</si>
  <si>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</si>
  <si>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</si>
  <si>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</si>
  <si>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</si>
  <si>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</si>
  <si>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</si>
  <si>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</si>
  <si>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</si>
  <si>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</si>
  <si>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</si>
  <si>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</si>
  <si>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</si>
  <si>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</si>
  <si>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</si>
  <si>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</si>
  <si>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</si>
  <si>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</si>
  <si>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</si>
  <si>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</si>
  <si>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</si>
  <si>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</si>
  <si>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</si>
  <si>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</si>
  <si>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</si>
  <si>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</si>
  <si>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</si>
  <si>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</si>
  <si>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</si>
  <si>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</si>
  <si>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</si>
  <si>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</si>
  <si>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</si>
  <si>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</si>
  <si>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</si>
  <si>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</si>
  <si>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</si>
  <si>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</si>
  <si>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</si>
  <si>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</si>
  <si>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</si>
  <si>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</si>
  <si>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</si>
  <si>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</si>
  <si>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</si>
  <si>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</si>
  <si>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</si>
  <si>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</si>
  <si>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</si>
  <si>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</si>
  <si>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</si>
  <si>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</si>
  <si>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</si>
  <si>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</si>
  <si>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</si>
  <si>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</si>
  <si>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</si>
  <si>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</si>
  <si>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</si>
  <si>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</si>
  <si>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</si>
  <si>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</si>
  <si>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</si>
  <si>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</si>
  <si>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</si>
  <si>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</si>
  <si>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</si>
  <si>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</si>
  <si>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</si>
  <si>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</si>
  <si>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</si>
  <si>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</si>
  <si>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</si>
  <si>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</si>
  <si>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</si>
  <si>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</si>
  <si>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</si>
  <si>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</si>
  <si>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</si>
  <si>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</si>
  <si>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</si>
  <si>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</si>
  <si>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</si>
  <si>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</si>
  <si>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</si>
  <si>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</si>
  <si>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</si>
  <si>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</si>
  <si>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</si>
  <si>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</si>
  <si>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</si>
  <si>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</si>
  <si>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</si>
  <si>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</si>
  <si>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</si>
  <si>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</si>
  <si>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</si>
  <si>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</si>
  <si>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</si>
  <si>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</si>
  <si>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</si>
  <si>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</si>
  <si>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</si>
  <si>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</si>
  <si>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</si>
  <si>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</si>
  <si>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</si>
  <si>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</si>
  <si>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</si>
  <si>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</si>
  <si>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</si>
  <si>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</si>
  <si>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</si>
  <si>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</si>
  <si>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</si>
  <si>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</si>
  <si>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</si>
  <si>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</si>
  <si>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</si>
  <si>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</si>
  <si>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</si>
  <si>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</si>
  <si>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</si>
  <si>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</si>
  <si>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</si>
  <si>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</si>
  <si>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</si>
  <si>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</si>
  <si>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</si>
  <si>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</si>
  <si>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</si>
  <si>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</si>
  <si>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</si>
  <si>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</si>
  <si>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</si>
  <si>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</si>
  <si>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</si>
  <si>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</si>
  <si>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</si>
  <si>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</si>
  <si>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</si>
  <si>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</si>
  <si>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</si>
  <si>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</si>
  <si>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</si>
  <si>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</si>
  <si>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</si>
  <si>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</si>
  <si>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</si>
  <si>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</si>
  <si>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</si>
  <si>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</si>
  <si>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</si>
  <si>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</si>
  <si>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</si>
  <si>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</si>
  <si>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</si>
  <si>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</si>
  <si>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</si>
  <si>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</si>
  <si>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</si>
  <si>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</si>
  <si>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</si>
  <si>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</si>
  <si>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</si>
  <si>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</si>
  <si>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</si>
  <si>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</si>
  <si>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</si>
  <si>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</si>
  <si>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</si>
  <si>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</si>
  <si>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</si>
  <si>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</si>
  <si>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</si>
  <si>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</si>
  <si>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</si>
  <si>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</si>
  <si>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</si>
  <si>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</si>
  <si>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</si>
  <si>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</si>
  <si>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</si>
  <si>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</si>
  <si>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</si>
  <si>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</si>
  <si>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</si>
  <si>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</si>
  <si>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</si>
  <si>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</si>
  <si>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</si>
  <si>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</si>
  <si>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</si>
  <si>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</si>
  <si>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</si>
  <si>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</si>
  <si>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</si>
  <si>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</si>
  <si>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</si>
  <si>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</si>
  <si>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</si>
  <si>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</si>
  <si>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</si>
  <si>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</si>
  <si>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</si>
  <si>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</si>
  <si>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</si>
  <si>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</si>
  <si>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</si>
  <si>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</si>
  <si>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</si>
  <si>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</si>
  <si>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</si>
  <si>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</si>
  <si>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</si>
  <si>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</si>
  <si>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</si>
  <si>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</si>
  <si>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</si>
  <si>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</si>
  <si>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</si>
  <si>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</si>
  <si>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</si>
  <si>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</si>
  <si>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</si>
  <si>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</si>
  <si>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</si>
  <si>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</si>
  <si>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</si>
  <si>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</si>
  <si>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</si>
  <si>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</si>
  <si>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</si>
  <si>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</si>
  <si>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</si>
  <si>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</si>
  <si>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</si>
  <si>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</si>
  <si>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</si>
  <si>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</si>
  <si>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</si>
  <si>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</si>
  <si>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</si>
  <si>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</si>
  <si>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</si>
  <si>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</si>
  <si>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</si>
  <si>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</si>
  <si>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</si>
  <si>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</si>
  <si>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</si>
  <si>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</si>
  <si>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</si>
  <si>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</si>
  <si>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</si>
  <si>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</si>
  <si>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</si>
  <si>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</si>
  <si>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</si>
  <si>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</si>
  <si>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</si>
  <si>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</si>
  <si>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</si>
  <si>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</si>
  <si>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</si>
  <si>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</si>
  <si>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</si>
  <si>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</si>
  <si>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</si>
  <si>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</si>
  <si>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</si>
  <si>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</si>
  <si>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</si>
  <si>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</si>
  <si>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</si>
  <si>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</si>
  <si>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</si>
  <si>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</si>
  <si>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</si>
  <si>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</si>
  <si>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</si>
  <si>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</si>
  <si>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</si>
  <si>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</si>
  <si>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</si>
  <si>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</si>
  <si>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</si>
  <si>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</si>
  <si>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</si>
  <si>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</si>
  <si>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</si>
  <si>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</si>
  <si>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</si>
  <si>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</si>
  <si>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</si>
  <si>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</si>
  <si>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</si>
  <si>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</si>
  <si>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</si>
  <si>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</si>
  <si>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</si>
  <si>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</si>
  <si>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</si>
  <si>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</si>
  <si>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</si>
  <si>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</si>
  <si>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</si>
  <si>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</si>
  <si>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</si>
  <si>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</si>
  <si>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</si>
  <si>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</si>
  <si>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</si>
  <si>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</si>
  <si>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</si>
  <si>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</si>
  <si>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</si>
  <si>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</si>
  <si>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</si>
  <si>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</si>
  <si>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</si>
  <si>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</si>
  <si>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</si>
  <si>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</si>
  <si>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</si>
  <si>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</si>
  <si>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</si>
  <si>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</si>
  <si>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</si>
  <si>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</si>
  <si>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</si>
  <si>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</si>
  <si>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</si>
  <si>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</si>
  <si>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</si>
  <si>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</si>
  <si>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</si>
  <si>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</si>
  <si>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</si>
  <si>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</si>
  <si>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</si>
  <si>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</si>
  <si>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</si>
  <si>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</si>
  <si>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</si>
  <si>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</si>
  <si>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</si>
  <si>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</si>
  <si>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</si>
  <si>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</si>
  <si>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</si>
  <si>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</si>
  <si>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</si>
  <si>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</si>
  <si>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</si>
  <si>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</si>
  <si>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</si>
  <si>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</si>
  <si>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</si>
  <si>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</si>
  <si>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</si>
  <si>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</si>
  <si>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</si>
  <si>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</si>
  <si>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</si>
  <si>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</si>
  <si>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</si>
  <si>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</si>
  <si>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</si>
  <si>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</si>
  <si>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</si>
  <si>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</si>
  <si>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</si>
  <si>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</si>
  <si>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</si>
  <si>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</si>
  <si>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</si>
  <si>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</si>
  <si>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</si>
  <si>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</si>
  <si>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</si>
  <si>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</si>
  <si>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</si>
  <si>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</si>
  <si>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</si>
  <si>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</si>
  <si>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</si>
  <si>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</si>
  <si>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</si>
  <si>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</si>
  <si>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</si>
  <si>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</si>
  <si>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</si>
  <si>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</si>
  <si>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</si>
  <si>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</si>
  <si>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</si>
  <si>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</si>
  <si>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</si>
  <si>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</si>
  <si>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</si>
  <si>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</si>
  <si>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</si>
  <si>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</si>
  <si>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</si>
  <si>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</si>
  <si>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</si>
  <si>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</si>
  <si>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</si>
  <si>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</si>
  <si>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</si>
  <si>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</si>
  <si>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</si>
  <si>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</si>
  <si>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</si>
  <si>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</si>
  <si>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</si>
  <si>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</si>
  <si>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</si>
  <si>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</si>
  <si>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</si>
  <si>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</si>
  <si>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</si>
  <si>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</si>
  <si>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</si>
  <si>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</si>
  <si>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</si>
  <si>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</si>
  <si>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</si>
  <si>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</si>
  <si>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</si>
  <si>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</si>
  <si>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</si>
  <si>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</si>
  <si>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</si>
  <si>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</si>
  <si>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</si>
  <si>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</si>
  <si>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</si>
  <si>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</si>
  <si>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</si>
  <si>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</si>
  <si>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</si>
  <si>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</si>
  <si>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</si>
  <si>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</si>
  <si>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</si>
  <si>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</si>
  <si>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</si>
  <si>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</si>
  <si>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</si>
  <si>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</si>
  <si>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</si>
  <si>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</si>
  <si>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</si>
  <si>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</si>
  <si>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</si>
  <si>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</si>
  <si>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</si>
  <si>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</si>
  <si>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</si>
  <si>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</si>
  <si>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</si>
  <si>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</si>
  <si>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</si>
  <si>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</si>
  <si>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</si>
  <si>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</si>
  <si>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</si>
  <si>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</si>
  <si>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</si>
  <si>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</si>
  <si>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</si>
  <si>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</si>
  <si>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</si>
  <si>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</si>
  <si>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</si>
  <si>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</si>
  <si>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</si>
  <si>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</si>
  <si>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</si>
  <si>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</si>
  <si>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</si>
  <si>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</si>
  <si>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</si>
  <si>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</si>
  <si>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</si>
  <si>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</si>
  <si>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</si>
  <si>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</si>
  <si>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</si>
  <si>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</si>
  <si>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</si>
  <si>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</si>
  <si>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</si>
  <si>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</si>
  <si>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</si>
  <si>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</si>
  <si>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</si>
  <si>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</si>
  <si>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</si>
  <si>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</si>
  <si>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</si>
  <si>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</si>
  <si>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</si>
  <si>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</si>
  <si>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</si>
  <si>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</si>
  <si>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</si>
  <si>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</si>
  <si>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</si>
  <si>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</si>
  <si>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</si>
  <si>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</si>
  <si>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</si>
  <si>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</si>
  <si>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</si>
  <si>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</si>
  <si>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</si>
  <si>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</si>
  <si>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</si>
  <si>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</si>
  <si>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</si>
  <si>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</si>
  <si>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</si>
  <si>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</si>
  <si>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</si>
  <si>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</si>
  <si>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</si>
  <si>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</si>
  <si>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</si>
  <si>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</si>
  <si>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</si>
  <si>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</si>
  <si>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</si>
  <si>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</si>
  <si>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</si>
  <si>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</si>
  <si>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</si>
  <si>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</si>
  <si>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</si>
  <si>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</si>
  <si>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</si>
  <si>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</si>
  <si>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</si>
  <si>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</si>
  <si>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</si>
  <si>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</si>
  <si>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</si>
  <si>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</si>
  <si>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</si>
  <si>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</si>
  <si>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</si>
  <si>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</si>
  <si>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</si>
  <si>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</si>
  <si>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</si>
  <si>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</si>
  <si>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</si>
  <si>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</si>
  <si>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</si>
  <si>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</si>
  <si>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</si>
  <si>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</si>
  <si>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</si>
  <si>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</si>
  <si>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</si>
  <si>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</si>
  <si>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</si>
  <si>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</si>
  <si>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</si>
  <si>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</si>
  <si>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</si>
  <si>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</si>
  <si>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</si>
  <si>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</si>
  <si>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</si>
  <si>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</si>
  <si>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</si>
  <si>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</si>
  <si>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</si>
  <si>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</si>
  <si>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</si>
  <si>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</si>
  <si>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</si>
  <si>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</si>
  <si>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</si>
  <si>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</si>
  <si>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</si>
  <si>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</si>
  <si>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</si>
  <si>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</si>
  <si>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</si>
  <si>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</si>
  <si>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</si>
  <si>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</si>
  <si>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</si>
  <si>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</si>
  <si>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</si>
  <si>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</si>
  <si>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</si>
  <si>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</si>
  <si>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</si>
  <si>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</si>
  <si>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</si>
  <si>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</si>
  <si>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</si>
  <si>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</si>
  <si>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</si>
  <si>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</si>
  <si>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</si>
  <si>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</si>
  <si>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</si>
  <si>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</si>
  <si>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</si>
  <si>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</si>
  <si>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</si>
  <si>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</si>
  <si>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</si>
  <si>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</si>
  <si>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</si>
  <si>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</si>
  <si>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</si>
  <si>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</si>
  <si>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</si>
  <si>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</si>
  <si>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</si>
  <si>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</si>
  <si>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</si>
  <si>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</si>
  <si>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</si>
  <si>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</si>
  <si>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</si>
  <si>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</si>
  <si>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</si>
  <si>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</si>
  <si>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</si>
  <si>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</si>
  <si>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</si>
  <si>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</si>
  <si>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</si>
  <si>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</si>
  <si>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</si>
  <si>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</si>
  <si>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</si>
  <si>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</si>
  <si>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</si>
  <si>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</si>
  <si>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</si>
  <si>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</si>
  <si>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</si>
  <si>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</si>
  <si>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</si>
  <si>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</si>
  <si>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</si>
  <si>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</si>
  <si>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</si>
  <si>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</si>
  <si>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</si>
  <si>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</si>
  <si>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</si>
  <si>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</si>
  <si>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</si>
  <si>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</si>
  <si>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</si>
  <si>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</si>
  <si>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</si>
  <si>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</si>
  <si>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</si>
  <si>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</si>
  <si>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</si>
  <si>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</si>
  <si>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</si>
  <si>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</si>
  <si>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</si>
  <si>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</si>
  <si>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</si>
  <si>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</si>
  <si>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</si>
  <si>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</si>
  <si>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</si>
  <si>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</si>
  <si>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</si>
  <si>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</si>
  <si>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</si>
  <si>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</si>
  <si>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</si>
  <si>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</si>
  <si>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</si>
  <si>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</si>
  <si>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</si>
  <si>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</si>
  <si>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</si>
  <si>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</si>
  <si>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</si>
  <si>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</si>
  <si>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</si>
  <si>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</si>
  <si>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</si>
  <si>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</si>
  <si>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</si>
  <si>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</si>
  <si>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</si>
  <si>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</si>
  <si>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</si>
  <si>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</si>
  <si>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</si>
  <si>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</si>
  <si>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</si>
  <si>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</si>
  <si>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</si>
  <si>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</si>
  <si>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</si>
  <si>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</si>
  <si>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</si>
  <si>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</si>
  <si>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</si>
  <si>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</si>
  <si>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</si>
  <si>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</si>
  <si>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</si>
  <si>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</si>
  <si>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</si>
  <si>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</si>
  <si>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</si>
  <si>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</si>
  <si>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</si>
  <si>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</si>
  <si>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</si>
  <si>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</si>
  <si>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</si>
  <si>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</si>
  <si>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</si>
  <si>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</si>
  <si>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</si>
  <si>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</si>
  <si>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</si>
  <si>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</si>
  <si>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</si>
  <si>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</si>
  <si>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</si>
  <si>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</si>
  <si>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</si>
  <si>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</si>
  <si>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</si>
  <si>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</si>
  <si>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</si>
  <si>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</si>
  <si>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</si>
  <si>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</si>
  <si>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</si>
  <si>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</si>
  <si>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</si>
  <si>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</si>
  <si>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</si>
  <si>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</si>
  <si>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</si>
  <si>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</si>
  <si>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</si>
  <si>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</si>
  <si>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</si>
  <si>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</si>
  <si>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</si>
  <si>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</si>
  <si>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</si>
  <si>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</si>
  <si>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</si>
  <si>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</si>
  <si>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</si>
  <si>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</si>
  <si>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</si>
  <si>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</si>
  <si>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</si>
  <si>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</si>
  <si>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</si>
  <si>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</si>
  <si>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</si>
  <si>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</si>
  <si>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</si>
  <si>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</si>
  <si>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</si>
  <si>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</si>
  <si>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</si>
  <si>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</si>
  <si>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</si>
  <si>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</si>
  <si>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</si>
  <si>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</si>
  <si>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</si>
  <si>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</si>
  <si>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</si>
  <si>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</si>
  <si>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</si>
  <si>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</si>
  <si>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</si>
  <si>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</si>
  <si>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</si>
  <si>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</si>
  <si>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</si>
  <si>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</si>
  <si>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</si>
  <si>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</si>
  <si>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</si>
  <si>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</si>
  <si>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</si>
  <si>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</si>
  <si>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</si>
  <si>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</si>
  <si>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</si>
  <si>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</si>
  <si>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</si>
  <si>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</si>
  <si>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</si>
  <si>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</si>
  <si>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</si>
  <si>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</si>
  <si>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</si>
  <si>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</si>
  <si>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</si>
  <si>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</si>
  <si>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</si>
  <si>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</si>
  <si>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</si>
  <si>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</si>
  <si>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</si>
  <si>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</si>
  <si>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</si>
  <si>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</si>
  <si>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</si>
  <si>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</si>
  <si>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</si>
  <si>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</si>
  <si>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</si>
  <si>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</si>
  <si>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</si>
  <si>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</si>
  <si>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</si>
  <si>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</si>
  <si>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</si>
  <si>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</si>
  <si>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</si>
  <si>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</si>
  <si>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</si>
  <si>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</si>
  <si>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</si>
  <si>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</si>
  <si>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</si>
  <si>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</si>
  <si>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</si>
  <si>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</si>
  <si>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</si>
  <si>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</si>
  <si>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</si>
  <si>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</si>
  <si>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</si>
  <si>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</si>
  <si>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</si>
  <si>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</si>
  <si>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</si>
  <si>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</si>
  <si>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</si>
  <si>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</si>
  <si>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</si>
  <si>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</si>
  <si>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</si>
  <si>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</si>
  <si>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</si>
  <si>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</si>
  <si>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</si>
  <si>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</si>
  <si>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</si>
  <si>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</si>
  <si>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</si>
  <si>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</si>
  <si>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</si>
  <si>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</si>
  <si>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</si>
  <si>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</si>
  <si>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</si>
  <si>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</si>
  <si>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</si>
  <si>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</si>
  <si>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</si>
  <si>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</si>
  <si>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</si>
  <si>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</si>
  <si>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</si>
  <si>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</si>
  <si>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</si>
  <si>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</si>
  <si>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</si>
  <si>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</si>
  <si>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</si>
  <si>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</si>
  <si>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</si>
  <si>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</si>
  <si>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</si>
  <si>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</si>
  <si>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</si>
  <si>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</si>
  <si>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</si>
  <si>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</si>
  <si>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</si>
  <si>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</si>
  <si>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</si>
  <si>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</si>
  <si>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</si>
  <si>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</si>
  <si>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</si>
  <si>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</si>
  <si>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</si>
  <si>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</si>
  <si>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</si>
  <si>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</si>
  <si>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</si>
  <si>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</si>
  <si>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</si>
  <si>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</si>
  <si>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</si>
  <si>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</si>
  <si>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</si>
  <si>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</si>
  <si>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</si>
  <si>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</si>
  <si>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</si>
  <si>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</si>
  <si>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</si>
  <si>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</si>
  <si>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</si>
  <si>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</si>
  <si>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</si>
  <si>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</si>
  <si>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</si>
  <si>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</si>
  <si>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</si>
  <si>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</si>
  <si>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</si>
  <si>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</si>
  <si>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</si>
  <si>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</si>
  <si>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</si>
  <si>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</si>
  <si>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</si>
  <si>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</si>
  <si>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</si>
  <si>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</si>
  <si>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</si>
  <si>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</si>
  <si>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</si>
  <si>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</si>
  <si>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</si>
  <si>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</si>
  <si>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</si>
  <si>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</si>
  <si>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</si>
  <si>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</si>
  <si>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</si>
  <si>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</si>
  <si>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</si>
  <si>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</si>
  <si>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</si>
  <si>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</si>
  <si>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</si>
  <si>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</si>
  <si>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</si>
  <si>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</si>
  <si>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</si>
  <si>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</si>
  <si>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</si>
  <si>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</si>
  <si>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</si>
  <si>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</si>
  <si>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</si>
  <si>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</si>
  <si>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</si>
  <si>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</si>
  <si>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</si>
  <si>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</si>
  <si>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</si>
  <si>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</si>
  <si>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</si>
  <si>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</si>
  <si>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</si>
  <si>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</si>
  <si>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</si>
  <si>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</si>
  <si>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</si>
  <si>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</si>
  <si>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</si>
  <si>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</si>
  <si>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</si>
  <si>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</si>
  <si>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</si>
  <si>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</si>
  <si>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</si>
  <si>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</si>
  <si>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</si>
  <si>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</si>
  <si>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</si>
  <si>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</si>
  <si>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</si>
  <si>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</si>
  <si>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</si>
  <si>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</si>
  <si>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</si>
  <si>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</si>
  <si>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</si>
  <si>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</si>
  <si>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</si>
  <si>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</si>
  <si>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</si>
  <si>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</si>
  <si>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</si>
  <si>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</si>
  <si>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</si>
  <si>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</si>
  <si>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</si>
  <si>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</si>
  <si>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</si>
  <si>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</si>
  <si>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</si>
  <si>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</si>
  <si>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</si>
  <si>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</si>
  <si>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</si>
  <si>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</si>
  <si>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</si>
  <si>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</si>
  <si>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</si>
  <si>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</si>
  <si>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</si>
  <si>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</si>
  <si>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</si>
  <si>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</si>
  <si>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</si>
  <si>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</si>
  <si>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</si>
  <si>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</si>
  <si>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</si>
  <si>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</si>
  <si>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</si>
  <si>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</si>
  <si>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</si>
  <si>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</si>
  <si>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</si>
  <si>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</si>
  <si>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</si>
  <si>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</si>
  <si>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</si>
  <si>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</si>
  <si>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</si>
  <si>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</si>
  <si>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</si>
  <si>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</si>
  <si>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</si>
  <si>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</si>
  <si>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</si>
  <si>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</si>
  <si>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</si>
  <si>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</si>
  <si>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</si>
  <si>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</si>
  <si>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</si>
  <si>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</si>
  <si>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</si>
  <si>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</si>
  <si>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</si>
  <si>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</si>
  <si>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</si>
  <si>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</si>
  <si>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</si>
  <si>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</si>
  <si>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</si>
  <si>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</si>
  <si>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</si>
  <si>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</si>
  <si>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</si>
  <si>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</si>
  <si>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</si>
  <si>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</si>
  <si>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</si>
  <si>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</si>
  <si>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</si>
  <si>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</si>
  <si>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</si>
  <si>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</si>
  <si>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</si>
  <si>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</si>
  <si>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</si>
  <si>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</si>
  <si>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</si>
  <si>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</si>
  <si>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</si>
  <si>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</si>
  <si>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</si>
  <si>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</si>
  <si>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</si>
  <si>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</si>
  <si>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</si>
  <si>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</si>
  <si>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</si>
  <si>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</si>
  <si>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</si>
  <si>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</si>
  <si>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</si>
  <si>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</si>
  <si>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</si>
  <si>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</si>
  <si>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</si>
  <si>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</si>
  <si>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</si>
  <si>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</si>
  <si>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</si>
  <si>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</si>
  <si>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</si>
  <si>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</si>
  <si>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</si>
  <si>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</si>
  <si>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</si>
  <si>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</si>
  <si>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</si>
  <si>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</si>
  <si>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</si>
  <si>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</si>
  <si>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</si>
  <si>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</si>
  <si>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</si>
  <si>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</si>
  <si>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</si>
  <si>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</si>
  <si>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</si>
  <si>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</si>
  <si>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</si>
  <si>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</si>
  <si>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</si>
  <si>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</si>
  <si>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</si>
  <si>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</si>
  <si>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</si>
  <si>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</si>
  <si>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</si>
  <si>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</si>
  <si>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</si>
  <si>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</si>
  <si>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</si>
  <si>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</si>
  <si>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</si>
  <si>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</si>
  <si>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</si>
  <si>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</si>
  <si>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</si>
  <si>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</si>
  <si>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</si>
  <si>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</si>
  <si>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</si>
  <si>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</si>
  <si>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</si>
  <si>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</si>
  <si>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</si>
  <si>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</si>
  <si>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</si>
  <si>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</si>
  <si>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</si>
  <si>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</si>
  <si>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</si>
  <si>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</si>
  <si>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</si>
  <si>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</si>
  <si>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</si>
  <si>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</si>
  <si>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</si>
  <si>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</si>
  <si>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</si>
  <si>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</si>
  <si>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</si>
  <si>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</si>
  <si>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</si>
  <si>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</si>
  <si>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</si>
  <si>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</si>
  <si>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</si>
  <si>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</si>
  <si>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</si>
  <si>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</si>
  <si>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</si>
  <si>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</si>
  <si>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</si>
  <si>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</si>
  <si>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</si>
  <si>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</si>
  <si>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</si>
  <si>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</si>
  <si>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</si>
  <si>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</si>
  <si>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</si>
  <si>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</si>
  <si>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</si>
  <si>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</si>
  <si>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</si>
  <si>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</si>
  <si>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</si>
  <si>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</si>
  <si>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</si>
  <si>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</si>
  <si>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</si>
  <si>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</si>
  <si>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</si>
  <si>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</si>
  <si>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</si>
  <si>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</si>
  <si>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</si>
  <si>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</si>
  <si>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</si>
  <si>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</si>
  <si>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</si>
  <si>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</si>
  <si>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</si>
  <si>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</si>
  <si>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</si>
  <si>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</si>
  <si>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</si>
  <si>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</si>
  <si>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</si>
  <si>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</si>
  <si>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</si>
  <si>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</si>
  <si>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</si>
  <si>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</si>
  <si>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</si>
  <si>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</si>
  <si>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</si>
  <si>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</si>
  <si>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</si>
  <si>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</si>
  <si>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</si>
  <si>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</si>
  <si>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</si>
  <si>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</si>
  <si>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</si>
  <si>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</si>
  <si>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</si>
  <si>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</si>
  <si>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</si>
  <si>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</si>
  <si>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</si>
  <si>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</si>
  <si>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</si>
  <si>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</si>
  <si>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</si>
  <si>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</si>
  <si>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</si>
  <si>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</si>
  <si>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</si>
  <si>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</si>
  <si>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</si>
  <si>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</si>
  <si>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</si>
  <si>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</si>
  <si>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</si>
  <si>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</si>
  <si>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</si>
  <si>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</si>
  <si>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</si>
  <si>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</si>
  <si>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</si>
  <si>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</si>
  <si>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</si>
  <si>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</si>
  <si>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</si>
  <si>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</si>
  <si>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</si>
  <si>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</si>
  <si>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</si>
  <si>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</si>
  <si>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</si>
  <si>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</si>
  <si>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</si>
  <si>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</si>
  <si>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</si>
  <si>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</si>
  <si>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</si>
  <si>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</si>
  <si>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</si>
  <si>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</si>
  <si>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</si>
  <si>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</si>
  <si>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</si>
  <si>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</si>
  <si>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</si>
  <si>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</si>
  <si>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</si>
  <si>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</si>
  <si>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</si>
  <si>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</si>
  <si>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</si>
  <si>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</si>
  <si>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</si>
  <si>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</si>
  <si>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</si>
  <si>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</si>
  <si>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</si>
  <si>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</si>
  <si>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</si>
  <si>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</si>
  <si>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</si>
  <si>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</si>
  <si>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</si>
  <si>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</si>
  <si>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</si>
  <si>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</si>
  <si>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</si>
  <si>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</si>
  <si>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</si>
  <si>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</si>
  <si>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</si>
  <si>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</si>
  <si>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</si>
  <si>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</si>
  <si>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</si>
  <si>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</si>
  <si>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</si>
  <si>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</si>
  <si>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</si>
  <si>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</si>
  <si>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</si>
  <si>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</si>
  <si>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</si>
  <si>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</si>
  <si>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</si>
  <si>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</si>
  <si>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</si>
  <si>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</si>
  <si>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</si>
  <si>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</si>
  <si>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</si>
  <si>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</si>
  <si>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</si>
  <si>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</si>
  <si>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</si>
  <si>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</si>
  <si>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</si>
  <si>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</si>
  <si>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</si>
  <si>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</si>
  <si>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</si>
  <si>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</si>
  <si>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</si>
  <si>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</si>
  <si>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</si>
  <si>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</si>
  <si>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</si>
  <si>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</si>
  <si>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</si>
  <si>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</si>
  <si>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</si>
  <si>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</si>
  <si>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</si>
  <si>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</si>
  <si>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</si>
  <si>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</si>
  <si>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</si>
  <si>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</si>
  <si>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</si>
  <si>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</si>
  <si>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</si>
  <si>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</si>
  <si>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</si>
  <si>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</si>
  <si>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</si>
  <si>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</si>
  <si>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</si>
  <si>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</si>
  <si>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</si>
  <si>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</si>
  <si>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</si>
  <si>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</si>
  <si>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</si>
  <si>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</si>
  <si>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</si>
  <si>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</si>
  <si>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</si>
  <si>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</si>
  <si>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</si>
  <si>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</si>
  <si>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</si>
  <si>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</si>
  <si>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</si>
  <si>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</si>
  <si>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</si>
  <si>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</si>
  <si>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</si>
  <si>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</si>
  <si>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</si>
  <si>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</si>
  <si>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</si>
  <si>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</si>
  <si>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</si>
  <si>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</si>
  <si>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</si>
  <si>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</si>
  <si>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</si>
  <si>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</si>
  <si>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</si>
  <si>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</si>
  <si>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</si>
  <si>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</si>
  <si>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</si>
  <si>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</si>
  <si>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</si>
  <si>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</si>
  <si>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</si>
  <si>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</si>
  <si>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</si>
  <si>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</si>
  <si>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</si>
  <si>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</si>
  <si>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</si>
  <si>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</si>
  <si>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</si>
  <si>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</si>
  <si>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</si>
  <si>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</si>
  <si>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</si>
  <si>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</si>
  <si>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</si>
  <si>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</si>
  <si>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</si>
  <si>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</si>
  <si>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</si>
  <si>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</si>
  <si>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</si>
  <si>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</si>
  <si>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</si>
  <si>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</si>
  <si>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</si>
  <si>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</si>
  <si>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</si>
  <si>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</si>
  <si>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</si>
  <si>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</si>
  <si>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</si>
  <si>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</si>
  <si>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</si>
  <si>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</si>
  <si>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</si>
  <si>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</si>
  <si>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</si>
  <si>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</si>
  <si>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</si>
  <si>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</si>
  <si>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</si>
  <si>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</si>
  <si>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</si>
  <si>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</si>
  <si>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</si>
  <si>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</si>
  <si>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</si>
  <si>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</si>
  <si>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</si>
  <si>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</si>
  <si>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</si>
  <si>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</si>
  <si>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</si>
  <si>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</si>
  <si>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</si>
  <si>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</si>
  <si>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</si>
  <si>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</si>
  <si>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</si>
  <si>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</si>
  <si>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</si>
  <si>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</si>
  <si>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</si>
  <si>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</si>
  <si>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</si>
  <si>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</si>
  <si>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</si>
  <si>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</si>
  <si>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</si>
  <si>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</si>
  <si>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</si>
  <si>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</si>
  <si>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</si>
  <si>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</si>
  <si>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</si>
  <si>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</si>
  <si>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</si>
  <si>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</si>
  <si>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</si>
  <si>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</si>
  <si>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</si>
  <si>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</si>
  <si>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</si>
  <si>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</si>
  <si>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</si>
  <si>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</si>
  <si>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</si>
  <si>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</si>
  <si>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</si>
  <si>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</si>
  <si>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</si>
  <si>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</si>
  <si>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</si>
  <si>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</si>
  <si>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</si>
  <si>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</si>
  <si>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</si>
  <si>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</si>
  <si>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</si>
  <si>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</si>
  <si>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</si>
  <si>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</si>
  <si>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</si>
  <si>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</si>
  <si>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</si>
  <si>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</si>
  <si>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</si>
  <si>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</si>
  <si>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</si>
  <si>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</si>
  <si>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</si>
  <si>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</si>
  <si>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</si>
  <si>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</si>
  <si>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</si>
  <si>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</si>
  <si>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</si>
  <si>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</si>
  <si>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</si>
  <si>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</si>
  <si>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</si>
  <si>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</si>
  <si>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</si>
  <si>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</si>
  <si>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</si>
  <si>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</si>
  <si>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</si>
  <si>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</si>
  <si>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</si>
  <si>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</si>
  <si>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</si>
  <si>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</si>
  <si>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</si>
  <si>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</si>
  <si>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</si>
  <si>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</si>
  <si>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</si>
  <si>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</si>
  <si>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</si>
  <si>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</si>
  <si>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</si>
  <si>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</si>
  <si>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</si>
  <si>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</si>
  <si>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</si>
  <si>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</si>
  <si>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</si>
  <si>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</si>
  <si>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</si>
  <si>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</si>
  <si>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</si>
  <si>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</si>
  <si>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</si>
  <si>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</si>
  <si>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</si>
  <si>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</si>
  <si>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</si>
  <si>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</si>
  <si>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</si>
  <si>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</si>
  <si>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</si>
  <si>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</si>
  <si>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</si>
  <si>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</si>
  <si>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</si>
  <si>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</si>
  <si>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</si>
  <si>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</si>
  <si>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</si>
  <si>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</si>
  <si>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</si>
  <si>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</si>
  <si>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</si>
  <si>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</si>
  <si>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</si>
  <si>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</si>
  <si>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</si>
  <si>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</si>
  <si>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</si>
  <si>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</si>
  <si>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</si>
  <si>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</si>
  <si>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</si>
  <si>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</si>
  <si>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</si>
  <si>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</si>
  <si>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</si>
  <si>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</si>
  <si>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</si>
  <si>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</si>
  <si>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</si>
  <si>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</si>
  <si>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</si>
  <si>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</si>
  <si>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</si>
  <si>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</si>
  <si>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</si>
  <si>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</si>
  <si>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</si>
  <si>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</si>
  <si>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</si>
  <si>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</si>
  <si>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</si>
  <si>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</si>
  <si>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</si>
  <si>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</si>
  <si>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</si>
  <si>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</si>
  <si>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</si>
  <si>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</si>
  <si>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</si>
  <si>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</si>
  <si>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</si>
  <si>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</si>
  <si>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</si>
  <si>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</si>
  <si>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</si>
  <si>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</si>
  <si>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</si>
  <si>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</si>
  <si>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</si>
  <si>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</si>
  <si>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</si>
  <si>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</si>
  <si>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</si>
  <si>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</si>
  <si>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</si>
  <si>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</si>
  <si>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</si>
  <si>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</si>
  <si>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</si>
  <si>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</si>
  <si>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</si>
  <si>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</si>
  <si>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</si>
  <si>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</si>
  <si>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</si>
  <si>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</si>
  <si>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</si>
  <si>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</si>
  <si>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</si>
  <si>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</si>
  <si>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</si>
  <si>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</si>
  <si>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</si>
  <si>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</si>
  <si>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</si>
  <si>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</si>
  <si>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</si>
  <si>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</si>
  <si>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</si>
  <si>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</si>
  <si>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</si>
  <si>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</si>
  <si>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</si>
  <si>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</si>
  <si>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</si>
  <si>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</si>
  <si>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</si>
  <si>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</si>
  <si>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</si>
  <si>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</si>
  <si>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</si>
  <si>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</si>
  <si>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</si>
  <si>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</si>
  <si>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</si>
  <si>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</si>
  <si>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</si>
  <si>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</si>
  <si>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</si>
  <si>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</si>
  <si>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</si>
  <si>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</si>
  <si>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</si>
  <si>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</si>
  <si>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</si>
  <si>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</si>
  <si>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</si>
  <si>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</si>
  <si>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</si>
  <si>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</si>
  <si>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</si>
  <si>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</si>
  <si>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</si>
  <si>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</si>
  <si>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</si>
  <si>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</si>
  <si>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</si>
  <si>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</si>
  <si>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</si>
  <si>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</si>
  <si>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</si>
  <si>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</si>
  <si>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</si>
  <si>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</si>
  <si>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</si>
  <si>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</si>
  <si>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</si>
  <si>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</si>
  <si>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</si>
  <si>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</si>
  <si>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</si>
  <si>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</si>
  <si>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</si>
  <si>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</si>
  <si>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</si>
  <si>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</si>
  <si>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</si>
  <si>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</si>
  <si>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</si>
  <si>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</si>
  <si>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</si>
  <si>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</si>
  <si>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</si>
  <si>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</si>
  <si>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</si>
  <si>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</si>
  <si>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</si>
  <si>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</si>
  <si>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</si>
  <si>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</si>
  <si>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</si>
  <si>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</si>
  <si>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</si>
  <si>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</si>
  <si>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</si>
  <si>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</si>
  <si>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</si>
  <si>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</si>
  <si>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</si>
  <si>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</si>
  <si>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</si>
  <si>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</si>
  <si>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</si>
  <si>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</si>
  <si>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</si>
  <si>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</si>
  <si>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</si>
  <si>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</si>
  <si>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</si>
  <si>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</si>
  <si>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</si>
  <si>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</si>
  <si>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</si>
  <si>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</si>
  <si>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</si>
  <si>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</si>
  <si>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</si>
  <si>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</si>
  <si>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</si>
  <si>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</si>
  <si>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</si>
  <si>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</si>
  <si>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</si>
  <si>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</si>
  <si>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</si>
  <si>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</si>
  <si>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</si>
  <si>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</si>
  <si>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</si>
  <si>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</si>
  <si>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</si>
  <si>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</si>
  <si>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</si>
  <si>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</si>
  <si>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</si>
  <si>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</si>
  <si>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</si>
  <si>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</si>
  <si>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</si>
  <si>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</si>
  <si>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</si>
  <si>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</si>
  <si>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</si>
  <si>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</si>
  <si>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</si>
  <si>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</si>
  <si>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</si>
  <si>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</si>
  <si>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</si>
  <si>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</si>
  <si>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</si>
  <si>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</si>
  <si>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</si>
  <si>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</si>
  <si>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</si>
  <si>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</si>
  <si>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</si>
  <si>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</si>
  <si>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</si>
  <si>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</si>
  <si>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</si>
  <si>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</si>
  <si>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</si>
  <si>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</si>
  <si>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</si>
  <si>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</si>
  <si>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</si>
  <si>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</si>
  <si>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</si>
  <si>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</si>
  <si>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</si>
  <si>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</si>
  <si>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</si>
  <si>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</si>
  <si>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</si>
  <si>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</si>
  <si>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</si>
  <si>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</si>
  <si>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</si>
  <si>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</si>
  <si>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</si>
  <si>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</si>
  <si>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</si>
  <si>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</si>
  <si>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</si>
  <si>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</si>
  <si>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</si>
  <si>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</si>
  <si>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</si>
  <si>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</si>
  <si>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</si>
  <si>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</si>
  <si>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</si>
  <si>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</si>
  <si>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</si>
  <si>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</si>
  <si>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</si>
  <si>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</si>
  <si>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</si>
  <si>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</si>
  <si>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</si>
  <si>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</si>
  <si>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</si>
  <si>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</si>
  <si>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</si>
  <si>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</si>
  <si>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</si>
  <si>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</si>
  <si>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</si>
  <si>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</si>
  <si>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</si>
  <si>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</si>
  <si>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</si>
  <si>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</si>
  <si>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</si>
  <si>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</si>
  <si>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</si>
  <si>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</si>
  <si>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</si>
  <si>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</si>
  <si>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</si>
  <si>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</si>
  <si>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</si>
  <si>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</si>
  <si>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</si>
  <si>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</si>
  <si>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</si>
  <si>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</si>
  <si>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</si>
  <si>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</si>
  <si>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</si>
  <si>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</si>
  <si>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</si>
  <si>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</si>
  <si>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</si>
  <si>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</si>
  <si>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</si>
  <si>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</si>
  <si>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</si>
  <si>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</si>
  <si>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</si>
  <si>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</si>
  <si>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</si>
  <si>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</si>
  <si>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</si>
  <si>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</si>
  <si>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</si>
  <si>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</si>
  <si>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</si>
  <si>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</si>
  <si>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</si>
  <si>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</si>
  <si>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</si>
  <si>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</si>
  <si>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</si>
  <si>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</si>
  <si>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</si>
  <si>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</si>
  <si>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</si>
  <si>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</si>
  <si>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</si>
  <si>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</si>
  <si>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</si>
  <si>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</si>
  <si>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</si>
  <si>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</si>
  <si>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</si>
  <si>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</si>
  <si>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</si>
  <si>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</si>
  <si>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</si>
  <si>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</si>
  <si>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</si>
  <si>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</si>
  <si>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</si>
  <si>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</si>
  <si>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</si>
  <si>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</si>
  <si>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</si>
  <si>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</si>
  <si>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</si>
  <si>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</si>
  <si>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</si>
  <si>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</si>
  <si>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</si>
  <si>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</si>
  <si>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</si>
  <si>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</si>
  <si>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</si>
  <si>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</si>
  <si>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</si>
  <si>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</si>
  <si>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</si>
  <si>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</si>
  <si>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</si>
  <si>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</si>
  <si>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</si>
  <si>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</si>
  <si>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</si>
  <si>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</si>
  <si>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</si>
  <si>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</si>
  <si>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</si>
  <si>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</si>
  <si>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</si>
  <si>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</si>
  <si>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</si>
  <si>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</si>
  <si>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</si>
  <si>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</si>
  <si>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</si>
  <si>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</si>
  <si>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</si>
  <si>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</si>
  <si>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</si>
  <si>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</si>
  <si>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</si>
  <si>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</si>
  <si>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</si>
  <si>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</si>
  <si>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</si>
  <si>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</si>
  <si>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</si>
  <si>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</si>
  <si>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</si>
  <si>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</si>
  <si>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</si>
  <si>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</si>
  <si>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</si>
  <si>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</si>
  <si>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</si>
  <si>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</si>
  <si>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</si>
  <si>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</si>
  <si>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</si>
  <si>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</si>
  <si>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</si>
  <si>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</si>
  <si>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</si>
  <si>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</si>
  <si>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</si>
  <si>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</si>
  <si>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</si>
  <si>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</si>
  <si>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</si>
  <si>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</si>
  <si>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</si>
  <si>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</si>
  <si>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</si>
  <si>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</si>
  <si>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</si>
  <si>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</si>
  <si>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</si>
  <si>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</si>
  <si>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</si>
  <si>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</si>
  <si>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</si>
  <si>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</si>
  <si>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</si>
  <si>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</si>
  <si>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</si>
  <si>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</si>
  <si>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</si>
  <si>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</si>
  <si>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</si>
  <si>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</si>
  <si>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</si>
  <si>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</si>
  <si>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</si>
  <si>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</si>
  <si>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</si>
  <si>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</si>
  <si>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</si>
  <si>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</si>
  <si>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</si>
  <si>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</si>
  <si>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</si>
  <si>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</si>
  <si>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</si>
  <si>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</si>
  <si>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</si>
  <si>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</si>
  <si>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</si>
  <si>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</si>
  <si>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</si>
  <si>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</si>
  <si>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</si>
  <si>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</si>
  <si>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</si>
  <si>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</si>
  <si>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</si>
  <si>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</si>
  <si>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</si>
  <si>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</si>
  <si>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</si>
  <si>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</si>
  <si>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</si>
  <si>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</si>
  <si>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</si>
  <si>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</si>
  <si>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</si>
  <si>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</si>
  <si>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</si>
  <si>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</si>
  <si>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</si>
  <si>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</si>
  <si>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</si>
  <si>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</si>
  <si>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</si>
  <si>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</si>
  <si>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</si>
  <si>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</si>
  <si>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</si>
  <si>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</si>
  <si>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</si>
  <si>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</si>
  <si>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</si>
  <si>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</si>
  <si>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</si>
  <si>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</si>
  <si>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</si>
  <si>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</si>
  <si>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</si>
  <si>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</si>
  <si>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</si>
  <si>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</si>
  <si>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</si>
  <si>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</si>
  <si>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</si>
  <si>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</si>
  <si>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</si>
  <si>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</si>
  <si>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</si>
  <si>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</si>
  <si>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</si>
  <si>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</si>
  <si>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</si>
  <si>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</si>
  <si>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</si>
  <si>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</si>
  <si>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</si>
  <si>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</si>
  <si>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</si>
  <si>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</si>
  <si>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</si>
  <si>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</si>
  <si>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</si>
  <si>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</si>
  <si>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</si>
  <si>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</si>
  <si>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</si>
  <si>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</si>
  <si>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</si>
  <si>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</si>
  <si>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</si>
  <si>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</si>
  <si>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</si>
  <si>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</si>
  <si>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</si>
  <si>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</si>
  <si>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</si>
  <si>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</si>
  <si>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</si>
  <si>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</si>
  <si>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</si>
  <si>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</si>
  <si>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</si>
  <si>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</si>
  <si>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</si>
  <si>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</si>
  <si>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</si>
  <si>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</si>
  <si>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</si>
  <si>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</si>
  <si>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</si>
  <si>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</si>
  <si>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</si>
  <si>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</si>
  <si>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</si>
  <si>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</si>
  <si>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</si>
  <si>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</si>
  <si>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</si>
  <si>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</si>
  <si>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</si>
  <si>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</si>
  <si>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</si>
  <si>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</si>
  <si>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</si>
  <si>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</si>
  <si>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</si>
  <si>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</si>
  <si>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</si>
  <si>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</si>
  <si>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</si>
  <si>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</si>
  <si>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</si>
  <si>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</si>
  <si>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</si>
  <si>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</si>
  <si>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</si>
  <si>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</si>
  <si>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</si>
  <si>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</si>
  <si>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</si>
  <si>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</si>
  <si>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</si>
  <si>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</si>
  <si>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</si>
  <si>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</si>
  <si>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</si>
  <si>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</si>
  <si>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</si>
  <si>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</si>
  <si>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</si>
  <si>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</si>
  <si>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</si>
  <si>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</si>
  <si>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</si>
  <si>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</si>
  <si>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</si>
  <si>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</si>
  <si>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</si>
  <si>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</si>
  <si>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</si>
  <si>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</si>
  <si>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</si>
  <si>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</si>
  <si>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</si>
  <si>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</si>
  <si>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</si>
  <si>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</si>
  <si>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</si>
  <si>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</si>
  <si>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</si>
  <si>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</si>
  <si>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</si>
  <si>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</si>
  <si>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</si>
  <si>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</si>
  <si>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</si>
  <si>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</si>
  <si>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</si>
  <si>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</si>
  <si>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</si>
  <si>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</si>
  <si>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</si>
  <si>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</si>
  <si>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</si>
  <si>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</si>
  <si>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</si>
  <si>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</si>
  <si>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</si>
  <si>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</si>
  <si>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</si>
  <si>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</si>
  <si>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</si>
  <si>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</si>
  <si>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</si>
  <si>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</si>
  <si>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</si>
  <si>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</si>
  <si>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</si>
  <si>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</si>
  <si>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</si>
  <si>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</si>
  <si>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</si>
  <si>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</si>
  <si>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</si>
  <si>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</si>
  <si>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</si>
  <si>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</si>
  <si>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</si>
  <si>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</si>
  <si>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</si>
  <si>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</si>
  <si>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</si>
  <si>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</si>
  <si>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</si>
  <si>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</si>
  <si>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</si>
  <si>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</si>
  <si>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</si>
  <si>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</si>
  <si>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</si>
  <si>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</si>
  <si>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</si>
  <si>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</si>
  <si>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</si>
  <si>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</si>
  <si>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</si>
  <si>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</si>
  <si>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</si>
  <si>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</si>
  <si>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</si>
  <si>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</si>
  <si>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</si>
  <si>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</si>
  <si>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</si>
  <si>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</si>
  <si>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</si>
  <si>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</si>
  <si>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</si>
  <si>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</si>
  <si>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</si>
  <si>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</si>
  <si>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</si>
  <si>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</si>
  <si>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</si>
  <si>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</si>
  <si>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</si>
  <si>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</si>
  <si>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</si>
  <si>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</si>
  <si>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</si>
  <si>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</si>
  <si>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</si>
  <si>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</si>
  <si>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</si>
  <si>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</si>
  <si>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</si>
  <si>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</si>
  <si>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</si>
  <si>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</si>
  <si>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</si>
  <si>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</si>
  <si>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</si>
  <si>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</si>
  <si>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</si>
  <si>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</si>
  <si>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</si>
  <si>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</si>
  <si>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</si>
  <si>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</si>
  <si>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</si>
  <si>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</si>
  <si>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</si>
  <si>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</si>
  <si>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</si>
  <si>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</si>
  <si>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</si>
  <si>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</si>
  <si>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</si>
  <si>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</si>
  <si>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</si>
  <si>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</si>
  <si>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</si>
  <si>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</si>
  <si>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</si>
  <si>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</si>
  <si>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</si>
  <si>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</si>
  <si>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</si>
  <si>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</si>
  <si>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</si>
  <si>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</si>
  <si>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</si>
  <si>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</si>
  <si>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</si>
  <si>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</si>
  <si>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</si>
  <si>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</si>
  <si>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</si>
  <si>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</si>
  <si>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</si>
  <si>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</si>
  <si>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</si>
  <si>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</si>
  <si>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</si>
  <si>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</si>
  <si>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</si>
  <si>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</si>
  <si>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</si>
  <si>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</si>
  <si>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</si>
  <si>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</si>
  <si>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</si>
  <si>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</si>
  <si>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</si>
  <si>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</si>
  <si>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</si>
  <si>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</si>
  <si>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</si>
  <si>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</si>
  <si>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</si>
  <si>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</si>
  <si>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</si>
  <si>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</si>
  <si>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</si>
  <si>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</si>
  <si>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</si>
  <si>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</si>
  <si>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</si>
  <si>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</si>
  <si>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</si>
  <si>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</si>
  <si>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</si>
  <si>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</si>
  <si>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</si>
  <si>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</si>
  <si>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</si>
  <si>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</si>
  <si>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</si>
  <si>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</si>
  <si>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</si>
  <si>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</si>
  <si>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</si>
  <si>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</si>
  <si>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</si>
  <si>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</si>
  <si>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</si>
  <si>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</si>
  <si>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</si>
  <si>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</si>
  <si>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</si>
  <si>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</si>
  <si>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</si>
  <si>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</si>
  <si>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</si>
  <si>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</si>
  <si>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</si>
  <si>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</si>
  <si>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</si>
  <si>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</si>
  <si>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</si>
  <si>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</si>
  <si>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</si>
  <si>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</si>
  <si>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</si>
  <si>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</si>
  <si>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</si>
  <si>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</si>
  <si>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</si>
  <si>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</si>
  <si>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</si>
  <si>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</si>
  <si>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</si>
  <si>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</si>
  <si>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</si>
  <si>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</si>
  <si>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</si>
  <si>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</si>
  <si>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</si>
  <si>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</si>
  <si>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</si>
  <si>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</si>
  <si>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</si>
  <si>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</si>
  <si>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</si>
  <si>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</si>
  <si>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</si>
  <si>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</si>
  <si>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</si>
  <si>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</si>
  <si>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</si>
  <si>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</si>
  <si>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</si>
  <si>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</si>
  <si>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</si>
  <si>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</si>
  <si>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</si>
  <si>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</si>
  <si>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</si>
  <si>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</si>
  <si>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</si>
  <si>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</si>
  <si>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</si>
  <si>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</si>
  <si>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</si>
  <si>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</si>
  <si>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</si>
  <si>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</si>
  <si>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</si>
  <si>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</si>
  <si>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</si>
  <si>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</si>
  <si>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</si>
  <si>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</si>
  <si>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</si>
  <si>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</si>
  <si>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</si>
  <si>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</si>
  <si>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</si>
  <si>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</si>
  <si>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</si>
  <si>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</si>
  <si>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</si>
  <si>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</si>
  <si>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</si>
  <si>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</si>
  <si>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</si>
  <si>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</si>
  <si>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</si>
  <si>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</si>
  <si>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</si>
  <si>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</si>
  <si>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</si>
  <si>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</si>
  <si>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</si>
  <si>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</si>
  <si>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</si>
  <si>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</si>
  <si>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</si>
  <si>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</si>
  <si>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</si>
  <si>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</si>
  <si>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</si>
  <si>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</si>
  <si>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</si>
  <si>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</si>
  <si>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</si>
  <si>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</si>
  <si>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</si>
  <si>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</si>
  <si>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</si>
  <si>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</si>
  <si>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</si>
  <si>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</si>
  <si>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</si>
  <si>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</si>
  <si>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</si>
  <si>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</si>
  <si>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</si>
  <si>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</si>
  <si>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</si>
  <si>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</si>
  <si>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</si>
  <si>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</si>
  <si>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</si>
  <si>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</si>
  <si>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</si>
  <si>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</si>
  <si>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</si>
  <si>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</si>
  <si>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</si>
  <si>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</si>
  <si>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</si>
  <si>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</si>
  <si>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</si>
  <si>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</si>
  <si>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</si>
  <si>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</si>
  <si>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</si>
  <si>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</si>
  <si>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</si>
  <si>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</si>
  <si>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</si>
  <si>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</si>
  <si>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</si>
  <si>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</si>
  <si>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</si>
  <si>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</si>
  <si>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</si>
  <si>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</si>
  <si>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</si>
  <si>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</si>
  <si>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</si>
  <si>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</si>
  <si>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</si>
  <si>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</si>
  <si>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</si>
  <si>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</si>
  <si>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</si>
  <si>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</si>
  <si>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</si>
  <si>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</si>
  <si>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</si>
  <si>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</si>
  <si>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</si>
  <si>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</si>
  <si>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</si>
  <si>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</si>
  <si>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</si>
  <si>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</si>
  <si>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</si>
  <si>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</si>
  <si>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</si>
  <si>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</si>
  <si>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</si>
  <si>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</si>
  <si>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</si>
  <si>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</si>
  <si>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</si>
  <si>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</si>
  <si>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</si>
  <si>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</si>
  <si>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</si>
  <si>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</si>
  <si>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</si>
  <si>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</si>
  <si>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</si>
  <si>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</si>
  <si>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</si>
  <si>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</si>
  <si>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</si>
  <si>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</si>
  <si>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</si>
  <si>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</si>
  <si>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</si>
  <si>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</si>
  <si>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</si>
  <si>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</si>
  <si>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</si>
  <si>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</si>
  <si>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</si>
  <si>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</si>
  <si>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</si>
  <si>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</si>
  <si>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</si>
  <si>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</si>
  <si>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</si>
  <si>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</si>
  <si>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</si>
  <si>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</si>
  <si>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</si>
  <si>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</si>
  <si>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</si>
  <si>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</si>
  <si>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</si>
  <si>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</si>
  <si>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</si>
  <si>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</si>
  <si>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</si>
  <si>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</si>
  <si>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</si>
  <si>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</si>
  <si>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</si>
  <si>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</si>
  <si>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</si>
  <si>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</si>
  <si>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</si>
  <si>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</si>
  <si>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</si>
  <si>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</si>
  <si>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</si>
  <si>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</si>
  <si>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</si>
  <si>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</si>
  <si>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</si>
  <si>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</si>
  <si>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</si>
  <si>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</si>
  <si>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</si>
  <si>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</si>
  <si>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</si>
  <si>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</si>
  <si>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</si>
  <si>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</si>
  <si>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</si>
  <si>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</si>
  <si>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</si>
  <si>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</si>
  <si>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</si>
  <si>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</si>
  <si>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</si>
  <si>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</si>
  <si>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</si>
  <si>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</si>
  <si>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</si>
  <si>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</si>
  <si>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</si>
  <si>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</si>
  <si>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</si>
  <si>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</si>
  <si>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</si>
  <si>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</si>
  <si>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</si>
  <si>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</si>
  <si>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</si>
  <si>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</si>
  <si>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</si>
  <si>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</si>
  <si>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</si>
  <si>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</si>
  <si>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</si>
  <si>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</si>
  <si>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</si>
  <si>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</si>
  <si>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</si>
  <si>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</si>
  <si>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</si>
  <si>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</si>
  <si>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</si>
  <si>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</si>
  <si>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</si>
  <si>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</si>
  <si>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</si>
  <si>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</si>
  <si>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</si>
  <si>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</si>
  <si>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</si>
  <si>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</si>
  <si>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</si>
  <si>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</si>
  <si>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</si>
  <si>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</si>
  <si>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</si>
  <si>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</si>
  <si>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</si>
  <si>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</si>
  <si>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</si>
  <si>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</si>
  <si>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</si>
  <si>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</si>
  <si>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</si>
  <si>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</si>
  <si>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</si>
  <si>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</si>
  <si>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</si>
  <si>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</si>
  <si>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</si>
  <si>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</si>
  <si>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</si>
  <si>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</si>
  <si>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</si>
  <si>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</si>
  <si>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</si>
  <si>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</si>
  <si>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</si>
  <si>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</si>
  <si>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</si>
  <si>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</si>
  <si>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</si>
  <si>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</si>
  <si>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</si>
  <si>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</si>
  <si>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</si>
  <si>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</si>
  <si>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</si>
  <si>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</si>
  <si>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</si>
  <si>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</si>
  <si>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</si>
  <si>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</si>
  <si>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</si>
  <si>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</si>
  <si>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</si>
  <si>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</si>
  <si>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</si>
  <si>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</si>
  <si>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</si>
  <si>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</si>
  <si>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</si>
  <si>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</si>
  <si>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</si>
  <si>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</si>
  <si>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</si>
  <si>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</si>
  <si>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</si>
  <si>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</si>
  <si>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</si>
  <si>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</si>
  <si>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</si>
  <si>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</si>
  <si>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</si>
  <si>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</si>
  <si>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</si>
  <si>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</si>
  <si>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</si>
  <si>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</si>
  <si>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</si>
  <si>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</si>
  <si>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</si>
  <si>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</si>
  <si>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</si>
  <si>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</si>
  <si>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</si>
  <si>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</si>
  <si>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</si>
  <si>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</si>
  <si>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</si>
  <si>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</si>
  <si>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</si>
  <si>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</si>
  <si>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</si>
  <si>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</si>
  <si>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</si>
  <si>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</si>
  <si>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</si>
  <si>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</si>
  <si>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</si>
  <si>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</si>
  <si>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</si>
  <si>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</si>
  <si>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</si>
  <si>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</si>
  <si>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</si>
  <si>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</si>
  <si>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</si>
  <si>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</si>
  <si>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</si>
  <si>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</si>
  <si>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</si>
  <si>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</si>
  <si>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</si>
  <si>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</si>
  <si>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</si>
  <si>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</si>
  <si>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</si>
  <si>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</si>
  <si>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</si>
  <si>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</si>
  <si>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</si>
  <si>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</si>
  <si>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</si>
  <si>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</si>
  <si>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</si>
  <si>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</si>
  <si>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</si>
  <si>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</si>
  <si>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</si>
  <si>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</si>
  <si>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</si>
  <si>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</si>
  <si>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</si>
  <si>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</si>
  <si>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</si>
  <si>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</si>
  <si>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</si>
  <si>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</si>
  <si>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</si>
  <si>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</si>
  <si>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</si>
  <si>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</si>
  <si>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</si>
  <si>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</si>
  <si>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</si>
  <si>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</si>
  <si>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</si>
  <si>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</si>
  <si>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</si>
  <si>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</si>
  <si>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</si>
  <si>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</si>
  <si>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</si>
  <si>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</si>
  <si>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</si>
  <si>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</si>
  <si>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</si>
  <si>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</si>
  <si>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</si>
  <si>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</si>
  <si>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</si>
  <si>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</si>
  <si>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</si>
  <si>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</si>
  <si>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</si>
  <si>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</si>
  <si>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</si>
  <si>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</si>
  <si>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</si>
  <si>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</si>
  <si>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</si>
  <si>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</si>
  <si>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</si>
  <si>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</si>
  <si>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</si>
  <si>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</si>
  <si>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</si>
  <si>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</si>
  <si>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</si>
  <si>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</si>
  <si>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</si>
  <si>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</si>
  <si>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</si>
  <si>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</si>
  <si>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</si>
  <si>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</si>
  <si>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</si>
  <si>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</si>
  <si>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</si>
  <si>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</si>
  <si>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</si>
  <si>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</si>
  <si>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</si>
  <si>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</si>
  <si>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</si>
  <si>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</si>
  <si>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</si>
  <si>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</si>
  <si>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</si>
  <si>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</si>
  <si>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</si>
  <si>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</si>
  <si>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</si>
  <si>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</si>
  <si>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</si>
  <si>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</si>
  <si>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</si>
  <si>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</si>
  <si>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</si>
  <si>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</si>
  <si>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</si>
  <si>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</si>
  <si>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</si>
  <si>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</si>
  <si>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</si>
  <si>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</si>
  <si>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</si>
  <si>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</si>
  <si>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</si>
  <si>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</si>
  <si>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</si>
  <si>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</si>
  <si>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</si>
  <si>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</si>
  <si>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</si>
  <si>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</si>
  <si>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</si>
  <si>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</si>
  <si>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</si>
  <si>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</si>
  <si>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</si>
  <si>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</si>
  <si>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</si>
  <si>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</si>
  <si>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</si>
  <si>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</si>
  <si>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</si>
  <si>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</si>
  <si>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</si>
  <si>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</si>
  <si>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</si>
  <si>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</si>
  <si>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</si>
  <si>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</si>
  <si>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</si>
  <si>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</si>
  <si>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</si>
  <si>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</si>
  <si>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</si>
  <si>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</si>
  <si>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</si>
  <si>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</si>
  <si>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</si>
  <si>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</si>
  <si>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</si>
  <si>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</si>
  <si>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</si>
  <si>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</si>
  <si>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</si>
  <si>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</si>
  <si>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</si>
  <si>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</si>
  <si>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</si>
  <si>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</si>
  <si>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</si>
  <si>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</si>
  <si>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</si>
  <si>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</si>
  <si>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</si>
  <si>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</si>
  <si>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</si>
  <si>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</si>
  <si>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</si>
  <si>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</si>
  <si>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</si>
  <si>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</si>
  <si>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</si>
  <si>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</si>
  <si>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</si>
  <si>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</si>
  <si>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</si>
  <si>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</si>
  <si>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</si>
  <si>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</si>
  <si>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</si>
  <si>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</si>
  <si>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</si>
  <si>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</si>
  <si>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</si>
  <si>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</si>
  <si>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</si>
  <si>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</si>
  <si>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</si>
  <si>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</si>
  <si>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</si>
  <si>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</si>
  <si>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</si>
  <si>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</si>
  <si>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</si>
  <si>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</si>
  <si>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</si>
  <si>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</si>
  <si>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</si>
  <si>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</si>
  <si>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</si>
  <si>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</si>
  <si>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</si>
  <si>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</si>
  <si>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</si>
  <si>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</si>
  <si>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</si>
  <si>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</si>
  <si>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</si>
  <si>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</si>
  <si>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</si>
  <si>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</si>
  <si>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</si>
  <si>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</si>
  <si>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</si>
  <si>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</si>
  <si>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</si>
  <si>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</si>
  <si>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</si>
  <si>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</si>
  <si>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</si>
  <si>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</si>
  <si>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</si>
  <si>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</si>
  <si>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</si>
  <si>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</si>
  <si>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</si>
  <si>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</si>
  <si>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</si>
  <si>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</si>
  <si>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</si>
  <si>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</si>
  <si>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</si>
  <si>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</si>
  <si>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</si>
  <si>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</si>
  <si>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</si>
  <si>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</si>
  <si>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</si>
  <si>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</si>
  <si>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</si>
  <si>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</si>
  <si>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</si>
  <si>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</si>
  <si>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</si>
  <si>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</si>
  <si>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</si>
  <si>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</si>
  <si>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</si>
  <si>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</si>
  <si>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</si>
  <si>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</si>
  <si>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</si>
  <si>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</si>
  <si>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</si>
  <si>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</si>
  <si>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</si>
  <si>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</si>
  <si>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</si>
  <si>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</si>
  <si>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</si>
  <si>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</si>
  <si>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</si>
  <si>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</si>
  <si>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</si>
  <si>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</si>
  <si>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</si>
  <si>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</si>
  <si>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</si>
  <si>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</si>
  <si>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</si>
  <si>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</si>
  <si>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</si>
  <si>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</si>
  <si>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</si>
  <si>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</si>
  <si>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</si>
  <si>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</si>
  <si>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</si>
  <si>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</si>
  <si>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</si>
  <si>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</si>
  <si>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</si>
  <si>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</si>
  <si>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</si>
  <si>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</si>
  <si>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</si>
  <si>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</si>
  <si>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</si>
  <si>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</si>
  <si>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</si>
  <si>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</si>
  <si>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</si>
  <si>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</si>
  <si>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</si>
  <si>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</si>
  <si>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</si>
  <si>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</si>
  <si>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</si>
  <si>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</si>
  <si>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</si>
  <si>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</si>
  <si>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</si>
  <si>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</si>
  <si>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</si>
  <si>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</si>
  <si>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</si>
  <si>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</si>
  <si>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</si>
  <si>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</si>
  <si>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</si>
  <si>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</si>
  <si>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</si>
  <si>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</si>
  <si>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</si>
  <si>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</si>
  <si>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</si>
  <si>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</si>
  <si>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</si>
  <si>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</si>
  <si>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</si>
  <si>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</si>
  <si>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</si>
  <si>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</si>
  <si>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</si>
  <si>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</si>
  <si>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</si>
  <si>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</si>
  <si>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</si>
  <si>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</si>
  <si>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</si>
  <si>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</si>
  <si>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</si>
  <si>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</si>
  <si>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</si>
  <si>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</si>
  <si>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</si>
  <si>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</si>
  <si>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</si>
  <si>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</si>
  <si>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</si>
  <si>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</si>
  <si>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</si>
  <si>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</si>
  <si>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</si>
  <si>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</si>
  <si>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</si>
  <si>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</si>
  <si>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</si>
  <si>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</si>
  <si>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</si>
  <si>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</si>
  <si>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</si>
  <si>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</si>
  <si>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</si>
  <si>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</si>
  <si>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</si>
  <si>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</si>
  <si>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</si>
  <si>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</si>
  <si>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</si>
  <si>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</si>
  <si>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</si>
  <si>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</si>
  <si>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</si>
  <si>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</si>
  <si>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</si>
  <si>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</si>
  <si>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</si>
  <si>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</si>
  <si>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</si>
  <si>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</si>
  <si>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</si>
  <si>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</si>
  <si>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</si>
  <si>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</si>
  <si>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</si>
  <si>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</si>
  <si>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</si>
  <si>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</si>
  <si>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</si>
  <si>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</si>
  <si>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</si>
  <si>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</si>
  <si>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</si>
  <si>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</si>
  <si>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</si>
  <si>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</si>
  <si>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</si>
  <si>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</si>
  <si>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</si>
  <si>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</si>
  <si>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</si>
  <si>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</si>
  <si>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</si>
  <si>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</si>
  <si>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</si>
  <si>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</si>
  <si>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</si>
  <si>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</si>
  <si>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</si>
  <si>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</si>
  <si>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</si>
  <si>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</si>
  <si>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</si>
  <si>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</si>
  <si>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</si>
  <si>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</si>
  <si>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</si>
  <si>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</si>
  <si>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</si>
  <si>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</si>
  <si>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</si>
  <si>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</si>
  <si>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</si>
  <si>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</si>
  <si>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</si>
  <si>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</si>
  <si>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</si>
  <si>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</si>
  <si>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</si>
  <si>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</si>
  <si>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</si>
  <si>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</si>
  <si>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</si>
  <si>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</si>
  <si>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</si>
  <si>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</si>
  <si>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</si>
  <si>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</si>
  <si>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</si>
  <si>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</si>
  <si>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</si>
  <si>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</si>
  <si>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</si>
  <si>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</si>
  <si>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</si>
  <si>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</si>
  <si>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</si>
  <si>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</si>
  <si>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</si>
  <si>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</si>
  <si>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</si>
  <si>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</si>
  <si>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</si>
  <si>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</si>
  <si>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</si>
  <si>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</si>
  <si>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</si>
  <si>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</si>
  <si>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</si>
  <si>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</si>
  <si>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</si>
  <si>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</si>
  <si>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</si>
  <si>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</si>
  <si>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</si>
  <si>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</si>
  <si>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</si>
  <si>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</si>
  <si>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</si>
  <si>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</si>
  <si>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</si>
  <si>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</si>
  <si>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</si>
  <si>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</si>
  <si>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</si>
  <si>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</si>
  <si>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</si>
  <si>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</si>
  <si>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</si>
  <si>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</si>
  <si>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</si>
  <si>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</si>
  <si>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</si>
  <si>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</si>
  <si>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</si>
  <si>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</si>
  <si>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</si>
  <si>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</si>
  <si>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</si>
  <si>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</si>
  <si>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</si>
  <si>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</si>
  <si>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</si>
  <si>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</si>
  <si>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</si>
  <si>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</si>
  <si>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</si>
  <si>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</si>
  <si>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</si>
  <si>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</si>
  <si>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</si>
  <si>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</si>
  <si>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</si>
  <si>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</si>
  <si>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</si>
  <si>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</si>
  <si>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</si>
  <si>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</si>
  <si>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</si>
  <si>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</si>
  <si>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</si>
  <si>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</si>
  <si>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</si>
  <si>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</si>
  <si>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</si>
  <si>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</si>
  <si>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</si>
  <si>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</si>
  <si>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</si>
  <si>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</si>
  <si>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</si>
  <si>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</si>
  <si>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</si>
  <si>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</si>
  <si>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</si>
  <si>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</si>
  <si>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</si>
  <si>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</si>
  <si>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</si>
  <si>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</si>
  <si>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</si>
  <si>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</si>
  <si>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</si>
  <si>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</si>
  <si>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</si>
  <si>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</si>
  <si>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</si>
  <si>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</si>
  <si>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</si>
  <si>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</si>
  <si>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</si>
  <si>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</si>
  <si>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</si>
  <si>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</si>
  <si>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</si>
  <si>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</si>
  <si>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</si>
  <si>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</si>
  <si>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</si>
  <si>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</si>
  <si>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</si>
  <si>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</si>
  <si>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</si>
  <si>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</si>
  <si>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</si>
  <si>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</si>
  <si>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</si>
  <si>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</si>
  <si>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</si>
  <si>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</si>
  <si>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</si>
  <si>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</si>
  <si>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</si>
  <si>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</si>
  <si>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</si>
  <si>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</si>
  <si>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</si>
  <si>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</si>
  <si>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</si>
  <si>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</si>
  <si>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</si>
  <si>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</si>
  <si>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</si>
  <si>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</si>
  <si>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</si>
  <si>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</si>
  <si>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</si>
  <si>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</si>
  <si>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</si>
  <si>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</si>
  <si>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</si>
  <si>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</si>
  <si>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</si>
  <si>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</si>
  <si>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</si>
  <si>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</si>
  <si>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</si>
  <si>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</si>
  <si>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</si>
  <si>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</si>
  <si>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</si>
  <si>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</si>
  <si>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</si>
  <si>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</si>
  <si>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</si>
  <si>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</si>
  <si>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</si>
  <si>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</si>
  <si>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</si>
  <si>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</si>
  <si>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</si>
  <si>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</si>
  <si>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</si>
  <si>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</si>
  <si>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</si>
  <si>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</si>
  <si>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</si>
  <si>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</si>
  <si>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</si>
  <si>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</si>
  <si>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</si>
  <si>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</si>
  <si>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</si>
  <si>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</si>
  <si>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</si>
  <si>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</si>
  <si>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</si>
  <si>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</si>
  <si>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</si>
  <si>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</si>
  <si>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</si>
  <si>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</si>
  <si>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</si>
  <si>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</si>
  <si>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</si>
  <si>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</si>
  <si>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</si>
  <si>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</si>
  <si>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</si>
  <si>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</si>
  <si>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</si>
  <si>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</si>
  <si>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</si>
  <si>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</si>
  <si>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</si>
  <si>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</si>
  <si>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</si>
  <si>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</si>
  <si>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</si>
  <si>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</si>
  <si>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</si>
  <si>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</si>
  <si>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</si>
  <si>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</si>
  <si>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</si>
  <si>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</si>
  <si>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</si>
  <si>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</si>
  <si>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</si>
  <si>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</si>
  <si>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</si>
  <si>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</si>
  <si>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</si>
  <si>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</si>
  <si>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</si>
  <si>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</si>
  <si>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</si>
  <si>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</si>
  <si>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</si>
  <si>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</si>
  <si>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</si>
  <si>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</si>
  <si>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</si>
  <si>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</si>
  <si>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</si>
  <si>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</si>
  <si>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</si>
  <si>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</si>
  <si>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</si>
  <si>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</si>
  <si>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</si>
  <si>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</si>
  <si>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</si>
  <si>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</si>
  <si>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</si>
  <si>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</si>
  <si>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</si>
  <si>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</si>
  <si>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</si>
  <si>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</si>
  <si>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</si>
  <si>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</si>
  <si>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</si>
  <si>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</si>
  <si>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</si>
  <si>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</si>
  <si>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</si>
  <si>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</si>
  <si>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</si>
  <si>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</si>
  <si>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</si>
  <si>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</si>
  <si>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</si>
  <si>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</si>
  <si>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</si>
  <si>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</si>
  <si>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</si>
  <si>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</si>
  <si>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</si>
  <si>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</si>
  <si>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</si>
  <si>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</si>
  <si>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</si>
  <si>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</si>
  <si>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</si>
  <si>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</si>
  <si>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</si>
  <si>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</si>
  <si>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</si>
  <si>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</si>
  <si>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</si>
  <si>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</si>
  <si>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</si>
  <si>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</si>
  <si>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</si>
  <si>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</si>
  <si>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</si>
  <si>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</si>
  <si>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</si>
  <si>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</si>
  <si>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</si>
  <si>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</si>
  <si>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</si>
  <si>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</si>
  <si>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</si>
  <si>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</si>
  <si>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</si>
  <si>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</si>
  <si>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</si>
  <si>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</si>
  <si>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</si>
  <si>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</si>
  <si>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</si>
  <si>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</si>
  <si>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</si>
  <si>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</si>
  <si>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</si>
  <si>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</si>
  <si>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</si>
  <si>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</si>
  <si>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</si>
  <si>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</si>
  <si>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</si>
  <si>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</si>
  <si>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</si>
  <si>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</si>
  <si>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</si>
  <si>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</si>
  <si>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</si>
  <si>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</si>
  <si>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</si>
  <si>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</si>
  <si>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</si>
  <si>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</si>
  <si>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</si>
  <si>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</si>
  <si>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</si>
  <si>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</si>
  <si>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</si>
  <si>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</si>
  <si>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</si>
  <si>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</si>
  <si>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</si>
  <si>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</si>
  <si>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</si>
  <si>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</si>
  <si>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</si>
  <si>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</si>
  <si>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</si>
  <si>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</si>
  <si>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</si>
  <si>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</si>
  <si>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</si>
  <si>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</si>
  <si>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</si>
  <si>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</si>
  <si>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</si>
  <si>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</si>
  <si>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</si>
  <si>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</si>
  <si>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</si>
  <si>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</si>
  <si>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</si>
  <si>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</si>
  <si>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</si>
  <si>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</si>
  <si>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</si>
  <si>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</si>
  <si>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</si>
  <si>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</si>
  <si>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</si>
  <si>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</si>
  <si>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</si>
  <si>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</si>
  <si>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</si>
  <si>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</si>
  <si>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</si>
  <si>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</si>
  <si>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</si>
  <si>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</si>
  <si>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</si>
  <si>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</si>
  <si>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</si>
  <si>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</si>
  <si>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</si>
  <si>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</si>
  <si>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</si>
  <si>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</si>
  <si>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</si>
  <si>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</si>
  <si>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</si>
  <si>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</si>
  <si>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</si>
  <si>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</si>
  <si>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</si>
  <si>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</si>
  <si>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</si>
  <si>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</si>
  <si>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</si>
  <si>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</si>
  <si>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</si>
  <si>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</si>
  <si>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</si>
  <si>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</si>
  <si>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</si>
  <si>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</si>
  <si>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</si>
  <si>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</si>
  <si>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</si>
  <si>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</si>
  <si>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</si>
  <si>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</si>
  <si>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</si>
  <si>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</si>
  <si>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</si>
  <si>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</si>
  <si>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</si>
  <si>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</si>
  <si>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</si>
  <si>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</si>
  <si>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</si>
  <si>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</si>
  <si>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</si>
  <si>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</si>
  <si>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</si>
  <si>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</si>
  <si>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</si>
  <si>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</si>
  <si>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</si>
  <si>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</si>
  <si>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</si>
  <si>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</si>
  <si>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</si>
  <si>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</si>
  <si>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</si>
  <si>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</si>
  <si>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</si>
  <si>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</si>
  <si>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</si>
  <si>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</si>
  <si>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</si>
  <si>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</si>
  <si>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</si>
  <si>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</si>
  <si>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</si>
  <si>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</si>
  <si>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</si>
  <si>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</si>
  <si>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</si>
  <si>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</si>
  <si>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</si>
  <si>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</si>
  <si>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</si>
  <si>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</si>
  <si>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</si>
  <si>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</si>
  <si>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</si>
  <si>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</si>
  <si>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</si>
  <si>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</si>
  <si>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</si>
  <si>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</si>
  <si>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</si>
  <si>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</si>
  <si>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</si>
  <si>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</si>
  <si>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</si>
  <si>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</si>
  <si>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</si>
  <si>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</si>
  <si>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</si>
  <si>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</si>
  <si>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</si>
  <si>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</si>
  <si>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</si>
  <si>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</si>
  <si>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</si>
  <si>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</si>
  <si>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</si>
  <si>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</si>
  <si>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</si>
  <si>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</si>
  <si>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</si>
  <si>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</si>
  <si>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</si>
  <si>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</si>
  <si>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</si>
  <si>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</si>
  <si>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</si>
  <si>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</si>
  <si>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</si>
  <si>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</si>
  <si>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</si>
  <si>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</si>
  <si>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</si>
  <si>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</si>
  <si>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</si>
  <si>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</si>
  <si>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</si>
  <si>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</si>
  <si>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</si>
  <si>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</si>
  <si>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</si>
  <si>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</si>
  <si>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</si>
  <si>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</si>
  <si>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</si>
  <si>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</si>
  <si>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</si>
  <si>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</si>
  <si>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</si>
  <si>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</si>
  <si>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</si>
  <si>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</si>
  <si>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</si>
  <si>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</si>
  <si>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</si>
  <si>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</si>
  <si>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</si>
  <si>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</si>
  <si>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</si>
  <si>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</si>
  <si>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</si>
  <si>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</si>
  <si>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</si>
  <si>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</si>
  <si>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</si>
  <si>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</si>
  <si>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</si>
  <si>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</si>
  <si>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</si>
  <si>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</si>
  <si>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</si>
  <si>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</si>
  <si>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</si>
  <si>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</si>
  <si>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</si>
  <si>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</si>
  <si>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</si>
  <si>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</si>
  <si>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</si>
  <si>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</si>
  <si>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</si>
  <si>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</si>
  <si>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</si>
  <si>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</si>
  <si>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</si>
  <si>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</si>
  <si>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</si>
  <si>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</si>
  <si>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</si>
  <si>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</si>
  <si>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</si>
  <si>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</si>
  <si>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</si>
  <si>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</si>
  <si>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</si>
  <si>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</si>
  <si>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</si>
  <si>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</si>
  <si>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</si>
  <si>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</si>
  <si>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</si>
  <si>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</si>
  <si>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</si>
  <si>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</si>
  <si>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</si>
  <si>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</si>
  <si>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</si>
  <si>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</si>
  <si>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</si>
  <si>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</si>
  <si>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</si>
  <si>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</si>
  <si>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</si>
  <si>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</si>
  <si>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</si>
  <si>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</si>
  <si>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</si>
  <si>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</si>
  <si>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</si>
  <si>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</si>
  <si>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</si>
  <si>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</si>
  <si>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</si>
  <si>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</si>
  <si>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</si>
  <si>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</si>
  <si>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</si>
  <si>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</si>
  <si>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</si>
  <si>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</si>
  <si>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</si>
  <si>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</si>
  <si>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</si>
  <si>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</si>
  <si>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</si>
  <si>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</si>
  <si>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</si>
  <si>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</si>
  <si>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</si>
  <si>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</si>
  <si>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</si>
  <si>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</si>
  <si>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</si>
  <si>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</si>
  <si>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</si>
  <si>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</si>
  <si>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</si>
  <si>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</si>
  <si>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</si>
  <si>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</si>
  <si>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</si>
  <si>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</si>
  <si>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</si>
  <si>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</si>
  <si>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</si>
  <si>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</si>
  <si>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</si>
  <si>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</si>
  <si>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</si>
  <si>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</si>
  <si>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</si>
  <si>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</si>
  <si>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</si>
  <si>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</si>
  <si>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</si>
  <si>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</si>
  <si>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</si>
  <si>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</si>
  <si>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</si>
  <si>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</si>
  <si>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</si>
  <si>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</si>
  <si>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</si>
  <si>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</si>
  <si>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</si>
  <si>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</si>
  <si>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</si>
  <si>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</si>
  <si>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</si>
  <si>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</si>
  <si>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</si>
  <si>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</si>
  <si>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</si>
  <si>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</si>
  <si>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</si>
  <si>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</si>
  <si>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</si>
  <si>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</si>
  <si>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</si>
  <si>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</si>
  <si>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</si>
  <si>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</si>
  <si>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</si>
  <si>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</si>
  <si>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</si>
  <si>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</si>
  <si>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</si>
  <si>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</si>
  <si>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</si>
  <si>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</si>
  <si>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</si>
  <si>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</si>
  <si>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</si>
  <si>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</si>
  <si>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</si>
  <si>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</si>
  <si>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</si>
  <si>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</si>
  <si>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</si>
  <si>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</si>
  <si>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</si>
  <si>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</si>
  <si>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</si>
  <si>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</si>
  <si>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</si>
  <si>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</si>
  <si>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</si>
  <si>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</si>
  <si>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</si>
  <si>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</si>
  <si>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</si>
  <si>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</si>
  <si>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</si>
  <si>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</si>
  <si>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</si>
  <si>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</si>
  <si>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</si>
  <si>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</si>
  <si>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</si>
  <si>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</si>
  <si>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</si>
  <si>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</si>
  <si>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</si>
  <si>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</si>
  <si>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</si>
  <si>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</si>
  <si>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</si>
  <si>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</si>
  <si>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</si>
  <si>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</si>
  <si>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</si>
  <si>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</si>
  <si>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</si>
  <si>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</si>
  <si>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</si>
  <si>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</si>
  <si>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</si>
  <si>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</si>
  <si>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</si>
  <si>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</si>
  <si>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</si>
  <si>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</si>
  <si>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</si>
  <si>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</si>
  <si>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</si>
  <si>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</si>
  <si>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</si>
  <si>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</si>
  <si>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</si>
  <si>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</si>
  <si>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</si>
  <si>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</si>
  <si>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</si>
  <si>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</si>
  <si>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</si>
  <si>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</si>
  <si>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</si>
  <si>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</si>
  <si>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</si>
  <si>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</si>
  <si>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</si>
  <si>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</si>
  <si>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</si>
  <si>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</si>
  <si>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</si>
  <si>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</si>
  <si>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</si>
  <si>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</si>
  <si>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</si>
  <si>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</si>
  <si>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</si>
  <si>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</si>
  <si>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</si>
  <si>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</si>
  <si>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</si>
  <si>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</si>
  <si>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</si>
  <si>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</si>
  <si>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</si>
  <si>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</si>
  <si>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</si>
  <si>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</si>
  <si>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</si>
  <si>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</si>
  <si>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</si>
  <si>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</si>
  <si>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</si>
  <si>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</si>
  <si>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</si>
  <si>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</si>
  <si>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</si>
  <si>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</si>
  <si>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</si>
  <si>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</si>
  <si>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</si>
  <si>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</si>
  <si>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</si>
  <si>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</si>
  <si>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</si>
  <si>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</si>
  <si>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</si>
  <si>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</si>
  <si>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</si>
  <si>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</si>
  <si>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</si>
  <si>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</si>
  <si>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</si>
  <si>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</si>
  <si>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</si>
  <si>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</si>
  <si>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</si>
  <si>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</si>
  <si>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</si>
  <si>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</si>
  <si>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</si>
  <si>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</si>
  <si>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</si>
  <si>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</si>
  <si>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</si>
  <si>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</si>
  <si>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</si>
  <si>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</si>
  <si>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</si>
  <si>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</si>
  <si>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</si>
  <si>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</si>
  <si>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</si>
  <si>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</si>
  <si>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</si>
  <si>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</si>
  <si>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</si>
  <si>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</si>
  <si>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</si>
  <si>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</si>
  <si>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</si>
  <si>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</si>
  <si>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</si>
  <si>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</si>
  <si>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</si>
  <si>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</si>
  <si>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</si>
  <si>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</si>
  <si>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</si>
  <si>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</si>
  <si>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</si>
  <si>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</si>
  <si>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</si>
  <si>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</si>
  <si>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</si>
  <si>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</si>
  <si>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</si>
  <si>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</si>
  <si>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</si>
  <si>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</si>
  <si>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</si>
  <si>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</si>
  <si>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</si>
  <si>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</si>
  <si>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</si>
  <si>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</si>
  <si>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</si>
  <si>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</si>
  <si>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</si>
  <si>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</si>
  <si>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</si>
  <si>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</si>
  <si>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</si>
  <si>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</si>
  <si>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</si>
  <si>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</si>
  <si>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</si>
  <si>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</si>
  <si>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</si>
  <si>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</si>
  <si>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</si>
  <si>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</si>
  <si>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</si>
  <si>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</si>
  <si>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</si>
  <si>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</si>
  <si>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</si>
  <si>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</si>
  <si>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</si>
  <si>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</si>
  <si>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</si>
  <si>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</si>
  <si>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</si>
  <si>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</si>
  <si>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</si>
  <si>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</si>
  <si>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</si>
  <si>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</si>
  <si>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</si>
  <si>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</si>
  <si>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</si>
  <si>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</si>
  <si>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</si>
  <si>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</si>
  <si>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</si>
  <si>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</si>
  <si>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</si>
  <si>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</si>
  <si>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</si>
  <si>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</si>
  <si>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</si>
  <si>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</si>
  <si>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</si>
  <si>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</si>
  <si>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</si>
  <si>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</si>
  <si>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</si>
  <si>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</si>
  <si>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</si>
  <si>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</si>
  <si>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</si>
  <si>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</si>
  <si>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</si>
  <si>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</si>
  <si>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</si>
  <si>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</si>
  <si>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</si>
  <si>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</si>
  <si>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</si>
  <si>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</si>
  <si>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</si>
  <si>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</si>
  <si>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</si>
  <si>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</si>
  <si>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</si>
  <si>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</si>
  <si>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</si>
  <si>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</si>
  <si>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</si>
  <si>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</si>
  <si>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</si>
  <si>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</si>
  <si>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</si>
  <si>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</si>
  <si>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</si>
  <si>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</si>
  <si>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</si>
  <si>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</si>
  <si>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</si>
  <si>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</si>
  <si>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</si>
  <si>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</si>
  <si>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</si>
  <si>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</si>
  <si>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</si>
  <si>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</si>
  <si>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</si>
  <si>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</si>
  <si>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</si>
  <si>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</si>
  <si>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</si>
  <si>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</si>
  <si>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</si>
  <si>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</si>
  <si>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</si>
  <si>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</si>
  <si>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</si>
  <si>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</si>
  <si>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</si>
  <si>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</si>
  <si>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</si>
  <si>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</si>
  <si>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</si>
  <si>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</si>
  <si>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</si>
  <si>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</si>
  <si>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</si>
  <si>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</si>
  <si>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</si>
  <si>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</si>
  <si>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</si>
  <si>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</si>
  <si>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</si>
  <si>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</si>
  <si>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</si>
  <si>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</si>
  <si>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</si>
  <si>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</si>
  <si>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</si>
  <si>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</si>
  <si>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</si>
  <si>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</si>
  <si>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</si>
  <si>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</si>
  <si>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</si>
  <si>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</si>
  <si>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</si>
  <si>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</si>
  <si>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</si>
  <si>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</si>
  <si>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</si>
  <si>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</si>
  <si>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</si>
  <si>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</si>
  <si>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</si>
  <si>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</si>
  <si>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</si>
  <si>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</si>
  <si>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</si>
  <si>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</si>
  <si>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</si>
  <si>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</si>
  <si>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</si>
  <si>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</si>
  <si>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</si>
  <si>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</si>
  <si>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</si>
  <si>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</si>
  <si>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</si>
  <si>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</si>
  <si>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</si>
  <si>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</si>
  <si>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</si>
  <si>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</si>
  <si>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</si>
  <si>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</si>
  <si>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</si>
  <si>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</si>
  <si>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</si>
  <si>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</si>
  <si>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</si>
  <si>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</si>
  <si>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</si>
  <si>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</si>
  <si>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</si>
  <si>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</si>
  <si>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</si>
  <si>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</si>
  <si>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</si>
  <si>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</si>
  <si>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</si>
  <si>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</si>
  <si>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</si>
  <si>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</si>
  <si>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</si>
  <si>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</si>
  <si>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</si>
  <si>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</si>
  <si>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</si>
  <si>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</si>
  <si>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</si>
  <si>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</si>
  <si>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</si>
  <si>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</si>
  <si>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</si>
  <si>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</si>
  <si>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</si>
  <si>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</si>
  <si>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</si>
  <si>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</si>
  <si>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</si>
  <si>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</si>
  <si>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</si>
  <si>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</si>
  <si>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</si>
  <si>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</si>
  <si>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</si>
  <si>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</si>
  <si>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</si>
  <si>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</si>
  <si>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</si>
  <si>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</si>
  <si>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</si>
  <si>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</si>
  <si>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</si>
  <si>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</si>
  <si>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</si>
  <si>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</si>
  <si>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</si>
  <si>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</si>
  <si>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</si>
  <si>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</si>
  <si>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</si>
  <si>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</si>
  <si>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</si>
  <si>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</si>
  <si>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</si>
  <si>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</si>
  <si>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</si>
  <si>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</si>
  <si>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</si>
  <si>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</si>
  <si>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</si>
  <si>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</si>
  <si>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</si>
  <si>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</si>
  <si>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</si>
  <si>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</si>
  <si>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</si>
  <si>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</si>
  <si>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</si>
  <si>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</si>
  <si>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</si>
  <si>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</si>
  <si>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</si>
  <si>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</si>
  <si>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</si>
  <si>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</si>
  <si>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</si>
  <si>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</si>
  <si>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</si>
  <si>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</si>
  <si>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</si>
  <si>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</si>
  <si>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</si>
  <si>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</si>
  <si>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</si>
  <si>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</si>
  <si>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</si>
  <si>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</si>
  <si>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</si>
  <si>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</si>
  <si>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</si>
  <si>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</si>
  <si>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</si>
  <si>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</si>
  <si>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</si>
  <si>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</si>
  <si>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</si>
  <si>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</si>
  <si>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</si>
  <si>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</si>
  <si>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</si>
  <si>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</si>
  <si>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</si>
  <si>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</si>
  <si>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</si>
  <si>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</si>
  <si>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</si>
  <si>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</si>
  <si>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</si>
  <si>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</si>
  <si>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</si>
  <si>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</si>
  <si>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</si>
  <si>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</si>
  <si>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</si>
  <si>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</si>
  <si>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</si>
  <si>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</si>
  <si>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</si>
  <si>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</si>
  <si>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</si>
  <si>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</si>
  <si>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</si>
  <si>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</si>
  <si>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</si>
  <si>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</si>
  <si>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</si>
  <si>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</si>
  <si>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</si>
  <si>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</si>
  <si>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</si>
  <si>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</si>
  <si>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</si>
  <si>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</si>
  <si>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</si>
  <si>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</si>
  <si>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</si>
  <si>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</si>
  <si>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</si>
  <si>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</si>
  <si>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</si>
  <si>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</si>
  <si>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</si>
  <si>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</si>
  <si>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</si>
  <si>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</si>
  <si>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</si>
  <si>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</si>
  <si>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</si>
  <si>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</si>
  <si>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</si>
  <si>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</si>
  <si>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</si>
  <si>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</si>
  <si>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</si>
  <si>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</si>
  <si>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</si>
  <si>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</si>
  <si>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</si>
  <si>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</si>
  <si>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</si>
  <si>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</si>
  <si>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</si>
  <si>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</si>
  <si>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</si>
  <si>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</si>
  <si>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</si>
  <si>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</si>
  <si>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</si>
  <si>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</si>
  <si>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</si>
  <si>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</si>
  <si>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</si>
  <si>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</si>
  <si>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</si>
  <si>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</si>
  <si>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</si>
  <si>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</si>
  <si>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</si>
  <si>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</si>
  <si>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</si>
  <si>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</si>
  <si>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</si>
  <si>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</si>
  <si>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</si>
  <si>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</si>
  <si>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</si>
  <si>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</si>
  <si>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</si>
  <si>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</si>
  <si>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</si>
  <si>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</si>
  <si>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</si>
  <si>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</si>
  <si>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</si>
  <si>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</si>
  <si>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</si>
  <si>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</si>
  <si>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</si>
  <si>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</si>
  <si>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</si>
  <si>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</si>
  <si>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</si>
  <si>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</si>
  <si>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</si>
  <si>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</si>
  <si>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</si>
  <si>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</si>
  <si>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</si>
  <si>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</si>
  <si>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</si>
  <si>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</si>
  <si>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</si>
  <si>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</si>
  <si>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</si>
  <si>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</si>
  <si>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</si>
  <si>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</si>
  <si>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</si>
  <si>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</si>
  <si>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</si>
  <si>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</si>
  <si>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</si>
  <si>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</si>
  <si>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</si>
  <si>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</si>
  <si>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</si>
  <si>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</si>
  <si>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</si>
  <si>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</si>
  <si>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</si>
  <si>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</si>
  <si>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</si>
  <si>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</si>
  <si>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</si>
  <si>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</si>
  <si>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</si>
  <si>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</si>
  <si>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</si>
  <si>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</si>
  <si>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</si>
  <si>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</si>
  <si>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</si>
  <si>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</si>
  <si>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</si>
  <si>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</si>
  <si>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</si>
  <si>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</si>
  <si>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</si>
  <si>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</si>
  <si>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</si>
  <si>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</si>
  <si>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</si>
  <si>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</si>
  <si>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</si>
  <si>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</si>
  <si>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</si>
  <si>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</si>
  <si>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</si>
  <si>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</si>
  <si>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</si>
  <si>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</si>
  <si>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</si>
  <si>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</si>
  <si>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</si>
  <si>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</si>
  <si>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</si>
  <si>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</si>
  <si>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</si>
  <si>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</si>
  <si>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</si>
  <si>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</si>
  <si>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</si>
  <si>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</si>
  <si>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</si>
  <si>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</si>
  <si>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</si>
  <si>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</si>
  <si>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</si>
  <si>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</si>
  <si>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</si>
  <si>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</si>
  <si>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</si>
  <si>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</si>
  <si>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</si>
  <si>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</si>
  <si>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</si>
  <si>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</si>
  <si>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</si>
  <si>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</si>
  <si>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</si>
  <si>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</si>
  <si>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</si>
  <si>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</si>
  <si>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</si>
  <si>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</si>
  <si>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</si>
  <si>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</si>
  <si>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</si>
  <si>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</si>
  <si>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</si>
  <si>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</si>
  <si>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</si>
  <si>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</si>
  <si>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</si>
  <si>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</si>
  <si>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</si>
  <si>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</si>
  <si>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</si>
  <si>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</si>
  <si>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</si>
  <si>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</si>
  <si>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</si>
  <si>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</si>
  <si>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</si>
  <si>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</si>
  <si>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</si>
  <si>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</si>
  <si>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</si>
  <si>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</si>
  <si>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</si>
  <si>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</si>
  <si>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</si>
  <si>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</si>
  <si>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</si>
  <si>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</si>
  <si>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</si>
  <si>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</si>
  <si>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</si>
  <si>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</si>
  <si>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</si>
  <si>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</si>
  <si>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</si>
  <si>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</si>
  <si>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</si>
  <si>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</si>
  <si>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</si>
  <si>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</si>
  <si>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</si>
  <si>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</si>
  <si>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</si>
  <si>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</si>
  <si>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</si>
  <si>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</si>
  <si>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</si>
  <si>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</si>
  <si>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</si>
  <si>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</si>
  <si>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</si>
  <si>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</si>
  <si>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</si>
  <si>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</si>
  <si>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</si>
  <si>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</si>
  <si>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</si>
  <si>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</si>
  <si>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</si>
  <si>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</si>
  <si>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</si>
  <si>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</si>
  <si>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</si>
  <si>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</si>
  <si>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</si>
  <si>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</si>
  <si>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</si>
  <si>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</si>
  <si>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</si>
  <si>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</si>
  <si>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</si>
  <si>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</si>
  <si>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</si>
  <si>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</si>
  <si>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</si>
  <si>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</si>
  <si>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</si>
  <si>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</si>
  <si>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</si>
  <si>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</si>
  <si>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</si>
  <si>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</si>
  <si>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</si>
  <si>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</si>
  <si>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</si>
  <si>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</si>
  <si>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</si>
  <si>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</si>
  <si>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</si>
  <si>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</si>
  <si>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</si>
  <si>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</si>
  <si>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</si>
  <si>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</si>
  <si>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</si>
  <si>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</si>
  <si>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</si>
  <si>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</si>
  <si>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</si>
  <si>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</si>
  <si>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</si>
  <si>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</si>
  <si>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</si>
  <si>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</si>
  <si>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</si>
  <si>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</si>
  <si>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</si>
  <si>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</si>
  <si>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</si>
  <si>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</si>
  <si>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</si>
  <si>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</si>
  <si>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</si>
  <si>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</si>
  <si>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</si>
  <si>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</si>
  <si>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</si>
  <si>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</si>
  <si>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</si>
  <si>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</si>
  <si>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</si>
  <si>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</si>
  <si>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</si>
  <si>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</si>
  <si>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</si>
  <si>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</si>
  <si>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</si>
  <si>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</si>
  <si>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</si>
  <si>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</si>
  <si>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</si>
  <si>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</si>
  <si>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</si>
  <si>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</si>
  <si>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</si>
  <si>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</si>
  <si>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</si>
  <si>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</si>
  <si>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</si>
  <si>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</si>
  <si>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</si>
  <si>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</si>
  <si>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</si>
  <si>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</si>
  <si>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</si>
  <si>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</si>
  <si>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</si>
  <si>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</si>
  <si>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</si>
  <si>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</si>
  <si>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</si>
  <si>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</si>
  <si>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</si>
  <si>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</si>
  <si>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</si>
  <si>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</si>
  <si>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</si>
  <si>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</si>
  <si>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</si>
  <si>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</si>
  <si>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</si>
  <si>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</si>
  <si>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</si>
  <si>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</si>
  <si>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</si>
  <si>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</si>
  <si>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</si>
  <si>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</si>
  <si>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</si>
  <si>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</si>
  <si>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</si>
  <si>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</si>
  <si>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</si>
  <si>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</si>
  <si>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</si>
  <si>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</si>
  <si>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</si>
  <si>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</si>
  <si>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</si>
  <si>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</si>
  <si>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</si>
  <si>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</si>
  <si>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</si>
  <si>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</si>
  <si>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</si>
  <si>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</si>
  <si>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</si>
  <si>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</si>
  <si>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</si>
  <si>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</si>
  <si>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</si>
  <si>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</si>
  <si>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</si>
  <si>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</si>
  <si>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</si>
  <si>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</si>
  <si>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</si>
  <si>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</si>
  <si>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</si>
  <si>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</si>
  <si>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</si>
  <si>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</si>
  <si>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</si>
  <si>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</si>
  <si>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</si>
  <si>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</si>
  <si>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</si>
  <si>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</si>
  <si>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</si>
  <si>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</si>
  <si>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</si>
  <si>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</si>
  <si>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</si>
  <si>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</si>
  <si>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</si>
  <si>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</si>
  <si>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</si>
  <si>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</si>
  <si>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</si>
  <si>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</si>
  <si>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</si>
  <si>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</si>
  <si>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</si>
  <si>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</si>
  <si>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</si>
  <si>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</si>
  <si>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</si>
  <si>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</si>
  <si>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</si>
  <si>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</si>
  <si>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</si>
  <si>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</si>
  <si>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</si>
  <si>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</si>
  <si>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</si>
  <si>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</si>
  <si>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</si>
  <si>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</si>
  <si>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</si>
  <si>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</si>
  <si>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</si>
  <si>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</si>
  <si>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</si>
  <si>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</si>
  <si>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</si>
  <si>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</si>
  <si>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</si>
  <si>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</si>
  <si>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</si>
  <si>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</si>
  <si>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</si>
  <si>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</si>
  <si>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</si>
  <si>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</si>
  <si>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</si>
  <si>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</si>
  <si>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</si>
  <si>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</si>
  <si>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</si>
  <si>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</si>
  <si>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</si>
  <si>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</si>
  <si>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</si>
  <si>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</si>
  <si>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</si>
  <si>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</si>
  <si>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</si>
  <si>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</si>
  <si>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</si>
  <si>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</si>
  <si>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</si>
  <si>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</si>
  <si>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</si>
  <si>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</si>
  <si>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</si>
  <si>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</si>
  <si>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</si>
  <si>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</si>
  <si>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</si>
  <si>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</si>
  <si>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</si>
  <si>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</si>
  <si>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</si>
  <si>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</si>
  <si>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</si>
  <si>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</si>
  <si>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</si>
  <si>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</si>
  <si>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</si>
  <si>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</si>
  <si>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</si>
  <si>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</si>
  <si>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</si>
  <si>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</si>
  <si>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</si>
  <si>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</si>
  <si>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</si>
  <si>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</si>
  <si>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</si>
  <si>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</si>
  <si>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</si>
  <si>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</si>
  <si>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</si>
  <si>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</si>
  <si>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</si>
  <si>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</si>
  <si>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</si>
  <si>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</si>
  <si>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</si>
  <si>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</si>
  <si>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</si>
  <si>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</si>
  <si>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</si>
  <si>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</si>
  <si>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</si>
  <si>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</si>
  <si>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</si>
  <si>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</si>
  <si>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</si>
  <si>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</si>
  <si>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</si>
  <si>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</si>
  <si>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</si>
  <si>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</si>
  <si>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</si>
  <si>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</si>
  <si>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</si>
  <si>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</si>
  <si>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</si>
  <si>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</si>
  <si>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</si>
  <si>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</si>
  <si>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</si>
  <si>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</si>
  <si>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</si>
  <si>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</si>
  <si>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</si>
  <si>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</si>
  <si>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</si>
  <si>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</si>
  <si>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</si>
  <si>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</si>
  <si>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</si>
  <si>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</si>
  <si>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</si>
  <si>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</si>
  <si>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</si>
  <si>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</si>
  <si>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</si>
  <si>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</si>
  <si>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</si>
  <si>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</si>
  <si>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</si>
  <si>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</si>
  <si>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</si>
  <si>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</si>
  <si>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</si>
  <si>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</si>
  <si>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</si>
  <si>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</si>
  <si>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</si>
  <si>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</si>
  <si>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</si>
  <si>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</si>
  <si>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</si>
  <si>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</si>
  <si>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</si>
  <si>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</si>
  <si>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</si>
  <si>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</si>
  <si>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</si>
  <si>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</si>
  <si>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</si>
  <si>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</si>
  <si>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</si>
  <si>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</si>
  <si>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</si>
  <si>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</si>
  <si>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</si>
  <si>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</si>
  <si>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</si>
  <si>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</si>
  <si>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</si>
  <si>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</si>
  <si>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</si>
  <si>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</si>
  <si>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</si>
  <si>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</si>
  <si>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</si>
  <si>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</si>
  <si>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</si>
  <si>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</si>
  <si>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</si>
  <si>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</si>
  <si>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</si>
  <si>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</si>
  <si>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</si>
  <si>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</si>
  <si>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</si>
  <si>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</si>
  <si>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</si>
  <si>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</si>
  <si>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</si>
  <si>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</si>
  <si>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</si>
  <si>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</si>
  <si>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</si>
  <si>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</si>
  <si>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</si>
  <si>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</si>
  <si>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</si>
  <si>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</si>
  <si>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</si>
  <si>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</si>
  <si>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</si>
  <si>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</si>
  <si>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</si>
  <si>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</si>
  <si>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</si>
  <si>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</si>
  <si>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</si>
  <si>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</si>
  <si>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</si>
  <si>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</si>
  <si>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</si>
  <si>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</si>
  <si>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</si>
  <si>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</si>
  <si>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</si>
  <si>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</si>
  <si>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</si>
  <si>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</si>
  <si>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</si>
  <si>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</si>
  <si>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</si>
  <si>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</si>
  <si>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</si>
  <si>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</si>
  <si>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</si>
  <si>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</si>
  <si>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</si>
  <si>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</si>
  <si>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</si>
  <si>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</si>
  <si>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</si>
  <si>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</si>
  <si>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</si>
  <si>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</si>
  <si>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</si>
  <si>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</si>
  <si>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</si>
  <si>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</si>
  <si>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</si>
  <si>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</si>
  <si>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</si>
  <si>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</si>
  <si>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</si>
  <si>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</si>
  <si>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</si>
  <si>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</si>
  <si>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</si>
  <si>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</si>
  <si>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</si>
  <si>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</si>
  <si>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</si>
  <si>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</si>
  <si>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</si>
  <si>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</si>
  <si>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</si>
  <si>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</si>
  <si>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</si>
  <si>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</si>
  <si>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</si>
  <si>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</si>
  <si>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</si>
  <si>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</si>
  <si>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</si>
  <si>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</si>
  <si>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</si>
  <si>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</si>
  <si>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</si>
  <si>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</si>
  <si>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</si>
  <si>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</si>
  <si>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</si>
  <si>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</si>
  <si>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</si>
  <si>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</si>
  <si>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</si>
  <si>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</si>
  <si>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</si>
  <si>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</si>
  <si>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</si>
  <si>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</si>
  <si>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</si>
  <si>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</si>
  <si>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</si>
  <si>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</si>
  <si>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</si>
  <si>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</si>
  <si>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</si>
  <si>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</si>
  <si>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</si>
  <si>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</si>
  <si>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</si>
  <si>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</si>
  <si>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</si>
  <si>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</si>
  <si>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</si>
  <si>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</si>
  <si>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</si>
  <si>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</si>
  <si>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</si>
  <si>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</si>
  <si>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</si>
  <si>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</si>
  <si>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</si>
  <si>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</si>
  <si>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</si>
  <si>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</si>
  <si>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</si>
  <si>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</si>
  <si>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</si>
  <si>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</si>
  <si>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</si>
  <si>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</si>
  <si>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</si>
  <si>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</si>
  <si>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</si>
  <si>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</si>
  <si>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</si>
  <si>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</si>
  <si>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</si>
  <si>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</si>
  <si>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</si>
  <si>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</si>
  <si>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</si>
  <si>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</si>
  <si>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</si>
  <si>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</si>
  <si>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</si>
  <si>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</si>
  <si>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</si>
  <si>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</si>
  <si>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</si>
  <si>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</si>
  <si>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</si>
  <si>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</si>
  <si>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</si>
  <si>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</si>
  <si>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</si>
  <si>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</si>
  <si>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</si>
  <si>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</si>
  <si>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</si>
  <si>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</si>
  <si>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</si>
  <si>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</si>
  <si>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</si>
  <si>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</si>
  <si>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</si>
  <si>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</si>
  <si>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</si>
  <si>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</si>
  <si>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</si>
  <si>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</si>
  <si>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</si>
  <si>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</si>
  <si>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</si>
  <si>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</si>
  <si>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</si>
  <si>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</si>
  <si>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</si>
  <si>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</si>
  <si>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</si>
  <si>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</si>
  <si>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</si>
  <si>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</si>
  <si>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</si>
  <si>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</si>
  <si>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</si>
  <si>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</si>
  <si>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</si>
  <si>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</si>
  <si>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</si>
  <si>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</si>
  <si>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</si>
  <si>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</si>
  <si>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</si>
  <si>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</si>
  <si>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</si>
  <si>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</si>
  <si>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</si>
  <si>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</si>
  <si>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</si>
  <si>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</si>
  <si>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</si>
  <si>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</si>
  <si>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</si>
  <si>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</si>
  <si>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</si>
  <si>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</si>
  <si>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</si>
  <si>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</si>
  <si>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</si>
  <si>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</si>
  <si>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</si>
  <si>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</si>
  <si>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</si>
  <si>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</si>
  <si>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</si>
  <si>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</si>
  <si>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</si>
  <si>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</si>
  <si>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</si>
  <si>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</si>
  <si>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</si>
  <si>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</si>
  <si>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</si>
  <si>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</si>
  <si>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</si>
  <si>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</si>
  <si>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</si>
  <si>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</si>
  <si>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</si>
  <si>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</si>
  <si>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</si>
  <si>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</si>
  <si>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</si>
  <si>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</si>
  <si>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</si>
  <si>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</si>
  <si>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</si>
  <si>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</si>
  <si>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</si>
  <si>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</si>
  <si>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</si>
  <si>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</si>
  <si>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</si>
  <si>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</si>
  <si>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</si>
  <si>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</si>
  <si>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</si>
  <si>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</si>
  <si>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</si>
  <si>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</si>
  <si>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</si>
  <si>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</si>
  <si>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</si>
  <si>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</si>
  <si>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</si>
  <si>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</si>
  <si>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</si>
  <si>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</si>
  <si>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</si>
  <si>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</si>
  <si>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</si>
  <si>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</si>
  <si>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</si>
  <si>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</si>
  <si>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</si>
  <si>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</si>
  <si>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</si>
  <si>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</si>
  <si>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</si>
  <si>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</si>
  <si>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</si>
  <si>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</si>
  <si>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</si>
  <si>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</si>
  <si>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</si>
  <si>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</si>
  <si>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</si>
  <si>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</si>
  <si>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</si>
  <si>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</si>
  <si>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</si>
  <si>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</si>
  <si>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</si>
  <si>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</si>
  <si>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</si>
  <si>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</si>
  <si>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</si>
  <si>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</si>
  <si>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</si>
  <si>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</si>
  <si>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</si>
  <si>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</si>
  <si>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</si>
  <si>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</si>
  <si>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</si>
  <si>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</si>
  <si>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</si>
  <si>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</si>
  <si>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</si>
  <si>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</si>
  <si>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</si>
  <si>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</si>
  <si>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</si>
  <si>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</si>
  <si>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</si>
  <si>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</si>
  <si>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</si>
  <si>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</si>
  <si>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</si>
  <si>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</si>
  <si>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</si>
  <si>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</si>
  <si>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</si>
  <si>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</si>
  <si>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</si>
  <si>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</si>
  <si>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</si>
  <si>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</si>
  <si>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</si>
  <si>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</si>
  <si>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</si>
  <si>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</si>
  <si>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</si>
  <si>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</si>
  <si>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</si>
  <si>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</si>
  <si>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</si>
  <si>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</si>
  <si>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</si>
  <si>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</si>
  <si>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</si>
  <si>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</si>
  <si>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</si>
  <si>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</si>
  <si>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</si>
  <si>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</si>
  <si>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</si>
  <si>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</si>
  <si>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</si>
  <si>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</si>
  <si>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</si>
  <si>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</si>
  <si>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</si>
  <si>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</si>
  <si>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</si>
  <si>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</si>
  <si>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</si>
  <si>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</si>
  <si>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</si>
  <si>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</si>
  <si>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</si>
  <si>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</si>
  <si>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</si>
  <si>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</si>
  <si>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</si>
  <si>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</si>
  <si>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</si>
  <si>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</si>
  <si>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</si>
  <si>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</si>
  <si>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</si>
  <si>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</si>
  <si>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</si>
  <si>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</si>
  <si>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</si>
  <si>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</si>
  <si>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</si>
  <si>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</si>
  <si>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</si>
  <si>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</si>
  <si>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</si>
  <si>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</si>
  <si>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</si>
  <si>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</si>
  <si>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</si>
  <si>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</si>
  <si>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</si>
  <si>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</si>
  <si>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</si>
  <si>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</si>
  <si>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</si>
  <si>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</si>
  <si>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</si>
  <si>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</si>
  <si>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</si>
  <si>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</si>
  <si>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</si>
  <si>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</si>
  <si>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</si>
  <si>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</si>
  <si>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</si>
  <si>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</si>
  <si>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</si>
  <si>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</si>
  <si>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</si>
  <si>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</si>
  <si>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</si>
  <si>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</si>
  <si>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</si>
  <si>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</si>
  <si>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</si>
  <si>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</si>
  <si>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</si>
  <si>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</si>
  <si>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</si>
  <si>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</si>
  <si>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</si>
  <si>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</si>
  <si>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</si>
  <si>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</si>
  <si>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</si>
  <si>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</si>
  <si>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</si>
  <si>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</si>
  <si>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</si>
  <si>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</si>
  <si>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</si>
  <si>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</si>
  <si>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</si>
  <si>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</si>
  <si>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</si>
  <si>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</si>
  <si>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</si>
  <si>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</si>
  <si>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</si>
  <si>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</si>
  <si>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</si>
  <si>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</si>
  <si>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</si>
  <si>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</si>
  <si>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</si>
  <si>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</si>
  <si>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</si>
  <si>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</si>
  <si>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</si>
  <si>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</si>
  <si>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</si>
  <si>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</si>
  <si>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</si>
  <si>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</si>
  <si>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</si>
  <si>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</si>
  <si>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</si>
  <si>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</si>
  <si>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</si>
  <si>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</si>
  <si>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</si>
  <si>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</si>
  <si>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</si>
  <si>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</si>
  <si>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</si>
  <si>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</si>
  <si>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</si>
  <si>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</si>
  <si>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</si>
  <si>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</si>
  <si>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</si>
  <si>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</si>
  <si>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</si>
  <si>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</si>
  <si>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</si>
  <si>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</si>
  <si>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</si>
  <si>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</si>
  <si>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</si>
  <si>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</si>
  <si>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</si>
  <si>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</si>
  <si>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</si>
  <si>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</si>
  <si>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</si>
  <si>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</si>
  <si>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</si>
  <si>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</si>
  <si>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</si>
  <si>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</si>
  <si>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</si>
  <si>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</si>
  <si>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</si>
  <si>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</si>
  <si>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</si>
  <si>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</si>
  <si>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</si>
  <si>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</si>
  <si>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</si>
  <si>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</si>
  <si>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</si>
  <si>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</si>
  <si>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</si>
  <si>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</si>
  <si>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</si>
  <si>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</si>
  <si>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</si>
  <si>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</si>
  <si>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</si>
  <si>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</si>
  <si>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</si>
  <si>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</si>
  <si>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</si>
  <si>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</si>
  <si>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</si>
  <si>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</si>
  <si>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</si>
  <si>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</si>
  <si>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</si>
  <si>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</si>
  <si>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</si>
  <si>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</si>
  <si>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</si>
  <si>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</si>
  <si>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</si>
  <si>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</si>
  <si>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</si>
  <si>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</si>
  <si>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</si>
  <si>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</si>
  <si>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</si>
  <si>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</si>
  <si>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</si>
  <si>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</si>
  <si>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</si>
  <si>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</si>
  <si>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</si>
  <si>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</si>
  <si>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</si>
  <si>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</si>
  <si>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</si>
  <si>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</si>
  <si>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</si>
  <si>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</si>
  <si>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</si>
  <si>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</si>
  <si>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</si>
  <si>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</si>
  <si>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</si>
  <si>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</si>
  <si>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</si>
  <si>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</si>
  <si>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</si>
  <si>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</si>
  <si>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</si>
  <si>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</si>
  <si>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</si>
  <si>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</si>
  <si>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</si>
  <si>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</si>
  <si>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</si>
  <si>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</si>
  <si>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</si>
  <si>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</si>
  <si>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</si>
  <si>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</si>
  <si>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</si>
  <si>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</si>
  <si>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</si>
  <si>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</si>
  <si>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</si>
  <si>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</si>
  <si>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</si>
  <si>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</si>
  <si>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</si>
  <si>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</si>
  <si>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</si>
  <si>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</si>
  <si>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</si>
  <si>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</si>
  <si>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</si>
  <si>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</si>
  <si>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</si>
  <si>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</si>
  <si>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</si>
  <si>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</si>
  <si>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</si>
  <si>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</si>
  <si>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</si>
  <si>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</si>
  <si>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</si>
  <si>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</si>
  <si>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</si>
  <si>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</si>
  <si>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</si>
  <si>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</si>
  <si>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</si>
  <si>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</si>
  <si>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</si>
  <si>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</si>
  <si>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</si>
  <si>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</si>
  <si>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</si>
  <si>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</si>
  <si>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</si>
  <si>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</si>
  <si>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</si>
  <si>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</si>
  <si>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</si>
  <si>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</si>
  <si>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</si>
  <si>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</si>
  <si>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</si>
  <si>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</si>
  <si>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</si>
  <si>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</si>
  <si>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</si>
  <si>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</si>
  <si>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</si>
  <si>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</si>
  <si>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</si>
  <si>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</si>
  <si>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</si>
  <si>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</si>
  <si>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</si>
  <si>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</si>
  <si>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</si>
  <si>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</si>
  <si>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</si>
  <si>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</si>
  <si>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</si>
  <si>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</si>
  <si>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</si>
  <si>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</si>
  <si>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</si>
  <si>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</si>
  <si>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</si>
  <si>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</si>
  <si>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</si>
  <si>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</si>
  <si>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</si>
  <si>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</si>
  <si>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</si>
  <si>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</si>
  <si>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</si>
  <si>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</si>
  <si>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</si>
  <si>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</si>
  <si>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</si>
  <si>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</si>
  <si>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</si>
  <si>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</si>
  <si>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</si>
  <si>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</si>
  <si>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</si>
  <si>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</si>
  <si>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</si>
  <si>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</si>
  <si>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</si>
  <si>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</si>
  <si>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</si>
  <si>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</si>
  <si>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</si>
  <si>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</si>
  <si>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</si>
  <si>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</si>
  <si>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</si>
  <si>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</si>
  <si>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</si>
  <si>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</si>
  <si>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</si>
  <si>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</si>
  <si>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</si>
  <si>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</si>
  <si>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</si>
  <si>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</si>
  <si>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</si>
  <si>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</si>
  <si>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</si>
  <si>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</si>
  <si>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</si>
  <si>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</si>
  <si>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</si>
  <si>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</si>
  <si>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</si>
  <si>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</si>
  <si>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</si>
  <si>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</si>
  <si>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</si>
  <si>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</si>
  <si>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</si>
  <si>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</si>
  <si>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</si>
  <si>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</si>
  <si>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</si>
  <si>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</si>
  <si>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</si>
  <si>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</si>
  <si>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</si>
  <si>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</si>
  <si>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</si>
  <si>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</si>
  <si>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</si>
  <si>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</si>
  <si>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</si>
  <si>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</si>
  <si>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</si>
  <si>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</si>
  <si>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</si>
  <si>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</si>
  <si>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</si>
  <si>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</si>
  <si>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</si>
  <si>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</si>
  <si>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</si>
  <si>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</si>
  <si>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</si>
  <si>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</si>
  <si>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</si>
  <si>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</si>
  <si>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</si>
  <si>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</si>
  <si>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</si>
  <si>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</si>
  <si>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</si>
  <si>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</si>
  <si>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</si>
  <si>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</si>
  <si>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</si>
  <si>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</si>
  <si>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</si>
  <si>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</si>
  <si>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</si>
  <si>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</si>
  <si>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</si>
  <si>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</si>
  <si>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</si>
  <si>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</si>
  <si>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</si>
  <si>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</si>
  <si>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</si>
  <si>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</si>
  <si>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</si>
  <si>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</si>
  <si>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</si>
  <si>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</si>
  <si>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</si>
  <si>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</si>
  <si>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</si>
  <si>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</si>
  <si>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</si>
  <si>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</si>
  <si>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</si>
  <si>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</si>
  <si>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</si>
  <si>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</si>
  <si>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</si>
  <si>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</si>
  <si>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</si>
  <si>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</si>
  <si>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</si>
  <si>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</si>
  <si>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</si>
  <si>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</si>
  <si>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</si>
  <si>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</si>
  <si>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</si>
  <si>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</si>
  <si>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</si>
  <si>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</si>
  <si>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</si>
  <si>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</si>
  <si>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</si>
  <si>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</si>
  <si>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</si>
  <si>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</si>
  <si>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</si>
  <si>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</si>
  <si>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</si>
  <si>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</si>
  <si>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</si>
  <si>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</si>
  <si>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</si>
  <si>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</si>
  <si>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</si>
  <si>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</si>
  <si>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</si>
  <si>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</si>
  <si>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</si>
  <si>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</si>
  <si>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</si>
  <si>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</si>
  <si>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</si>
  <si>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</si>
  <si>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</si>
  <si>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</si>
  <si>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</si>
  <si>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</si>
  <si>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</si>
  <si>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</si>
  <si>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</si>
  <si>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</si>
  <si>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</si>
  <si>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</si>
  <si>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</si>
  <si>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</si>
  <si>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</si>
  <si>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</si>
  <si>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</si>
  <si>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</si>
  <si>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</si>
  <si>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</si>
  <si>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</si>
  <si>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</si>
  <si>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</si>
  <si>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</si>
  <si>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</si>
  <si>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</si>
  <si>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</si>
  <si>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</si>
  <si>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</si>
  <si>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</si>
  <si>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</si>
  <si>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</si>
  <si>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</si>
  <si>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</si>
  <si>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</si>
  <si>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</si>
  <si>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</si>
  <si>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</si>
  <si>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</si>
  <si>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</si>
  <si>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</si>
  <si>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</si>
  <si>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</si>
  <si>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</si>
  <si>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</si>
  <si>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</si>
  <si>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</si>
  <si>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</si>
  <si>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</si>
  <si>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</si>
  <si>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</si>
  <si>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</si>
  <si>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</si>
  <si>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</si>
  <si>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</si>
  <si>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</si>
  <si>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</si>
  <si>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</si>
  <si>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</si>
  <si>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</si>
  <si>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</si>
  <si>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</si>
  <si>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</si>
  <si>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</si>
  <si>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</si>
  <si>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</si>
  <si>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</si>
  <si>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</si>
  <si>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</si>
  <si>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</si>
  <si>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</si>
  <si>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</si>
  <si>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</si>
  <si>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</si>
  <si>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</si>
  <si>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</si>
  <si>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</si>
  <si>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</si>
  <si>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</si>
  <si>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</si>
  <si>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</si>
  <si>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</si>
  <si>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</si>
  <si>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</si>
  <si>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</si>
  <si>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</si>
  <si>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</si>
  <si>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</si>
  <si>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</si>
  <si>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</si>
  <si>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</si>
  <si>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</si>
  <si>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</si>
  <si>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</si>
  <si>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</si>
  <si>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</si>
  <si>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</si>
  <si>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</si>
  <si>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</si>
  <si>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</si>
  <si>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</si>
  <si>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</si>
  <si>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</si>
  <si>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</si>
  <si>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</si>
  <si>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</si>
  <si>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</si>
  <si>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</si>
  <si>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</si>
  <si>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</si>
  <si>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</si>
  <si>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</si>
  <si>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</si>
  <si>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</si>
  <si>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</si>
  <si>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</si>
  <si>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</si>
  <si>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</si>
  <si>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</si>
  <si>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</si>
  <si>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</si>
  <si>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</si>
  <si>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</si>
  <si>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</si>
  <si>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</si>
  <si>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</si>
  <si>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</si>
  <si>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</si>
  <si>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</si>
  <si>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</si>
  <si>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</si>
  <si>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</si>
  <si>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</si>
  <si>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</si>
  <si>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</si>
  <si>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</si>
  <si>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</si>
  <si>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</si>
  <si>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</si>
  <si>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</si>
  <si>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</si>
  <si>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</si>
  <si>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</si>
  <si>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</si>
  <si>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</si>
  <si>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</si>
  <si>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</si>
  <si>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</si>
  <si>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</si>
  <si>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</si>
  <si>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</si>
  <si>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</si>
  <si>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</si>
  <si>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</si>
  <si>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</si>
  <si>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</si>
  <si>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</si>
  <si>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</si>
  <si>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</si>
  <si>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</si>
  <si>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</si>
  <si>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</si>
  <si>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</si>
  <si>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</si>
  <si>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</si>
  <si>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</si>
  <si>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</si>
  <si>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</si>
  <si>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</si>
  <si>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</si>
  <si>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</si>
  <si>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</si>
  <si>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</si>
  <si>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</si>
  <si>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</si>
  <si>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</si>
  <si>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</si>
  <si>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</si>
  <si>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</si>
  <si>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</si>
  <si>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</si>
  <si>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</si>
  <si>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</si>
  <si>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</si>
  <si>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</si>
  <si>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</si>
  <si>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</si>
  <si>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</si>
  <si>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</si>
  <si>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</si>
  <si>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</si>
  <si>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</si>
  <si>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</si>
  <si>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</si>
  <si>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</si>
  <si>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</si>
  <si>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</si>
  <si>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</si>
  <si>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</si>
  <si>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</si>
  <si>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</si>
  <si>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</si>
  <si>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</si>
  <si>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</si>
  <si>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</si>
  <si>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</si>
  <si>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</si>
  <si>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</si>
  <si>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</si>
  <si>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</si>
  <si>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</si>
  <si>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</si>
  <si>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</si>
  <si>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</si>
  <si>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</si>
  <si>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</si>
  <si>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</si>
  <si>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</si>
  <si>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</si>
  <si>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</si>
  <si>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</si>
  <si>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</si>
  <si>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</si>
  <si>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</si>
  <si>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</si>
  <si>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</si>
  <si>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</si>
  <si>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</si>
  <si>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</si>
  <si>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</si>
  <si>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</si>
  <si>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</si>
  <si>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</si>
  <si>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</si>
  <si>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</si>
  <si>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</si>
  <si>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</si>
  <si>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</si>
  <si>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</si>
  <si>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</si>
  <si>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</si>
  <si>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</si>
  <si>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</si>
  <si>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</si>
  <si>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</si>
  <si>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</si>
  <si>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</si>
  <si>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</si>
  <si>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</si>
  <si>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</si>
  <si>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</si>
  <si>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</si>
  <si>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</si>
  <si>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</si>
  <si>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</si>
  <si>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</si>
  <si>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</si>
  <si>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</si>
  <si>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</si>
  <si>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</si>
  <si>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</si>
  <si>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</si>
  <si>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</si>
  <si>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</si>
  <si>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</si>
  <si>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</si>
  <si>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</si>
  <si>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</si>
  <si>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</si>
  <si>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</si>
  <si>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</si>
  <si>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</si>
  <si>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</si>
  <si>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</si>
  <si>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</si>
  <si>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</si>
  <si>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</si>
  <si>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</si>
  <si>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</si>
  <si>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</si>
  <si>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</si>
  <si>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</si>
  <si>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</si>
  <si>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</si>
  <si>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</si>
  <si>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</si>
  <si>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</si>
  <si>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</si>
  <si>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</si>
  <si>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</si>
  <si>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</si>
  <si>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</si>
  <si>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</si>
  <si>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</si>
  <si>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</si>
  <si>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</si>
  <si>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</si>
  <si>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</si>
  <si>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</si>
  <si>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</si>
  <si>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</si>
  <si>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</si>
  <si>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</si>
  <si>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</si>
  <si>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</si>
  <si>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</si>
  <si>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</si>
  <si>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</si>
  <si>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</si>
  <si>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</si>
  <si>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</si>
  <si>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</si>
  <si>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</si>
  <si>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</si>
  <si>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</si>
  <si>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</si>
  <si>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</si>
  <si>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</si>
  <si>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</si>
  <si>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</si>
  <si>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</si>
  <si>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</si>
  <si>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</si>
  <si>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</si>
  <si>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</si>
  <si>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</si>
  <si>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</si>
  <si>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</si>
  <si>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</si>
  <si>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</si>
  <si>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</si>
  <si>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</si>
  <si>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</si>
  <si>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</si>
  <si>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</si>
  <si>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</si>
  <si>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</si>
  <si>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</si>
  <si>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</si>
  <si>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</si>
  <si>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</si>
  <si>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</si>
  <si>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</si>
  <si>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</si>
  <si>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</si>
  <si>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</si>
  <si>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</si>
  <si>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</si>
  <si>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</si>
  <si>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</si>
  <si>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</si>
  <si>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</si>
  <si>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</si>
  <si>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</si>
  <si>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</si>
  <si>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</si>
  <si>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</si>
  <si>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</si>
  <si>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</si>
  <si>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</si>
  <si>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</si>
  <si>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</si>
  <si>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</si>
  <si>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</si>
  <si>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</si>
  <si>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</si>
  <si>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</si>
  <si>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</si>
  <si>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</si>
  <si>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</si>
  <si>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</si>
  <si>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</si>
  <si>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</si>
  <si>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</si>
  <si>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</si>
  <si>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</si>
  <si>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</si>
  <si>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</si>
  <si>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</si>
  <si>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</si>
  <si>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</si>
  <si>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</si>
  <si>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</si>
  <si>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</si>
  <si>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</si>
  <si>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</si>
  <si>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</si>
  <si>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</si>
  <si>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</si>
  <si>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</si>
  <si>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</si>
  <si>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</si>
  <si>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</si>
  <si>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</si>
  <si>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</si>
  <si>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</si>
  <si>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</si>
  <si>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</si>
  <si>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</si>
  <si>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</si>
  <si>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</si>
  <si>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</si>
  <si>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</si>
  <si>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</si>
  <si>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</si>
  <si>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</si>
  <si>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</si>
  <si>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</si>
  <si>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</si>
  <si>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</si>
  <si>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</si>
  <si>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</si>
  <si>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</si>
  <si>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</si>
  <si>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</si>
  <si>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</si>
  <si>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</si>
  <si>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</si>
  <si>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</si>
  <si>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</si>
  <si>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</si>
  <si>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</si>
  <si>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</si>
  <si>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</si>
  <si>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</si>
  <si>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</si>
  <si>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</si>
  <si>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</si>
  <si>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</si>
  <si>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</si>
  <si>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</si>
  <si>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</si>
  <si>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</si>
  <si>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</si>
  <si>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</si>
  <si>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</si>
  <si>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</si>
  <si>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</si>
  <si>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</si>
  <si>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</si>
  <si>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</si>
  <si>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</si>
  <si>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</si>
  <si>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</si>
  <si>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</si>
  <si>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</si>
  <si>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</si>
  <si>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</si>
  <si>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</si>
  <si>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</si>
  <si>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</si>
  <si>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</si>
  <si>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</si>
  <si>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</si>
  <si>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</si>
  <si>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</si>
  <si>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</si>
  <si>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</si>
  <si>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</si>
  <si>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</si>
  <si>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</si>
  <si>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</si>
  <si>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</si>
  <si>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</si>
  <si>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</si>
  <si>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</si>
  <si>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</si>
  <si>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</si>
  <si>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</si>
  <si>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</si>
  <si>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</si>
  <si>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</si>
  <si>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</si>
  <si>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</si>
  <si>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</si>
  <si>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</si>
  <si>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</si>
  <si>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</si>
  <si>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</si>
  <si>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</si>
  <si>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</si>
  <si>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</si>
  <si>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</si>
  <si>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</si>
  <si>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</si>
  <si>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</si>
  <si>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</si>
  <si>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</si>
  <si>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</si>
  <si>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</si>
  <si>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</si>
  <si>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</si>
  <si>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</si>
  <si>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</si>
  <si>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</si>
  <si>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</si>
  <si>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</si>
  <si>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</si>
  <si>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</si>
  <si>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</si>
  <si>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</si>
  <si>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</si>
  <si>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</si>
  <si>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</si>
  <si>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</si>
  <si>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</si>
  <si>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</si>
  <si>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</si>
  <si>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</si>
  <si>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</si>
  <si>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</si>
  <si>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</si>
  <si>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</si>
  <si>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</si>
  <si>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</si>
  <si>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</si>
  <si>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</si>
  <si>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</si>
  <si>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</si>
  <si>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</si>
  <si>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</si>
  <si>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</si>
  <si>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</si>
  <si>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</si>
  <si>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</si>
  <si>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</si>
  <si>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</si>
  <si>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</si>
  <si>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</si>
  <si>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</si>
  <si>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</si>
  <si>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</si>
  <si>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</si>
  <si>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</si>
  <si>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</si>
  <si>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</si>
  <si>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</si>
  <si>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</si>
  <si>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</si>
  <si>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</si>
  <si>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</si>
  <si>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</si>
  <si>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</si>
  <si>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</si>
  <si>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</si>
  <si>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</si>
  <si>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</si>
  <si>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</si>
  <si>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</si>
  <si>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</si>
  <si>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</si>
  <si>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</si>
  <si>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</si>
  <si>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</si>
  <si>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</si>
  <si>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</si>
  <si>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</si>
  <si>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</si>
  <si>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</si>
  <si>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</si>
  <si>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</si>
  <si>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</si>
  <si>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</si>
  <si>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</si>
  <si>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</si>
  <si>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</si>
  <si>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</si>
  <si>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</si>
  <si>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</si>
  <si>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</si>
  <si>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</si>
  <si>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</si>
  <si>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</si>
  <si>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</si>
  <si>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</si>
  <si>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</si>
  <si>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</si>
  <si>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</si>
  <si>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</si>
  <si>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</si>
  <si>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</si>
  <si>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</si>
  <si>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</si>
  <si>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</si>
  <si>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</si>
  <si>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</si>
  <si>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</si>
  <si>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</si>
  <si>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</si>
  <si>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</si>
  <si>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</si>
  <si>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</si>
  <si>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</si>
  <si>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</si>
  <si>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</si>
  <si>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</si>
  <si>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</si>
  <si>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</si>
  <si>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</si>
  <si>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</si>
  <si>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</si>
  <si>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</si>
  <si>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</si>
  <si>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</si>
  <si>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</si>
  <si>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</si>
  <si>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</si>
  <si>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</si>
  <si>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</si>
  <si>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</si>
  <si>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</si>
  <si>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</si>
  <si>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</si>
  <si>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</si>
  <si>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</si>
  <si>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</si>
  <si>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</si>
  <si>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</si>
  <si>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</si>
  <si>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</si>
  <si>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</si>
  <si>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</si>
  <si>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</si>
  <si>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</si>
  <si>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</si>
  <si>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</si>
  <si>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</si>
  <si>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</si>
  <si>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</si>
  <si>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</si>
  <si>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</si>
  <si>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</si>
  <si>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</si>
  <si>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</si>
  <si>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</si>
  <si>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</si>
  <si>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</si>
  <si>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</si>
  <si>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</si>
  <si>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</si>
  <si>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</si>
  <si>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</si>
  <si>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</si>
  <si>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</si>
  <si>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</si>
  <si>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</si>
  <si>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</si>
  <si>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</si>
  <si>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</si>
  <si>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</si>
  <si>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</si>
  <si>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</si>
  <si>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</si>
  <si>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</si>
  <si>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</si>
  <si>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</si>
  <si>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</si>
  <si>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</si>
  <si>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</si>
  <si>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</si>
  <si>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</si>
  <si>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</si>
  <si>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</si>
  <si>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</si>
  <si>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</si>
  <si>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</si>
  <si>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</si>
  <si>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</si>
  <si>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</si>
  <si>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</si>
  <si>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</si>
  <si>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</si>
  <si>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</si>
  <si>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</si>
  <si>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</si>
  <si>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</si>
  <si>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</si>
  <si>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</si>
  <si>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</si>
  <si>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</si>
  <si>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</si>
  <si>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</si>
  <si>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</si>
  <si>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</si>
  <si>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</si>
  <si>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</si>
  <si>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</si>
  <si>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</si>
  <si>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</si>
  <si>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</si>
  <si>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</si>
  <si>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</si>
  <si>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</si>
  <si>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</si>
  <si>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</si>
  <si>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</si>
  <si>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</si>
  <si>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</si>
  <si>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</si>
  <si>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</si>
  <si>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</si>
  <si>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</si>
  <si>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</si>
  <si>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</si>
  <si>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</si>
  <si>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</si>
  <si>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</si>
  <si>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</si>
  <si>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</si>
  <si>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</si>
  <si>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</si>
  <si>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</si>
  <si>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</si>
  <si>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</si>
  <si>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</si>
  <si>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</si>
  <si>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</si>
  <si>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</si>
  <si>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</si>
  <si>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</si>
  <si>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</si>
  <si>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</si>
  <si>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</si>
  <si>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</si>
  <si>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</si>
  <si>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</si>
  <si>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</si>
  <si>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</si>
  <si>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</si>
  <si>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</si>
  <si>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</si>
  <si>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</si>
  <si>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</si>
  <si>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</si>
  <si>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</si>
  <si>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</si>
  <si>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</si>
  <si>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</si>
  <si>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</si>
  <si>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</si>
  <si>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</si>
  <si>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</si>
  <si>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</si>
  <si>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</si>
  <si>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</si>
  <si>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</si>
  <si>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</si>
  <si>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</si>
  <si>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</si>
  <si>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</si>
  <si>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</si>
  <si>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</si>
  <si>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</si>
  <si>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</si>
  <si>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</si>
  <si>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</si>
  <si>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</si>
  <si>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</si>
  <si>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</si>
  <si>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</si>
  <si>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</si>
  <si>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</si>
  <si>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</si>
  <si>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</si>
  <si>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</si>
  <si>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</si>
  <si>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</si>
  <si>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</si>
  <si>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</si>
  <si>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</si>
  <si>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</si>
  <si>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</si>
  <si>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</si>
  <si>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</si>
  <si>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</si>
  <si>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</si>
  <si>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</si>
  <si>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</si>
  <si>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</si>
  <si>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</si>
  <si>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</si>
  <si>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</si>
  <si>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</si>
  <si>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</si>
  <si>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</si>
  <si>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</si>
  <si>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</si>
  <si>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</si>
  <si>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</si>
  <si>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</si>
  <si>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</si>
  <si>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</si>
  <si>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</si>
  <si>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</si>
  <si>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</si>
  <si>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</si>
  <si>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</si>
  <si>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</si>
  <si>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</si>
  <si>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</si>
  <si>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</si>
  <si>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</si>
  <si>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</si>
  <si>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</si>
  <si>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</si>
  <si>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</si>
  <si>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</si>
  <si>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</si>
  <si>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</si>
  <si>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</si>
  <si>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</si>
  <si>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</si>
  <si>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</si>
  <si>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</si>
  <si>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</si>
  <si>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</si>
  <si>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</si>
  <si>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</si>
  <si>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</si>
  <si>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</si>
  <si>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</si>
  <si>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</si>
  <si>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</si>
  <si>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</si>
  <si>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</si>
  <si>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</si>
  <si>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</si>
  <si>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</si>
  <si>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</si>
  <si>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</si>
  <si>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</si>
  <si>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</si>
  <si>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</si>
  <si>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</si>
  <si>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</si>
  <si>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</si>
  <si>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</si>
  <si>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</si>
  <si>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</si>
  <si>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</si>
  <si>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</si>
  <si>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</si>
  <si>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</si>
  <si>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</si>
  <si>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</si>
  <si>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</si>
  <si>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</si>
  <si>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</si>
  <si>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</si>
  <si>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</si>
  <si>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</si>
  <si>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</si>
  <si>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</si>
  <si>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</si>
  <si>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</si>
  <si>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</si>
  <si>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</si>
  <si>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</si>
  <si>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</si>
  <si>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</si>
  <si>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</si>
  <si>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</si>
  <si>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</si>
  <si>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</si>
  <si>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</si>
  <si>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</si>
  <si>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</si>
  <si>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</si>
  <si>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</si>
  <si>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</si>
  <si>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</si>
  <si>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</si>
  <si>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</si>
  <si>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</si>
  <si>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</si>
  <si>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</si>
  <si>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</si>
  <si>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</si>
  <si>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</si>
  <si>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</si>
  <si>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</si>
  <si>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</si>
  <si>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</si>
  <si>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</si>
  <si>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</si>
  <si>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</si>
  <si>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</si>
  <si>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</si>
  <si>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</si>
  <si>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</si>
  <si>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</si>
  <si>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</si>
  <si>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</si>
  <si>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</si>
  <si>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</si>
  <si>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</si>
  <si>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</si>
  <si>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</si>
  <si>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</si>
  <si>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</si>
  <si>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</si>
  <si>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</si>
  <si>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</si>
  <si>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</si>
  <si>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</si>
  <si>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</si>
  <si>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</si>
  <si>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</si>
  <si>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</si>
  <si>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</si>
  <si>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</si>
  <si>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</si>
  <si>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</si>
  <si>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</si>
  <si>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</si>
  <si>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</si>
  <si>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</si>
  <si>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</si>
  <si>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</si>
  <si>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</si>
  <si>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</si>
  <si>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</si>
  <si>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</si>
  <si>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</si>
  <si>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</si>
  <si>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</si>
  <si>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</si>
  <si>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</si>
  <si>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</si>
  <si>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</si>
  <si>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</si>
  <si>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</si>
  <si>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</si>
  <si>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</si>
  <si>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</si>
  <si>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</si>
  <si>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</si>
  <si>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</si>
  <si>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</si>
  <si>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</si>
  <si>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</si>
  <si>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</si>
  <si>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</si>
  <si>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</si>
  <si>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</si>
  <si>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</si>
  <si>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</si>
  <si>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</si>
  <si>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</si>
  <si>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</si>
  <si>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</si>
  <si>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</si>
  <si>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</si>
  <si>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</si>
  <si>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</si>
  <si>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</si>
  <si>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</si>
  <si>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</si>
  <si>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</si>
  <si>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</si>
  <si>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</si>
  <si>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</si>
  <si>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</si>
  <si>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</si>
  <si>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</si>
  <si>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</si>
  <si>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</si>
  <si>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</si>
  <si>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</si>
  <si>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</si>
  <si>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</si>
  <si>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</si>
  <si>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</si>
  <si>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</si>
  <si>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</si>
  <si>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</si>
  <si>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</si>
  <si>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</si>
  <si>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</si>
  <si>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</si>
  <si>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</si>
  <si>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</si>
  <si>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</si>
  <si>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</si>
  <si>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</si>
  <si>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</si>
  <si>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</si>
  <si>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</si>
  <si>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</si>
  <si>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</si>
  <si>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</si>
  <si>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</si>
  <si>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</si>
  <si>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</si>
  <si>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</si>
  <si>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</si>
  <si>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</si>
  <si>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</si>
  <si>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</si>
  <si>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</si>
  <si>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</si>
  <si>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</si>
  <si>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</si>
  <si>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</si>
  <si>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</si>
  <si>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</si>
  <si>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</si>
  <si>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</si>
  <si>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</si>
  <si>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</si>
  <si>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</si>
  <si>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</si>
  <si>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</si>
  <si>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</si>
  <si>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</si>
  <si>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</si>
  <si>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</si>
  <si>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</si>
  <si>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</si>
  <si>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</si>
  <si>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</si>
  <si>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</si>
  <si>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</si>
  <si>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</si>
  <si>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</si>
  <si>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</si>
  <si>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</si>
  <si>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</si>
  <si>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</si>
  <si>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</si>
  <si>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</si>
  <si>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</si>
  <si>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</si>
  <si>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</si>
  <si>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</si>
  <si>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</si>
  <si>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</si>
  <si>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</si>
  <si>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</si>
  <si>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</si>
  <si>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</si>
  <si>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</si>
  <si>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</si>
  <si>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</si>
  <si>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</si>
  <si>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</si>
  <si>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</si>
  <si>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</si>
  <si>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</si>
  <si>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</si>
  <si>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</si>
  <si>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</si>
  <si>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</si>
  <si>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</si>
  <si>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</si>
  <si>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</si>
  <si>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</si>
  <si>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</si>
  <si>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</si>
  <si>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</si>
  <si>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</si>
  <si>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</si>
  <si>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</si>
  <si>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</si>
  <si>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</si>
  <si>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</si>
  <si>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</si>
  <si>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</si>
  <si>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</si>
  <si>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</si>
  <si>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</si>
  <si>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</si>
  <si>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</si>
  <si>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</si>
  <si>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</si>
  <si>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</si>
  <si>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</si>
  <si>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</si>
  <si>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</si>
  <si>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</si>
  <si>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</si>
  <si>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</si>
  <si>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</si>
  <si>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</si>
  <si>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</si>
  <si>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</si>
  <si>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</si>
  <si>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</si>
  <si>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</si>
  <si>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</si>
  <si>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</si>
  <si>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</si>
  <si>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</si>
  <si>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</si>
  <si>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</si>
  <si>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</si>
  <si>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</si>
  <si>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</si>
  <si>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</si>
  <si>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</si>
  <si>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</si>
  <si>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</si>
  <si>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</si>
  <si>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</si>
  <si>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</si>
  <si>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</si>
  <si>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</si>
  <si>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</si>
  <si>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</si>
  <si>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</si>
  <si>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</si>
  <si>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</si>
  <si>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</si>
  <si>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</si>
  <si>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</si>
  <si>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</si>
  <si>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</si>
  <si>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</si>
  <si>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</si>
  <si>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</si>
  <si>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</si>
  <si>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</si>
  <si>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</si>
  <si>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</si>
  <si>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</si>
  <si>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</si>
  <si>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</si>
  <si>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</si>
  <si>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</si>
  <si>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</si>
  <si>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</si>
  <si>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</si>
  <si>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</si>
  <si>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</si>
  <si>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</si>
  <si>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</si>
  <si>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</si>
  <si>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</si>
  <si>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</si>
  <si>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</si>
  <si>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</si>
  <si>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</si>
  <si>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</si>
  <si>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</si>
  <si>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</si>
  <si>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</si>
  <si>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</si>
  <si>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</si>
  <si>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</si>
  <si>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</si>
  <si>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</si>
  <si>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</si>
  <si>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</si>
  <si>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</si>
  <si>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</si>
  <si>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</si>
  <si>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</si>
  <si>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</si>
  <si>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</si>
  <si>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</si>
  <si>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</si>
  <si>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</si>
  <si>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</si>
  <si>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</si>
  <si>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</si>
  <si>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</si>
  <si>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</si>
  <si>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</si>
  <si>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</si>
  <si>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</si>
  <si>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</si>
  <si>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</si>
  <si>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</si>
  <si>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</si>
  <si>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</si>
  <si>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</si>
  <si>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</si>
  <si>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</si>
  <si>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</si>
  <si>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</si>
  <si>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</si>
  <si>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</si>
  <si>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</si>
  <si>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</si>
  <si>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</si>
  <si>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</si>
  <si>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</si>
  <si>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</si>
  <si>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</si>
  <si>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</si>
  <si>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</si>
  <si>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</si>
  <si>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</si>
  <si>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</si>
  <si>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</si>
  <si>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</si>
  <si>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</si>
  <si>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</si>
  <si>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</si>
  <si>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</si>
  <si>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</si>
  <si>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</si>
  <si>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</si>
  <si>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</si>
  <si>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</si>
  <si>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</si>
  <si>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</si>
  <si>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</si>
  <si>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</si>
  <si>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</si>
  <si>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</si>
  <si>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</si>
  <si>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</si>
  <si>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</si>
  <si>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</si>
  <si>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</si>
  <si>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</si>
  <si>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</si>
  <si>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</si>
  <si>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</si>
  <si>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</si>
  <si>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</si>
  <si>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</si>
  <si>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</si>
  <si>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</si>
  <si>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</si>
  <si>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</si>
  <si>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</si>
  <si>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</si>
  <si>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</si>
  <si>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</si>
  <si>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</si>
  <si>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</si>
  <si>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</si>
  <si>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</si>
  <si>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</si>
  <si>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</si>
  <si>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</si>
  <si>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</si>
  <si>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</si>
  <si>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</si>
  <si>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</si>
  <si>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</si>
  <si>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</si>
  <si>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</si>
  <si>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</si>
  <si>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</si>
  <si>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</si>
  <si>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</si>
  <si>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</si>
  <si>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</si>
  <si>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</si>
  <si>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</si>
  <si>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</si>
  <si>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</si>
  <si>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</si>
  <si>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</si>
  <si>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</si>
  <si>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</si>
  <si>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</si>
  <si>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</si>
  <si>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</si>
  <si>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</si>
  <si>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</si>
  <si>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</si>
  <si>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</si>
  <si>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</si>
  <si>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</si>
  <si>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</si>
  <si>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</si>
  <si>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</si>
  <si>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</si>
  <si>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</si>
  <si>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</si>
  <si>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</si>
  <si>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</si>
  <si>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</si>
  <si>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</si>
  <si>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</si>
  <si>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</si>
  <si>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</si>
  <si>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</si>
  <si>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</si>
  <si>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</si>
  <si>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</si>
  <si>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</si>
  <si>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</si>
  <si>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</si>
  <si>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</si>
  <si>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</si>
  <si>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</si>
  <si>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</si>
  <si>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</si>
  <si>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</si>
  <si>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</si>
  <si>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</si>
  <si>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</si>
  <si>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</si>
  <si>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</si>
  <si>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</si>
  <si>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</si>
  <si>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</si>
  <si>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</si>
  <si>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</si>
  <si>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</si>
  <si>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</si>
  <si>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</si>
  <si>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</si>
  <si>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</si>
  <si>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</si>
  <si>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</si>
  <si>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</si>
  <si>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</si>
  <si>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</si>
  <si>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</si>
  <si>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</si>
  <si>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</si>
  <si>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</si>
  <si>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</si>
  <si>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</si>
  <si>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</si>
  <si>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</si>
  <si>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</si>
  <si>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</si>
  <si>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</si>
  <si>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</si>
  <si>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</si>
  <si>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</si>
  <si>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</si>
  <si>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</si>
  <si>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</si>
  <si>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</si>
  <si>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</si>
  <si>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</si>
  <si>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</si>
  <si>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</si>
  <si>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</si>
  <si>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</si>
  <si>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</si>
  <si>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</si>
  <si>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</si>
  <si>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</si>
  <si>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</si>
  <si>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</si>
  <si>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</si>
  <si>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</si>
  <si>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</si>
  <si>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</si>
  <si>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</si>
  <si>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</si>
  <si>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</si>
  <si>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</si>
  <si>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</si>
  <si>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</si>
  <si>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</si>
  <si>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</si>
  <si>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</si>
  <si>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</si>
  <si>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</si>
  <si>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</si>
  <si>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</si>
  <si>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</si>
  <si>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</si>
  <si>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</si>
  <si>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</si>
  <si>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</si>
  <si>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</si>
  <si>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</si>
  <si>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</si>
  <si>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</si>
  <si>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</si>
  <si>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</si>
  <si>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</si>
  <si>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</si>
  <si>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</si>
  <si>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</si>
  <si>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</si>
  <si>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</si>
  <si>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</si>
  <si>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</si>
  <si>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</si>
  <si>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</si>
  <si>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</si>
  <si>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</si>
  <si>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</si>
  <si>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</si>
  <si>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</si>
  <si>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</si>
  <si>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</si>
  <si>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</si>
  <si>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</si>
  <si>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</si>
  <si>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</si>
  <si>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</si>
  <si>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</si>
  <si>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</si>
  <si>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</si>
  <si>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</si>
  <si>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</si>
  <si>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</si>
  <si>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</si>
  <si>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</si>
  <si>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</si>
  <si>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</si>
  <si>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</si>
  <si>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</si>
  <si>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</si>
  <si>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</si>
  <si>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</si>
  <si>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</si>
  <si>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</si>
  <si>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</si>
  <si>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</si>
  <si>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</si>
  <si>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</si>
  <si>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</si>
  <si>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</si>
  <si>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</si>
  <si>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</si>
  <si>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</si>
  <si>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</si>
  <si>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</si>
  <si>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</si>
  <si>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</si>
  <si>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</si>
  <si>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</si>
  <si>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</si>
  <si>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</si>
  <si>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</si>
  <si>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</si>
  <si>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</si>
  <si>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</si>
  <si>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</si>
  <si>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</si>
  <si>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</si>
  <si>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</si>
  <si>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</si>
  <si>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</si>
  <si>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</si>
  <si>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</si>
  <si>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</si>
  <si>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</si>
  <si>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</si>
  <si>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</si>
  <si>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</si>
  <si>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</si>
  <si>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</si>
  <si>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</si>
  <si>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</si>
  <si>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</si>
  <si>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</si>
  <si>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</si>
  <si>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</si>
  <si>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</si>
  <si>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</si>
  <si>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</si>
  <si>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</si>
  <si>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</si>
  <si>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</si>
  <si>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</si>
  <si>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</si>
  <si>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</si>
  <si>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</si>
  <si>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</si>
  <si>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</si>
  <si>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</si>
  <si>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</si>
  <si>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</si>
  <si>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</si>
  <si>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</si>
  <si>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</si>
  <si>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</si>
  <si>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</si>
  <si>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</si>
  <si>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</si>
  <si>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</si>
  <si>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</si>
  <si>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</si>
  <si>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</si>
  <si>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</si>
  <si>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</si>
  <si>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</si>
  <si>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</si>
  <si>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</si>
  <si>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</si>
  <si>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</si>
  <si>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</si>
  <si>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</si>
  <si>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</si>
  <si>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</si>
  <si>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</si>
  <si>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</si>
  <si>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</si>
  <si>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</si>
  <si>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</si>
  <si>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</si>
  <si>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</si>
  <si>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</si>
  <si>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</si>
  <si>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</si>
  <si>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</si>
  <si>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</si>
  <si>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</si>
  <si>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</si>
  <si>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</si>
  <si>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</si>
  <si>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</si>
  <si>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</si>
  <si>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</si>
  <si>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</si>
  <si>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</si>
  <si>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</si>
  <si>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</si>
  <si>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</si>
  <si>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</si>
  <si>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</si>
  <si>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</si>
  <si>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</si>
  <si>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</si>
  <si>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</si>
  <si>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</si>
  <si>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</si>
  <si>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</si>
  <si>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</si>
  <si>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</si>
  <si>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</si>
  <si>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</si>
  <si>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</si>
  <si>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</si>
  <si>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</si>
  <si>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</si>
  <si>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</si>
  <si>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</si>
  <si>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</si>
  <si>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</si>
  <si>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</si>
  <si>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</si>
  <si>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</si>
  <si>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</si>
  <si>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</si>
  <si>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</si>
  <si>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</si>
  <si>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</si>
  <si>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</si>
  <si>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</si>
  <si>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</si>
  <si>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</si>
  <si>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</si>
  <si>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</si>
  <si>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</si>
  <si>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</si>
  <si>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</si>
  <si>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</si>
  <si>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</si>
  <si>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</si>
  <si>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</si>
  <si>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</si>
  <si>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</si>
  <si>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</si>
  <si>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</si>
  <si>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</si>
  <si>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</si>
  <si>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</si>
  <si>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</si>
  <si>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</si>
  <si>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</si>
  <si>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</si>
  <si>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</si>
  <si>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</si>
  <si>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</si>
  <si>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</si>
  <si>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</si>
  <si>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</si>
  <si>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</si>
  <si>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</si>
  <si>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</si>
  <si>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</si>
  <si>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</si>
  <si>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</si>
  <si>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</si>
  <si>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</si>
  <si>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</si>
  <si>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</si>
  <si>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</si>
  <si>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</si>
  <si>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</si>
  <si>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</si>
  <si>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</si>
  <si>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</si>
  <si>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</si>
  <si>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</si>
  <si>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</si>
  <si>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</si>
  <si>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</si>
  <si>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</si>
  <si>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</si>
  <si>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</si>
  <si>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</si>
  <si>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</si>
  <si>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</si>
  <si>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</si>
  <si>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</si>
  <si>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</si>
  <si>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</si>
  <si>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</si>
  <si>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</si>
  <si>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</si>
  <si>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</si>
  <si>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</si>
  <si>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</si>
  <si>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</si>
  <si>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</si>
  <si>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</si>
  <si>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</si>
  <si>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</si>
  <si>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</si>
  <si>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</si>
  <si>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</si>
  <si>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</si>
  <si>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</si>
  <si>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</si>
  <si>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</si>
  <si>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</si>
  <si>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</si>
  <si>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</si>
  <si>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</si>
  <si>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</si>
  <si>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</si>
  <si>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</si>
  <si>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</si>
  <si>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</si>
  <si>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</si>
  <si>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</si>
  <si>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</si>
  <si>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</si>
  <si>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</si>
  <si>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</si>
  <si>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</si>
  <si>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</si>
  <si>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</si>
  <si>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</si>
  <si>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</si>
  <si>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</si>
  <si>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</si>
  <si>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</si>
  <si>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</si>
  <si>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</si>
  <si>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</si>
  <si>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</si>
  <si>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</si>
  <si>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</si>
  <si>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</si>
  <si>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</si>
  <si>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</si>
  <si>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</si>
  <si>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</si>
  <si>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</si>
  <si>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</si>
  <si>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</si>
  <si>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</si>
  <si>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</si>
  <si>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</si>
  <si>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</si>
  <si>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</si>
  <si>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</si>
  <si>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</si>
  <si>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</si>
  <si>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</si>
  <si>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</si>
  <si>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</si>
  <si>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</si>
  <si>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</si>
  <si>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</si>
  <si>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</si>
  <si>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</si>
  <si>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</si>
  <si>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</si>
  <si>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</si>
  <si>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</si>
  <si>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</si>
  <si>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</si>
  <si>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</si>
  <si>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</si>
  <si>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</si>
  <si>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</si>
  <si>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</si>
  <si>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</si>
  <si>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</si>
  <si>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</si>
  <si>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</si>
  <si>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</si>
  <si>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</si>
  <si>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</si>
  <si>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</si>
  <si>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</si>
  <si>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</si>
  <si>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</si>
  <si>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</si>
  <si>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</si>
  <si>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</si>
  <si>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</si>
  <si>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</si>
  <si>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</si>
  <si>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</si>
  <si>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</si>
  <si>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</si>
  <si>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</si>
  <si>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</si>
  <si>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</si>
  <si>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</si>
  <si>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</si>
  <si>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</si>
  <si>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</si>
  <si>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</si>
  <si>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</si>
  <si>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</si>
  <si>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</si>
  <si>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</si>
  <si>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</si>
  <si>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</si>
  <si>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</si>
  <si>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</si>
  <si>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</si>
  <si>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</si>
  <si>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</si>
  <si>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</si>
  <si>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</si>
  <si>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</si>
  <si>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</si>
  <si>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</si>
  <si>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</si>
  <si>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</si>
  <si>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</si>
  <si>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</si>
  <si>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</si>
  <si>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</si>
  <si>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</si>
  <si>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</si>
  <si>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</si>
  <si>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</si>
  <si>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</si>
  <si>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</si>
  <si>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</si>
  <si>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</si>
  <si>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</si>
  <si>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</si>
  <si>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</si>
  <si>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</si>
  <si>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</si>
  <si>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</si>
  <si>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</si>
  <si>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</si>
  <si>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</si>
  <si>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</si>
  <si>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</si>
  <si>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</si>
  <si>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</si>
  <si>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</si>
  <si>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</si>
  <si>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</si>
  <si>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</si>
  <si>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</si>
  <si>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</si>
  <si>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</si>
  <si>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</si>
  <si>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</si>
  <si>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</si>
  <si>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</si>
  <si>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</si>
  <si>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</si>
  <si>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</si>
  <si>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</si>
  <si>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</si>
  <si>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</si>
  <si>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</si>
  <si>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</si>
  <si>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</si>
  <si>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</si>
  <si>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</si>
  <si>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</si>
  <si>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</si>
  <si>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</si>
  <si>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</si>
  <si>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</si>
  <si>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</si>
  <si>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</si>
  <si>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</si>
  <si>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</si>
  <si>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</si>
  <si>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</si>
  <si>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</si>
  <si>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</si>
  <si>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</si>
  <si>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</si>
  <si>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</si>
  <si>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</si>
  <si>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</si>
  <si>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</si>
  <si>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</si>
  <si>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</si>
  <si>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</si>
  <si>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</si>
  <si>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</si>
  <si>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</si>
  <si>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</si>
  <si>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</si>
  <si>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</si>
  <si>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</si>
  <si>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</si>
  <si>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</si>
  <si>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</si>
  <si>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</si>
  <si>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</si>
  <si>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</si>
  <si>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</si>
  <si>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</si>
  <si>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</si>
  <si>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</si>
  <si>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</si>
  <si>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</si>
  <si>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</si>
  <si>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</si>
  <si>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</si>
  <si>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</si>
  <si>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</si>
  <si>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</si>
  <si>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</si>
  <si>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</si>
  <si>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</si>
  <si>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</si>
  <si>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</si>
  <si>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</si>
  <si>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</si>
  <si>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</si>
  <si>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</si>
  <si>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</si>
  <si>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</si>
  <si>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</si>
  <si>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</si>
  <si>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</si>
  <si>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</si>
  <si>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</si>
  <si>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</si>
  <si>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</si>
  <si>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</si>
  <si>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</si>
  <si>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</si>
  <si>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</si>
  <si>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</si>
  <si>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</si>
  <si>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</si>
  <si>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</si>
  <si>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</si>
  <si>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</si>
  <si>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</si>
  <si>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</si>
  <si>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</si>
  <si>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</si>
  <si>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</si>
  <si>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</si>
  <si>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</si>
  <si>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</si>
  <si>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</si>
  <si>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</si>
  <si>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</si>
  <si>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</si>
  <si>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</si>
  <si>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</si>
  <si>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</si>
  <si>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</si>
  <si>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</si>
  <si>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</si>
  <si>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</si>
  <si>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</si>
  <si>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</si>
  <si>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</si>
  <si>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</si>
  <si>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</si>
  <si>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</si>
  <si>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</si>
  <si>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</si>
  <si>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</si>
  <si>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</si>
  <si>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</si>
  <si>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</si>
  <si>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</si>
  <si>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</si>
  <si>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</si>
  <si>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</si>
  <si>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</si>
  <si>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</si>
  <si>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</si>
  <si>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</si>
  <si>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</si>
  <si>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</si>
  <si>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</si>
  <si>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</si>
  <si>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</si>
  <si>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</si>
  <si>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</si>
  <si>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</si>
  <si>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</si>
  <si>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</si>
  <si>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</si>
  <si>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</si>
  <si>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</si>
  <si>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</si>
  <si>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</si>
  <si>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</si>
  <si>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</si>
  <si>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</si>
  <si>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</si>
  <si>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</si>
  <si>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</si>
  <si>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</si>
  <si>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</si>
  <si>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</si>
  <si>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</si>
  <si>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</si>
  <si>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</si>
  <si>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</si>
  <si>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</si>
  <si>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</si>
  <si>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</si>
  <si>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</si>
  <si>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</si>
  <si>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</si>
  <si>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</si>
  <si>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</si>
  <si>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</si>
  <si>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</si>
  <si>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</si>
  <si>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</si>
  <si>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</si>
  <si>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</si>
  <si>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</si>
  <si>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</si>
  <si>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</si>
  <si>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</si>
  <si>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</si>
  <si>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</si>
  <si>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</si>
  <si>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</si>
  <si>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</si>
  <si>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</si>
  <si>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</si>
  <si>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</si>
  <si>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</si>
  <si>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</si>
  <si>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</si>
  <si>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</si>
  <si>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</si>
  <si>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</si>
  <si>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</si>
  <si>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</si>
  <si>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</si>
  <si>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</si>
  <si>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</si>
  <si>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</si>
  <si>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</si>
  <si>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</si>
  <si>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</si>
  <si>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</si>
  <si>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</si>
  <si>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</si>
  <si>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</si>
  <si>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</si>
  <si>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</si>
  <si>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</si>
  <si>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</si>
  <si>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</si>
  <si>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</si>
  <si>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</si>
  <si>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</si>
  <si>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</si>
  <si>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</si>
  <si>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</si>
  <si>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</si>
  <si>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</si>
  <si>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</si>
  <si>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</si>
  <si>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</si>
  <si>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</si>
  <si>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</si>
  <si>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</si>
  <si>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</si>
  <si>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</si>
  <si>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</si>
  <si>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</si>
  <si>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</si>
  <si>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</si>
  <si>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</si>
  <si>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</si>
  <si>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</si>
  <si>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</si>
  <si>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</si>
  <si>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</si>
  <si>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</si>
  <si>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</si>
  <si>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</si>
  <si>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</si>
  <si>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</si>
  <si>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</si>
  <si>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</si>
  <si>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</si>
  <si>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</si>
  <si>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</si>
  <si>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</si>
  <si>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</si>
  <si>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</si>
  <si>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</si>
  <si>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</si>
  <si>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</si>
  <si>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</si>
  <si>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</si>
  <si>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</si>
  <si>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</si>
  <si>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</si>
  <si>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</si>
  <si>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</si>
  <si>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</si>
  <si>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</si>
  <si>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</si>
  <si>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</si>
  <si>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</si>
  <si>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</si>
  <si>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</si>
  <si>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</si>
  <si>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</si>
  <si>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</si>
  <si>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</si>
  <si>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</si>
  <si>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</si>
  <si>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</si>
  <si>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</si>
  <si>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</si>
  <si>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</si>
  <si>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</si>
  <si>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</si>
  <si>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</si>
  <si>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</si>
  <si>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</si>
  <si>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</si>
  <si>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</si>
  <si>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</si>
  <si>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</si>
  <si>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</si>
  <si>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</si>
  <si>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</si>
  <si>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</si>
  <si>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</si>
  <si>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</si>
  <si>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</si>
  <si>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</si>
  <si>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</si>
  <si>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</si>
  <si>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</si>
  <si>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</si>
  <si>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</si>
  <si>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</si>
  <si>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</si>
  <si>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</si>
  <si>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</si>
  <si>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</si>
  <si>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</si>
  <si>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</si>
  <si>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</si>
  <si>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</si>
  <si>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</si>
  <si>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</si>
  <si>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</si>
  <si>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</si>
  <si>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</si>
  <si>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</si>
  <si>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</si>
  <si>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</si>
  <si>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</si>
  <si>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</si>
  <si>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</si>
  <si>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</si>
  <si>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</si>
  <si>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</si>
  <si>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</si>
  <si>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</si>
  <si>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</si>
  <si>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</si>
  <si>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</si>
  <si>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</si>
  <si>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</si>
  <si>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</si>
  <si>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</si>
  <si>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</si>
  <si>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</si>
  <si>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</si>
  <si>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</si>
  <si>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</si>
  <si>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</si>
  <si>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</si>
  <si>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</si>
  <si>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</si>
  <si>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</si>
  <si>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</si>
  <si>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</si>
  <si>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</si>
  <si>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</si>
  <si>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</si>
  <si>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</si>
  <si>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</si>
  <si>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</si>
  <si>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</si>
  <si>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</si>
  <si>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</si>
  <si>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</si>
  <si>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</si>
  <si>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</si>
  <si>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</si>
  <si>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</si>
  <si>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</si>
  <si>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</si>
  <si>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</si>
  <si>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</si>
  <si>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</si>
  <si>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</si>
  <si>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</si>
  <si>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</si>
  <si>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</si>
  <si>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</si>
  <si>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</si>
  <si>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</si>
  <si>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</si>
  <si>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</si>
  <si>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</si>
  <si>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</si>
  <si>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</si>
  <si>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</si>
  <si>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</si>
  <si>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</si>
  <si>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</si>
  <si>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</si>
  <si>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</si>
  <si>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</si>
  <si>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</si>
  <si>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</si>
  <si>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</si>
  <si>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</si>
  <si>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</si>
  <si>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</si>
  <si>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</si>
  <si>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</si>
  <si>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</si>
  <si>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</si>
  <si>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</si>
  <si>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</si>
  <si>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</si>
  <si>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</si>
  <si>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</si>
  <si>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</si>
  <si>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</si>
  <si>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</si>
  <si>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</si>
  <si>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</si>
  <si>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</si>
  <si>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</si>
  <si>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</si>
  <si>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</si>
  <si>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</si>
  <si>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</si>
  <si>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</si>
  <si>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</si>
  <si>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</si>
  <si>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</si>
  <si>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</si>
  <si>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</si>
  <si>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</si>
  <si>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</si>
  <si>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</si>
  <si>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</si>
  <si>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</si>
  <si>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</si>
  <si>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</si>
  <si>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</si>
  <si>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</si>
  <si>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</si>
  <si>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</si>
  <si>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</si>
  <si>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</si>
  <si>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</si>
  <si>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</si>
  <si>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</si>
  <si>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</si>
  <si>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</si>
  <si>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</si>
  <si>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</si>
  <si>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</si>
  <si>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</si>
  <si>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</si>
  <si>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</si>
  <si>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</si>
  <si>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</si>
  <si>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</si>
  <si>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</si>
  <si>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</si>
  <si>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</si>
  <si>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</si>
  <si>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</si>
  <si>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</si>
  <si>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</si>
  <si>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</si>
  <si>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</si>
  <si>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</si>
  <si>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</si>
  <si>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</si>
  <si>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</si>
  <si>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</si>
  <si>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</si>
  <si>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</si>
  <si>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</si>
  <si>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</si>
  <si>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</si>
  <si>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</si>
  <si>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</si>
  <si>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</si>
  <si>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</si>
  <si>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</si>
  <si>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</si>
  <si>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</si>
  <si>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</si>
  <si>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</si>
  <si>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</si>
  <si>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</si>
  <si>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</si>
  <si>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</si>
  <si>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</si>
  <si>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</si>
  <si>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</si>
  <si>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</si>
  <si>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</si>
  <si>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</si>
  <si>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</si>
  <si>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</si>
  <si>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</si>
  <si>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</si>
  <si>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</si>
  <si>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</si>
  <si>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</si>
  <si>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</si>
  <si>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</si>
  <si>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</si>
  <si>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</si>
  <si>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</si>
  <si>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</si>
  <si>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</si>
  <si>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</si>
  <si>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</si>
  <si>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</si>
  <si>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</si>
  <si>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</si>
  <si>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</si>
  <si>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</si>
  <si>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</si>
  <si>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</si>
  <si>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</si>
  <si>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</si>
  <si>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</si>
  <si>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</si>
  <si>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</si>
  <si>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</si>
  <si>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</si>
  <si>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</si>
  <si>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</si>
  <si>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</si>
  <si>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</si>
  <si>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</si>
  <si>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</si>
  <si>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</si>
  <si>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</si>
  <si>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</si>
  <si>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</si>
  <si>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</si>
  <si>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</si>
  <si>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</si>
  <si>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</si>
  <si>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</si>
  <si>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</si>
  <si>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</si>
  <si>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</si>
  <si>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</si>
  <si>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</si>
  <si>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</si>
  <si>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</si>
  <si>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</si>
  <si>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</si>
  <si>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</si>
  <si>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</si>
  <si>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</si>
  <si>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</si>
  <si>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</si>
  <si>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</si>
  <si>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</si>
  <si>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</si>
  <si>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</si>
  <si>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</si>
  <si>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</si>
  <si>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</si>
  <si>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</si>
  <si>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</si>
  <si>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</si>
  <si>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</si>
  <si>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</si>
  <si>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</si>
  <si>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</si>
  <si>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</si>
  <si>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</si>
  <si>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</si>
  <si>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</si>
  <si>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</si>
  <si>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</si>
  <si>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</si>
  <si>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</si>
  <si>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</si>
  <si>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</si>
  <si>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</si>
  <si>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</si>
  <si>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</si>
  <si>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</si>
  <si>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</si>
  <si>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</si>
  <si>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</si>
  <si>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</si>
  <si>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</si>
  <si>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</si>
  <si>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</si>
  <si>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</si>
  <si>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</si>
  <si>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</si>
  <si>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</si>
  <si>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</si>
  <si>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</si>
  <si>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</si>
  <si>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</si>
  <si>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</si>
  <si>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</si>
  <si>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</si>
  <si>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</si>
  <si>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</si>
  <si>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</si>
  <si>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</si>
  <si>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</si>
  <si>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</si>
  <si>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</si>
  <si>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</si>
  <si>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</si>
  <si>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</si>
  <si>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</si>
  <si>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</si>
  <si>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</si>
  <si>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</si>
  <si>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</si>
  <si>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</si>
  <si>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</si>
  <si>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</si>
  <si>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</si>
  <si>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</si>
  <si>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</si>
  <si>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</si>
  <si>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</si>
  <si>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</si>
  <si>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</si>
  <si>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</si>
  <si>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</si>
  <si>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</si>
  <si>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</si>
  <si>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</si>
  <si>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</si>
  <si>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</si>
  <si>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</si>
  <si>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</si>
  <si>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</si>
  <si>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</si>
  <si>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</si>
  <si>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</si>
  <si>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</si>
  <si>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</si>
  <si>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</si>
  <si>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</si>
  <si>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</si>
  <si>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</si>
  <si>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</si>
  <si>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</si>
  <si>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</si>
  <si>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</si>
  <si>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</si>
  <si>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</si>
  <si>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</si>
  <si>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</si>
  <si>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</si>
  <si>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</si>
  <si>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</si>
  <si>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</si>
  <si>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</si>
  <si>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</si>
  <si>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</si>
  <si>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</si>
  <si>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</si>
  <si>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</si>
  <si>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</si>
  <si>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</si>
  <si>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</si>
  <si>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</si>
  <si>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</si>
  <si>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</si>
  <si>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</si>
  <si>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</si>
  <si>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</si>
  <si>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</si>
  <si>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</si>
  <si>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</si>
  <si>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</si>
  <si>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</si>
  <si>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</si>
  <si>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</si>
  <si>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</si>
  <si>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</si>
  <si>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</si>
  <si>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</si>
  <si>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</si>
  <si>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</si>
  <si>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</si>
  <si>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</si>
  <si>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</si>
  <si>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</si>
  <si>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</si>
  <si>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</si>
  <si>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</si>
  <si>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</si>
  <si>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</si>
  <si>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</si>
  <si>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</si>
  <si>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</si>
  <si>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</si>
  <si>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</si>
  <si>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</si>
  <si>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</si>
  <si>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</si>
  <si>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</si>
  <si>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</si>
  <si>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</si>
  <si>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</si>
  <si>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</si>
  <si>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</si>
  <si>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</si>
  <si>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</si>
  <si>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</si>
  <si>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</si>
  <si>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</si>
  <si>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</si>
  <si>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</si>
  <si>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</si>
  <si>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</si>
  <si>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</si>
  <si>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</si>
  <si>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</si>
  <si>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</si>
  <si>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</si>
  <si>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</si>
  <si>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</si>
  <si>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</si>
  <si>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</si>
  <si>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</si>
  <si>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</si>
  <si>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</si>
  <si>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</si>
  <si>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</si>
  <si>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</si>
  <si>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</si>
  <si>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</si>
  <si>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</si>
  <si>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</si>
  <si>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</si>
  <si>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</si>
  <si>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</si>
  <si>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</si>
  <si>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</si>
  <si>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</si>
  <si>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</si>
  <si>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</si>
  <si>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</si>
  <si>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</si>
  <si>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</si>
  <si>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</si>
  <si>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</si>
  <si>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</si>
  <si>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</si>
  <si>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</si>
  <si>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</si>
  <si>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</si>
  <si>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</si>
  <si>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</si>
  <si>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</si>
  <si>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</si>
  <si>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</si>
  <si>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</si>
  <si>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</si>
  <si>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</si>
  <si>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</si>
  <si>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</si>
  <si>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</si>
  <si>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</si>
  <si>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</si>
  <si>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</si>
  <si>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</si>
  <si>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</si>
  <si>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</si>
  <si>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</si>
  <si>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</si>
  <si>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</si>
  <si>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</si>
  <si>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</si>
  <si>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</si>
  <si>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</si>
  <si>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</si>
  <si>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</si>
  <si>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</si>
  <si>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</si>
  <si>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</si>
  <si>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</si>
  <si>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</si>
  <si>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</si>
  <si>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</si>
  <si>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</si>
  <si>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</si>
  <si>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</si>
  <si>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</si>
  <si>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</si>
  <si>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</si>
  <si>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</si>
  <si>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</si>
  <si>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</si>
  <si>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</si>
  <si>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</si>
  <si>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</si>
  <si>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</si>
  <si>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</si>
  <si>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</si>
  <si>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</si>
  <si>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</si>
  <si>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</si>
  <si>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</si>
  <si>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</si>
  <si>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</si>
  <si>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</si>
  <si>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</si>
  <si>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</si>
  <si>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</si>
  <si>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</si>
  <si>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</si>
  <si>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</si>
  <si>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</si>
  <si>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</si>
  <si>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</si>
  <si>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</si>
  <si>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</si>
  <si>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</si>
  <si>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</si>
  <si>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</si>
  <si>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</si>
  <si>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</si>
  <si>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</si>
  <si>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</si>
  <si>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</si>
  <si>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</si>
  <si>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</si>
  <si>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</si>
  <si>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</si>
  <si>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</si>
  <si>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</si>
  <si>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</si>
  <si>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</si>
  <si>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</si>
  <si>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</si>
  <si>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</si>
  <si>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</si>
  <si>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</si>
  <si>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</si>
  <si>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</si>
  <si>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</si>
  <si>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</si>
  <si>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</si>
  <si>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</si>
  <si>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</si>
  <si>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</si>
  <si>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</si>
  <si>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</si>
  <si>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</si>
  <si>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</si>
  <si>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</si>
  <si>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</si>
  <si>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</si>
  <si>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</si>
  <si>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</si>
  <si>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</si>
  <si>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</si>
  <si>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</si>
  <si>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</si>
  <si>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</si>
  <si>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</si>
  <si>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</si>
  <si>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</si>
  <si>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</si>
  <si>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</si>
  <si>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</si>
  <si>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</si>
  <si>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</si>
  <si>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</si>
  <si>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</si>
  <si>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</si>
  <si>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</si>
  <si>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</si>
  <si>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</si>
  <si>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</si>
  <si>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</si>
  <si>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</si>
  <si>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</si>
  <si>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</si>
  <si>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</si>
  <si>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</si>
  <si>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</si>
  <si>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</si>
  <si>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</si>
  <si>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</si>
  <si>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</si>
  <si>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</si>
  <si>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</si>
  <si>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</si>
  <si>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</si>
  <si>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</si>
  <si>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</si>
  <si>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</si>
  <si>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</si>
  <si>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</si>
  <si>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</si>
  <si>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</si>
  <si>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</si>
  <si>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</si>
  <si>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</si>
  <si>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</si>
  <si>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</si>
  <si>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</si>
  <si>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</si>
  <si>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</si>
  <si>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</si>
  <si>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</si>
  <si>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</si>
  <si>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</si>
  <si>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</si>
  <si>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</si>
  <si>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</si>
  <si>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</si>
  <si>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</si>
  <si>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</si>
  <si>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</si>
  <si>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</si>
  <si>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</si>
  <si>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</si>
  <si>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</si>
  <si>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</si>
  <si>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</si>
  <si>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</si>
  <si>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</si>
  <si>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</si>
  <si>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</si>
  <si>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</si>
  <si>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</si>
  <si>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</si>
  <si>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</si>
  <si>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</si>
  <si>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</si>
  <si>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</si>
  <si>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</si>
  <si>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</si>
  <si>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</si>
  <si>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</si>
  <si>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</si>
  <si>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</si>
  <si>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</si>
  <si>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</si>
  <si>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</si>
  <si>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</si>
  <si>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</si>
  <si>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</si>
  <si>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</si>
  <si>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</si>
  <si>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</si>
  <si>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</si>
  <si>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</si>
  <si>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</si>
  <si>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</si>
  <si>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</si>
  <si>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</si>
  <si>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</si>
  <si>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</si>
  <si>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</si>
  <si>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</si>
  <si>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</si>
  <si>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</si>
  <si>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</si>
  <si>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</si>
  <si>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</si>
  <si>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</si>
  <si>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</si>
  <si>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</si>
  <si>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</si>
  <si>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</si>
  <si>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</si>
  <si>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</si>
  <si>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</si>
  <si>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</si>
  <si>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</si>
  <si>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</si>
  <si>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</si>
  <si>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</si>
  <si>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</si>
  <si>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</si>
  <si>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</si>
  <si>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</si>
  <si>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</si>
  <si>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</si>
  <si>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</si>
  <si>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</si>
  <si>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</si>
  <si>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</si>
  <si>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</si>
  <si>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</si>
  <si>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</si>
  <si>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</si>
  <si>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</si>
  <si>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</si>
  <si>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</si>
  <si>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</si>
  <si>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</si>
  <si>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</si>
  <si>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</si>
  <si>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</si>
  <si>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</si>
  <si>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</si>
  <si>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</si>
  <si>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</si>
  <si>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</si>
  <si>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</si>
  <si>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</si>
  <si>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</si>
  <si>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</si>
  <si>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</si>
  <si>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</si>
  <si>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</si>
  <si>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</si>
  <si>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</si>
  <si>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</si>
  <si>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</si>
  <si>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</si>
  <si>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</si>
  <si>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</si>
  <si>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</si>
  <si>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</si>
  <si>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</si>
  <si>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</si>
  <si>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</si>
  <si>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</si>
  <si>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</si>
  <si>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</si>
  <si>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</si>
  <si>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</si>
  <si>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</si>
  <si>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</si>
  <si>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</si>
  <si>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</si>
  <si>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</si>
  <si>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</si>
  <si>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</si>
  <si>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</si>
  <si>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</si>
  <si>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</si>
  <si>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</si>
  <si>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</si>
  <si>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</si>
  <si>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</si>
  <si>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</si>
  <si>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</si>
  <si>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</si>
  <si>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</si>
  <si>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</si>
  <si>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</si>
  <si>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</si>
  <si>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</si>
  <si>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</si>
  <si>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</si>
  <si>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</si>
  <si>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</si>
  <si>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</si>
  <si>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</si>
  <si>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</si>
  <si>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</si>
  <si>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</si>
  <si>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</si>
  <si>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</si>
  <si>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</si>
  <si>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</si>
  <si>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</si>
  <si>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</si>
  <si>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</si>
  <si>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</si>
  <si>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</si>
  <si>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</si>
  <si>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</si>
  <si>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</si>
  <si>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</si>
  <si>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</si>
  <si>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</si>
  <si>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</si>
  <si>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</si>
  <si>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</si>
  <si>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</si>
  <si>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</si>
  <si>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</si>
  <si>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</si>
  <si>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</si>
  <si>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</si>
  <si>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</si>
  <si>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</si>
  <si>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</si>
  <si>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</si>
  <si>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</si>
  <si>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</si>
  <si>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</si>
  <si>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</si>
  <si>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</si>
  <si>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</si>
  <si>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</si>
  <si>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</si>
  <si>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</si>
  <si>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</si>
  <si>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</si>
  <si>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</si>
  <si>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</si>
  <si>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</si>
  <si>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</si>
  <si>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</si>
  <si>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</si>
  <si>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</si>
  <si>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</si>
  <si>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</si>
  <si>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</si>
  <si>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</si>
  <si>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</si>
  <si>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</si>
  <si>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</si>
  <si>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</si>
  <si>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</si>
  <si>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</si>
  <si>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</si>
  <si>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</si>
  <si>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</si>
  <si>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</si>
  <si>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</si>
  <si>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</si>
  <si>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</si>
  <si>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</si>
  <si>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</si>
  <si>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</si>
  <si>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</si>
  <si>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</si>
  <si>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</si>
  <si>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</si>
  <si>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</si>
  <si>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</si>
  <si>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</si>
  <si>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</si>
  <si>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</si>
  <si>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</si>
  <si>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</si>
  <si>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</si>
  <si>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</si>
  <si>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</si>
  <si>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</si>
  <si>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</si>
  <si>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</si>
  <si>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</si>
  <si>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</si>
  <si>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</si>
  <si>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</si>
  <si>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</si>
  <si>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</si>
  <si>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</si>
  <si>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</si>
  <si>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</si>
  <si>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</si>
  <si>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</si>
  <si>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</si>
  <si>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</si>
  <si>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</si>
  <si>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</si>
  <si>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</si>
  <si>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</si>
  <si>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</si>
  <si>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</si>
  <si>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</si>
  <si>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</si>
  <si>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</si>
  <si>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</si>
  <si>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</si>
  <si>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</si>
  <si>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</si>
  <si>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</si>
  <si>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</si>
  <si>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</si>
  <si>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</si>
  <si>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</si>
  <si>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</si>
  <si>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</si>
  <si>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</si>
  <si>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</si>
  <si>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</si>
  <si>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</si>
  <si>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</si>
  <si>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</si>
  <si>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</si>
  <si>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</si>
  <si>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</si>
  <si>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</si>
  <si>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</si>
  <si>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</si>
  <si>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</si>
  <si>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</si>
  <si>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</si>
  <si>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</si>
  <si>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</si>
  <si>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</si>
  <si>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</si>
  <si>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</si>
  <si>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</si>
  <si>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</si>
  <si>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</si>
  <si>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</si>
  <si>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</si>
  <si>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</si>
  <si>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</si>
  <si>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</si>
  <si>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</si>
  <si>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</si>
  <si>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</si>
  <si>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</si>
  <si>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</si>
  <si>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</si>
  <si>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</si>
  <si>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</si>
  <si>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</si>
  <si>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</si>
  <si>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</si>
  <si>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</si>
  <si>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</si>
  <si>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</si>
  <si>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</si>
  <si>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</si>
  <si>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</si>
  <si>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</si>
  <si>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</si>
  <si>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</si>
  <si>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</si>
  <si>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</si>
  <si>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</si>
  <si>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</si>
  <si>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</si>
  <si>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</si>
  <si>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</si>
  <si>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</si>
  <si>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</si>
  <si>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</si>
  <si>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</si>
  <si>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</si>
  <si>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</si>
  <si>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</si>
  <si>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</si>
  <si>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</si>
  <si>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</si>
  <si>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</si>
  <si>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</si>
  <si>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</si>
  <si>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</si>
  <si>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</si>
  <si>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</si>
  <si>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</si>
  <si>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</si>
  <si>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</si>
  <si>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</si>
  <si>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</si>
  <si>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</si>
  <si>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</si>
  <si>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</si>
  <si>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</si>
  <si>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</si>
  <si>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</si>
  <si>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</si>
  <si>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</si>
  <si>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</si>
  <si>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</si>
  <si>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</si>
  <si>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</si>
  <si>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</si>
  <si>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</si>
  <si>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</si>
  <si>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</si>
  <si>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</si>
  <si>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</si>
  <si>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</si>
  <si>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</si>
  <si>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</si>
  <si>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</si>
  <si>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</si>
  <si>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</si>
  <si>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</si>
  <si>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</si>
  <si>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</si>
  <si>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</si>
  <si>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</si>
  <si>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</si>
  <si>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</si>
  <si>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</si>
  <si>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</si>
  <si>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</si>
  <si>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</si>
  <si>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</si>
  <si>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</si>
  <si>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</si>
  <si>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</si>
  <si>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</si>
  <si>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</si>
  <si>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</si>
  <si>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</si>
  <si>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</si>
  <si>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</si>
  <si>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</si>
  <si>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</si>
  <si>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</si>
  <si>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</si>
  <si>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</si>
  <si>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</si>
  <si>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</si>
  <si>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</si>
  <si>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</si>
  <si>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</si>
  <si>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</si>
  <si>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</si>
  <si>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</si>
  <si>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</si>
  <si>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</si>
  <si>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</si>
  <si>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</si>
  <si>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</si>
  <si>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</si>
  <si>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</si>
  <si>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</si>
  <si>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</si>
  <si>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</si>
  <si>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</si>
  <si>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</si>
  <si>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</si>
  <si>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</si>
  <si>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</si>
  <si>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</si>
  <si>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</si>
  <si>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</si>
  <si>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</si>
  <si>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</si>
  <si>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</si>
  <si>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</si>
  <si>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</si>
  <si>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</si>
  <si>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</si>
  <si>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</si>
  <si>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</si>
  <si>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</si>
  <si>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</si>
  <si>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</si>
  <si>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</si>
  <si>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</si>
  <si>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</si>
  <si>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</si>
  <si>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</si>
  <si>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</si>
  <si>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</si>
  <si>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</si>
  <si>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</si>
  <si>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</si>
  <si>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</si>
  <si>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</si>
  <si>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</si>
  <si>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</si>
  <si>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</si>
  <si>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</si>
  <si>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</si>
  <si>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</si>
  <si>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</si>
  <si>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</si>
  <si>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</si>
  <si>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</si>
  <si>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</si>
  <si>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</si>
  <si>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</si>
  <si>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</si>
  <si>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</si>
  <si>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</si>
  <si>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</si>
  <si>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</si>
  <si>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</si>
  <si>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</si>
  <si>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</si>
  <si>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</si>
  <si>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</si>
  <si>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</si>
  <si>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</si>
  <si>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</si>
  <si>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</si>
  <si>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</si>
  <si>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</si>
  <si>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</si>
  <si>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</si>
  <si>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</si>
  <si>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</si>
  <si>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</si>
  <si>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</si>
  <si>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</si>
  <si>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</si>
  <si>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</si>
  <si>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</si>
  <si>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</si>
  <si>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</si>
  <si>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</si>
  <si>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</si>
  <si>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</si>
  <si>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</si>
  <si>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</si>
  <si>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</si>
  <si>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</si>
  <si>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</si>
  <si>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</si>
  <si>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</si>
  <si>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</si>
  <si>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</si>
  <si>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</si>
  <si>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</si>
  <si>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</si>
  <si>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</si>
  <si>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</si>
  <si>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</si>
  <si>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</si>
  <si>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</si>
  <si>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</si>
  <si>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</si>
  <si>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</si>
  <si>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</si>
  <si>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</si>
  <si>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</si>
  <si>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</si>
  <si>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</si>
  <si>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</si>
  <si>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</si>
  <si>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</si>
  <si>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</si>
  <si>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</si>
  <si>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</si>
  <si>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</si>
  <si>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</si>
  <si>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</si>
  <si>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</si>
  <si>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</si>
  <si>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</si>
  <si>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</si>
  <si>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</si>
  <si>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</si>
  <si>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</si>
  <si>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</si>
  <si>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</si>
  <si>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</si>
  <si>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</si>
  <si>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</si>
  <si>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</si>
  <si>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</si>
  <si>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</si>
  <si>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</si>
  <si>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</si>
  <si>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</si>
  <si>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</si>
  <si>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</si>
  <si>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</si>
  <si>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</si>
  <si>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</si>
  <si>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</si>
  <si>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</si>
  <si>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</si>
  <si>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</si>
  <si>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</si>
  <si>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</si>
  <si>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</si>
  <si>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</si>
  <si>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</si>
  <si>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</si>
  <si>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</si>
  <si>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</si>
  <si>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</si>
  <si>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</si>
  <si>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</si>
  <si>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</si>
  <si>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</si>
  <si>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</si>
  <si>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</si>
  <si>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</si>
  <si>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</si>
  <si>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</si>
  <si>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</si>
  <si>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</si>
  <si>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</si>
  <si>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</si>
  <si>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</si>
  <si>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</si>
  <si>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</si>
  <si>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</si>
  <si>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</si>
  <si>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</si>
  <si>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</si>
  <si>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</si>
  <si>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</si>
  <si>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</si>
  <si>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</si>
  <si>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</si>
  <si>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</si>
  <si>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</si>
  <si>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</si>
  <si>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</si>
  <si>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</si>
  <si>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</si>
  <si>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</si>
  <si>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</si>
  <si>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</si>
  <si>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</si>
  <si>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</si>
  <si>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</si>
  <si>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</si>
  <si>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</si>
  <si>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</si>
  <si>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</si>
  <si>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</si>
  <si>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</si>
  <si>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</si>
  <si>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</si>
  <si>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</si>
  <si>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</si>
  <si>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</si>
  <si>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</si>
  <si>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</si>
  <si>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</si>
  <si>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</si>
  <si>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</si>
  <si>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</si>
  <si>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</si>
  <si>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</si>
  <si>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</si>
  <si>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</si>
  <si>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</si>
  <si>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</si>
  <si>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</si>
  <si>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</si>
  <si>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</si>
  <si>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</si>
  <si>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</si>
  <si>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</si>
  <si>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</si>
  <si>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</si>
  <si>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</si>
  <si>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</si>
  <si>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</si>
  <si>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</si>
  <si>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</si>
  <si>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</si>
  <si>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</si>
  <si>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</si>
  <si>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</si>
  <si>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</si>
  <si>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</si>
  <si>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</si>
  <si>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</si>
  <si>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</si>
  <si>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</si>
  <si>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</si>
  <si>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</si>
  <si>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</si>
  <si>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</si>
  <si>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</si>
  <si>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</si>
  <si>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</si>
  <si>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</si>
  <si>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</si>
  <si>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</si>
  <si>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</si>
  <si>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</si>
  <si>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</si>
  <si>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</si>
  <si>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</si>
  <si>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</si>
  <si>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</si>
  <si>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</si>
  <si>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</si>
  <si>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</si>
  <si>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</si>
  <si>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</si>
  <si>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</si>
  <si>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</si>
  <si>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</si>
  <si>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</si>
  <si>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</si>
  <si>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</si>
  <si>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</si>
  <si>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</si>
  <si>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</si>
  <si>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</si>
  <si>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</si>
  <si>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</si>
  <si>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</si>
  <si>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</si>
  <si>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</si>
  <si>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</si>
  <si>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</si>
  <si>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</si>
  <si>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</si>
  <si>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</si>
  <si>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</si>
  <si>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</si>
  <si>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</si>
  <si>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</si>
  <si>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</si>
  <si>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</si>
  <si>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</si>
  <si>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</si>
  <si>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</si>
  <si>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</si>
  <si>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</si>
  <si>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</si>
  <si>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</si>
  <si>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</si>
  <si>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</si>
  <si>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</si>
  <si>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</si>
  <si>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</si>
  <si>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</si>
  <si>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</si>
  <si>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</si>
  <si>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</si>
  <si>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</si>
  <si>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</si>
  <si>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</si>
  <si>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</si>
  <si>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</si>
  <si>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</si>
  <si>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</si>
  <si>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</si>
  <si>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</si>
  <si>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</si>
  <si>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</si>
  <si>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</si>
  <si>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</si>
  <si>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</si>
  <si>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</si>
  <si>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</si>
  <si>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</si>
  <si>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</si>
  <si>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</si>
  <si>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</si>
  <si>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</si>
  <si>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</si>
  <si>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</si>
  <si>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</si>
  <si>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</si>
  <si>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</si>
  <si>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</si>
  <si>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</si>
  <si>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</si>
  <si>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</si>
  <si>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</si>
  <si>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</si>
  <si>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</si>
  <si>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</si>
  <si>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</si>
  <si>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</si>
  <si>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</si>
  <si>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</si>
  <si>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</si>
  <si>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</si>
  <si>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</si>
  <si>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</si>
  <si>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</si>
  <si>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</si>
  <si>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</si>
  <si>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</si>
  <si>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</si>
  <si>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</si>
  <si>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</si>
  <si>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</si>
  <si>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</si>
  <si>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</si>
  <si>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</si>
  <si>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</si>
  <si>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</si>
  <si>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</si>
  <si>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</si>
  <si>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</si>
  <si>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</si>
  <si>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</si>
  <si>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</si>
  <si>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</si>
  <si>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</si>
  <si>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</si>
  <si>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</si>
  <si>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</si>
  <si>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</si>
  <si>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</si>
  <si>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</si>
  <si>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</si>
  <si>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</si>
  <si>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</si>
  <si>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</si>
  <si>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</si>
  <si>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</si>
  <si>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</si>
  <si>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</si>
  <si>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</si>
  <si>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</si>
  <si>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</si>
  <si>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</si>
  <si>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</si>
  <si>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</si>
  <si>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</si>
  <si>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</si>
  <si>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</si>
  <si>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</si>
  <si>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</si>
  <si>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</si>
  <si>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</si>
  <si>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</si>
  <si>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</si>
  <si>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</si>
  <si>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</si>
  <si>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</si>
  <si>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</si>
  <si>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</si>
  <si>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</si>
  <si>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</si>
  <si>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</si>
  <si>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</si>
  <si>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</si>
  <si>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</si>
  <si>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</si>
  <si>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</si>
  <si>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</si>
  <si>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</si>
  <si>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</si>
  <si>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</si>
  <si>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</si>
  <si>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</si>
  <si>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</si>
  <si>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</si>
  <si>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</si>
  <si>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</si>
  <si>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</si>
  <si>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</si>
  <si>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</si>
  <si>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</si>
  <si>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</si>
  <si>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</si>
  <si>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</si>
  <si>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</si>
  <si>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</si>
  <si>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</si>
  <si>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</si>
  <si>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</si>
  <si>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</si>
  <si>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</si>
  <si>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</si>
  <si>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</si>
  <si>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</si>
  <si>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</si>
  <si>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</si>
  <si>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</si>
  <si>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</si>
  <si>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</si>
  <si>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</si>
  <si>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</si>
  <si>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</si>
  <si>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</si>
  <si>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</si>
  <si>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</si>
  <si>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</si>
  <si>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</si>
  <si>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</si>
  <si>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</si>
  <si>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</si>
  <si>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</si>
  <si>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</si>
  <si>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</si>
  <si>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</si>
  <si>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</si>
  <si>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</si>
  <si>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</si>
  <si>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</si>
  <si>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</si>
  <si>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</si>
  <si>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</si>
  <si>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</si>
  <si>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</si>
  <si>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</si>
  <si>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</si>
  <si>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</si>
  <si>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</si>
  <si>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</si>
  <si>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</si>
  <si>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</si>
  <si>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</si>
  <si>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</si>
  <si>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</si>
  <si>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</si>
  <si>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</si>
  <si>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</si>
  <si>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</si>
  <si>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</si>
  <si>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</si>
  <si>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</si>
  <si>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</si>
  <si>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</si>
  <si>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</si>
  <si>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</si>
  <si>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</si>
  <si>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</si>
  <si>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</si>
  <si>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</si>
  <si>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</si>
  <si>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</si>
  <si>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</si>
  <si>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</si>
  <si>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</si>
  <si>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</si>
  <si>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</si>
  <si>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</si>
  <si>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</si>
  <si>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</si>
  <si>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</si>
  <si>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</si>
  <si>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</si>
  <si>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</si>
  <si>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</si>
  <si>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</si>
  <si>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</si>
  <si>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</si>
  <si>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</si>
  <si>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</si>
  <si>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</si>
  <si>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</si>
  <si>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</si>
  <si>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</si>
  <si>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</si>
  <si>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</si>
  <si>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</si>
  <si>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</si>
  <si>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</si>
  <si>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</si>
  <si>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</si>
  <si>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</si>
  <si>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</si>
  <si>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</si>
  <si>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</si>
  <si>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</si>
  <si>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</si>
  <si>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</si>
  <si>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</si>
  <si>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</si>
  <si>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</si>
  <si>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</si>
  <si>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</si>
  <si>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</si>
  <si>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</si>
  <si>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</si>
  <si>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</si>
  <si>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</si>
  <si>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</si>
  <si>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</si>
  <si>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</si>
  <si>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</si>
  <si>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</si>
  <si>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</si>
  <si>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</si>
  <si>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</si>
  <si>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</si>
  <si>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</si>
  <si>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</si>
  <si>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</si>
  <si>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</si>
  <si>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</si>
  <si>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</si>
  <si>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</si>
  <si>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</si>
  <si>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</si>
  <si>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</si>
  <si>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</si>
  <si>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</si>
  <si>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</si>
  <si>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</si>
  <si>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</si>
  <si>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</si>
  <si>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</si>
  <si>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</si>
  <si>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</si>
  <si>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</si>
  <si>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</si>
  <si>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</si>
  <si>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</si>
  <si>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</si>
  <si>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</si>
  <si>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</si>
  <si>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</si>
  <si>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</si>
  <si>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</si>
  <si>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</si>
  <si>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</si>
  <si>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</si>
  <si>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</si>
  <si>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</si>
  <si>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</si>
  <si>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</si>
  <si>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</si>
  <si>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</si>
  <si>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</si>
  <si>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</si>
  <si>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</si>
  <si>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</si>
  <si>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</si>
  <si>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</si>
  <si>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</si>
  <si>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</si>
  <si>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</si>
  <si>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</si>
  <si>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</si>
  <si>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</si>
  <si>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</si>
  <si>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</si>
  <si>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</si>
  <si>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</si>
  <si>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</si>
  <si>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</si>
  <si>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</si>
  <si>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</si>
  <si>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</si>
  <si>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</si>
  <si>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</si>
  <si>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</si>
  <si>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</si>
  <si>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</si>
  <si>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</si>
  <si>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</si>
  <si>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</si>
  <si>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</si>
  <si>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</si>
  <si>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</si>
  <si>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</si>
  <si>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</si>
  <si>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</si>
  <si>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</si>
  <si>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</si>
  <si>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</si>
  <si>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</si>
  <si>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</si>
  <si>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</si>
  <si>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</si>
  <si>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</si>
  <si>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</si>
  <si>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</si>
  <si>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</si>
  <si>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</si>
  <si>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</si>
  <si>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</si>
  <si>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</si>
  <si>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</si>
  <si>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</si>
  <si>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</si>
  <si>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</si>
  <si>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</si>
  <si>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</si>
  <si>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</si>
  <si>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</si>
  <si>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</si>
  <si>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</si>
  <si>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</si>
  <si>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</si>
  <si>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</si>
  <si>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</si>
  <si>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</si>
  <si>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</si>
  <si>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</si>
  <si>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</si>
  <si>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</si>
  <si>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</si>
  <si>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</si>
  <si>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</si>
  <si>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</si>
  <si>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</si>
  <si>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</si>
  <si>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</si>
  <si>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</si>
  <si>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</si>
  <si>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</si>
  <si>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</si>
  <si>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</si>
  <si>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</si>
  <si>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</si>
  <si>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</si>
  <si>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</si>
  <si>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</si>
  <si>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</si>
  <si>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</si>
  <si>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</si>
  <si>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</si>
  <si>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</si>
  <si>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</si>
  <si>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</si>
  <si>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</si>
  <si>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</si>
  <si>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</si>
  <si>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</si>
  <si>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</si>
  <si>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</si>
  <si>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</si>
  <si>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</si>
  <si>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</si>
  <si>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</si>
  <si>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</si>
  <si>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</si>
  <si>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</si>
  <si>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</si>
  <si>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</si>
  <si>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</si>
  <si>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</si>
  <si>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</si>
  <si>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</si>
  <si>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</si>
  <si>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</si>
  <si>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</si>
  <si>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</si>
  <si>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</si>
  <si>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</si>
  <si>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</si>
  <si>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</si>
  <si>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</si>
  <si>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</si>
  <si>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</si>
  <si>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</si>
  <si>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</si>
  <si>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</si>
  <si>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</si>
  <si>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</si>
  <si>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</si>
  <si>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</si>
  <si>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</si>
  <si>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</si>
  <si>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</si>
  <si>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</si>
  <si>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</si>
  <si>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</si>
  <si>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</si>
  <si>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</si>
  <si>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</si>
  <si>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</si>
  <si>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</si>
  <si>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</si>
  <si>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</si>
  <si>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</si>
  <si>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</si>
  <si>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</si>
  <si>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</si>
  <si>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</si>
  <si>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</si>
  <si>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</si>
  <si>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</si>
  <si>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</si>
  <si>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</si>
  <si>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</si>
  <si>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</si>
  <si>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</si>
  <si>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</si>
  <si>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</si>
  <si>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</si>
  <si>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</si>
  <si>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</si>
  <si>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</si>
  <si>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</si>
  <si>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</si>
  <si>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</si>
  <si>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</si>
  <si>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</si>
  <si>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</si>
  <si>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</si>
  <si>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</si>
  <si>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</si>
  <si>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</si>
  <si>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</si>
  <si>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</si>
  <si>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</si>
  <si>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</si>
  <si>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</si>
  <si>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</si>
  <si>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</si>
  <si>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</si>
  <si>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</si>
  <si>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</si>
  <si>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</si>
  <si>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</si>
  <si>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</si>
  <si>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</si>
  <si>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</si>
  <si>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</si>
  <si>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</si>
  <si>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</si>
  <si>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</si>
  <si>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</si>
  <si>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</si>
  <si>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</si>
  <si>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</si>
  <si>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</si>
  <si>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</si>
  <si>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</si>
  <si>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</si>
  <si>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</si>
  <si>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</si>
  <si>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</si>
  <si>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</si>
  <si>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</si>
  <si>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</si>
  <si>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</si>
  <si>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</si>
  <si>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</si>
  <si>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</si>
  <si>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</si>
  <si>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</si>
  <si>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</si>
  <si>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</si>
  <si>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</si>
  <si>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</si>
  <si>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</si>
  <si>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</si>
  <si>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</si>
  <si>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</si>
  <si>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</si>
  <si>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</si>
  <si>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</si>
  <si>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</si>
  <si>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</si>
  <si>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</si>
  <si>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</si>
  <si>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</si>
  <si>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</si>
  <si>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</si>
  <si>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</si>
  <si>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</si>
  <si>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</si>
  <si>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</si>
  <si>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</si>
  <si>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</si>
  <si>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</si>
  <si>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</si>
  <si>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</si>
  <si>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</si>
  <si>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</si>
  <si>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</si>
  <si>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</si>
  <si>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</si>
  <si>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</si>
  <si>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</si>
  <si>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</si>
  <si>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</si>
  <si>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</si>
  <si>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</si>
  <si>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</si>
  <si>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</si>
  <si>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</si>
  <si>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</si>
  <si>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</si>
  <si>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</si>
  <si>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</si>
  <si>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</si>
  <si>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</si>
  <si>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</si>
  <si>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</si>
  <si>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</si>
  <si>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</si>
  <si>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</si>
  <si>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</si>
  <si>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</si>
  <si>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</si>
  <si>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</si>
  <si>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</si>
  <si>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</si>
  <si>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</si>
  <si>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</si>
  <si>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</si>
  <si>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</si>
  <si>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</si>
  <si>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</si>
  <si>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</si>
  <si>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</si>
  <si>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</si>
  <si>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</si>
  <si>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</si>
  <si>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</si>
  <si>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</si>
  <si>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</si>
  <si>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</si>
  <si>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</si>
  <si>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</si>
  <si>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</si>
  <si>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</si>
  <si>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</si>
  <si>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</si>
  <si>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</si>
  <si>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</si>
  <si>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</si>
  <si>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</si>
  <si>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</si>
  <si>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</si>
  <si>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</si>
  <si>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</si>
  <si>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</si>
  <si>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</si>
  <si>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</si>
  <si>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</si>
  <si>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</si>
  <si>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</si>
  <si>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</si>
  <si>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</si>
  <si>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</si>
  <si>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</si>
  <si>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</si>
  <si>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</si>
  <si>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</si>
  <si>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</si>
  <si>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</si>
  <si>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</si>
  <si>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</si>
  <si>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</si>
  <si>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</si>
  <si>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</si>
  <si>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</si>
  <si>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</si>
  <si>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</si>
  <si>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</si>
  <si>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</si>
  <si>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</si>
  <si>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</si>
  <si>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</si>
  <si>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</si>
  <si>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</si>
  <si>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</si>
  <si>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</si>
  <si>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</si>
  <si>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</si>
  <si>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</si>
  <si>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</si>
  <si>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</si>
  <si>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</si>
  <si>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</si>
  <si>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</si>
  <si>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</si>
  <si>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</si>
  <si>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</si>
  <si>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</si>
  <si>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</si>
  <si>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</si>
  <si>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</si>
  <si>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</si>
  <si>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</si>
  <si>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</si>
  <si>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</si>
  <si>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</si>
  <si>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</si>
  <si>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</si>
  <si>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</si>
  <si>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</si>
  <si>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</si>
  <si>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</si>
  <si>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</si>
  <si>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</si>
  <si>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</si>
  <si>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</si>
  <si>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</si>
  <si>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</si>
  <si>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</si>
  <si>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</si>
  <si>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</si>
  <si>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</si>
  <si>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</si>
  <si>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</si>
  <si>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</si>
  <si>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</si>
  <si>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</si>
  <si>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</si>
  <si>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</si>
  <si>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</si>
  <si>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</si>
  <si>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</si>
  <si>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</si>
  <si>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</si>
  <si>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</si>
  <si>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</si>
  <si>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</si>
  <si>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</si>
  <si>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</si>
  <si>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</si>
  <si>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</si>
  <si>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</si>
  <si>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</si>
  <si>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</si>
  <si>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</si>
  <si>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</si>
  <si>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</si>
  <si>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</si>
  <si>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</si>
  <si>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</si>
  <si>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</si>
  <si>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</si>
  <si>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</si>
  <si>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</si>
  <si>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</si>
  <si>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</si>
  <si>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</si>
  <si>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</si>
  <si>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</si>
  <si>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</si>
  <si>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</si>
  <si>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</si>
  <si>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</si>
  <si>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</si>
  <si>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</si>
  <si>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</si>
  <si>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</si>
  <si>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</si>
  <si>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</si>
  <si>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</si>
  <si>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</si>
  <si>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</si>
  <si>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</si>
  <si>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</si>
  <si>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</si>
  <si>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</si>
  <si>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</si>
  <si>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</si>
  <si>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</si>
  <si>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</si>
  <si>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</si>
  <si>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</si>
  <si>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</si>
  <si>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</si>
  <si>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</si>
  <si>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</si>
  <si>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</si>
  <si>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</si>
  <si>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</si>
  <si>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</si>
  <si>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</si>
  <si>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</si>
  <si>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</si>
  <si>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</si>
  <si>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</si>
  <si>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</si>
  <si>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</si>
  <si>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</si>
  <si>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</si>
  <si>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</si>
  <si>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</si>
  <si>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</si>
  <si>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</si>
  <si>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</si>
  <si>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</si>
  <si>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</si>
  <si>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</si>
  <si>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</si>
  <si>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</si>
  <si>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</si>
  <si>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</si>
  <si>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</si>
  <si>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</si>
  <si>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</si>
  <si>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</si>
  <si>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</si>
  <si>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</si>
  <si>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</si>
  <si>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</si>
  <si>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</si>
  <si>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</si>
  <si>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</si>
  <si>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</si>
  <si>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</si>
  <si>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</si>
  <si>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</si>
  <si>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</si>
  <si>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</si>
  <si>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</si>
  <si>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</si>
  <si>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</si>
  <si>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</si>
  <si>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</si>
  <si>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</si>
  <si>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</si>
  <si>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</si>
  <si>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</si>
  <si>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</si>
  <si>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</si>
  <si>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</si>
  <si>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</si>
  <si>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</si>
  <si>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</si>
  <si>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</si>
  <si>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</si>
  <si>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</si>
  <si>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</si>
  <si>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</si>
  <si>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</si>
  <si>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</si>
  <si>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</si>
  <si>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</si>
  <si>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</si>
  <si>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</si>
  <si>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</si>
  <si>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</si>
  <si>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</si>
  <si>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</si>
  <si>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</si>
  <si>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</si>
  <si>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</si>
  <si>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</si>
  <si>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</si>
  <si>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</si>
  <si>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</si>
  <si>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</si>
  <si>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</si>
  <si>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</si>
  <si>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</si>
  <si>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</si>
  <si>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</si>
  <si>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</si>
  <si>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</si>
  <si>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</si>
  <si>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</si>
  <si>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</si>
  <si>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</si>
  <si>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</si>
  <si>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</si>
  <si>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</si>
  <si>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</si>
  <si>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</si>
  <si>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</si>
  <si>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</si>
  <si>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</si>
  <si>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</si>
  <si>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</si>
  <si>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</si>
  <si>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</si>
  <si>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</si>
  <si>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</si>
  <si>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</si>
  <si>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</si>
  <si>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</si>
  <si>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</si>
  <si>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</si>
  <si>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</si>
  <si>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</si>
  <si>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</si>
  <si>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</si>
  <si>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</si>
  <si>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</si>
  <si>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</si>
  <si>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</si>
  <si>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</si>
  <si>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</si>
  <si>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</si>
  <si>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</si>
  <si>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</si>
  <si>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</si>
  <si>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</si>
  <si>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</si>
  <si>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</si>
  <si>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</si>
  <si>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</si>
  <si>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</si>
  <si>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</si>
  <si>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</si>
  <si>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</si>
  <si>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</si>
  <si>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</si>
  <si>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</si>
  <si>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</si>
  <si>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</si>
  <si>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</si>
  <si>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</si>
  <si>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</si>
  <si>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</si>
  <si>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</si>
  <si>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</si>
  <si>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</si>
  <si>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</si>
  <si>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</si>
  <si>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</si>
  <si>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</si>
  <si>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</si>
  <si>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</si>
  <si>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</si>
  <si>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</si>
  <si>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</si>
  <si>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</si>
  <si>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</si>
  <si>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</si>
  <si>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</si>
  <si>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</si>
  <si>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</si>
  <si>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</si>
  <si>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</si>
  <si>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</si>
  <si>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</si>
  <si>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</si>
  <si>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</si>
  <si>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</si>
  <si>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</si>
  <si>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</si>
  <si>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</si>
  <si>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</si>
  <si>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</si>
  <si>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</si>
  <si>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</si>
  <si>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</si>
  <si>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</si>
  <si>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</si>
  <si>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</si>
  <si>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</si>
  <si>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</si>
  <si>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</si>
  <si>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</si>
  <si>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</si>
  <si>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</si>
  <si>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</si>
  <si>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</si>
  <si>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</si>
  <si>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</si>
  <si>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</si>
  <si>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</si>
  <si>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</si>
  <si>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</si>
  <si>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</si>
  <si>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</si>
  <si>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</si>
  <si>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</si>
  <si>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</si>
  <si>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</si>
  <si>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</si>
  <si>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</si>
  <si>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</si>
  <si>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</si>
  <si>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</si>
  <si>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</si>
  <si>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</si>
  <si>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</si>
  <si>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</si>
  <si>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</si>
  <si>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</si>
  <si>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</si>
  <si>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</si>
  <si>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</si>
  <si>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</si>
  <si>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</si>
  <si>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</si>
  <si>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</si>
  <si>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</si>
  <si>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</si>
  <si>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</si>
  <si>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</si>
  <si>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</si>
  <si>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</si>
  <si>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</si>
  <si>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</si>
  <si>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</si>
  <si>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</si>
  <si>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</si>
  <si>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</si>
  <si>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</si>
  <si>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</si>
  <si>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</si>
  <si>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</si>
  <si>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</si>
  <si>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</si>
  <si>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</si>
  <si>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</si>
  <si>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</si>
  <si>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</si>
  <si>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</si>
  <si>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</si>
  <si>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</si>
  <si>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</si>
  <si>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</si>
  <si>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</si>
  <si>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</si>
  <si>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</si>
  <si>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</si>
  <si>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</si>
  <si>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</si>
  <si>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</si>
  <si>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</si>
  <si>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</si>
  <si>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</si>
  <si>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</si>
  <si>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</si>
  <si>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</si>
  <si>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</si>
  <si>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</si>
  <si>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</si>
  <si>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</si>
  <si>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</si>
  <si>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</si>
  <si>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</si>
  <si>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</si>
  <si>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</si>
  <si>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</si>
  <si>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</si>
  <si>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</si>
  <si>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</si>
  <si>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</si>
  <si>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</si>
  <si>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</si>
  <si>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</si>
  <si>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</si>
  <si>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</si>
  <si>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</si>
  <si>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</si>
  <si>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</si>
  <si>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</si>
  <si>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</si>
  <si>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</si>
  <si>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</si>
  <si>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</si>
  <si>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</si>
  <si>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</si>
  <si>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</si>
  <si>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</si>
  <si>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</si>
  <si>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</si>
  <si>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</si>
  <si>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</si>
  <si>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</si>
  <si>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</si>
  <si>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</si>
  <si>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</si>
  <si>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</si>
  <si>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</si>
  <si>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</si>
  <si>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</si>
  <si>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</si>
  <si>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</si>
  <si>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</si>
  <si>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</si>
  <si>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</si>
  <si>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</si>
  <si>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</si>
  <si>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</si>
  <si>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</si>
  <si>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</si>
  <si>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</si>
  <si>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</si>
  <si>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</si>
  <si>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</si>
  <si>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</si>
  <si>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</si>
  <si>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</si>
  <si>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</si>
  <si>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</si>
  <si>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</si>
  <si>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</si>
  <si>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</si>
  <si>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</si>
  <si>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</si>
  <si>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</si>
  <si>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</si>
  <si>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</si>
  <si>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</si>
  <si>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</si>
  <si>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</si>
  <si>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</si>
  <si>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</si>
  <si>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</si>
  <si>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</si>
  <si>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</si>
  <si>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</si>
  <si>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</si>
  <si>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</si>
  <si>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</si>
  <si>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</si>
  <si>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</si>
  <si>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</si>
  <si>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</si>
  <si>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</si>
  <si>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</si>
  <si>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</si>
  <si>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</si>
  <si>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</si>
  <si>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</si>
  <si>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</si>
  <si>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</si>
  <si>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</si>
  <si>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</si>
  <si>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</si>
  <si>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</si>
  <si>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</si>
  <si>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</si>
  <si>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</si>
  <si>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</si>
  <si>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</si>
  <si>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</si>
  <si>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</si>
  <si>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</si>
  <si>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</si>
  <si>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</si>
  <si>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</si>
  <si>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</si>
  <si>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</si>
  <si>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</si>
  <si>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</si>
  <si>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</si>
  <si>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</si>
  <si>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</si>
  <si>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</si>
  <si>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</si>
  <si>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</si>
  <si>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</si>
  <si>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</si>
  <si>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</si>
  <si>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</si>
  <si>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</si>
  <si>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</si>
  <si>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</si>
  <si>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</si>
  <si>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</si>
  <si>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</si>
  <si>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</si>
  <si>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</si>
  <si>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</si>
  <si>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</si>
  <si>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</si>
  <si>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</si>
  <si>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</si>
  <si>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</si>
  <si>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</si>
  <si>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</si>
  <si>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</si>
  <si>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</si>
  <si>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</si>
  <si>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</si>
  <si>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</si>
  <si>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</si>
  <si>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</si>
  <si>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</si>
  <si>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</si>
  <si>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</si>
  <si>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</si>
  <si>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</si>
  <si>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</si>
  <si>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</si>
  <si>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</si>
  <si>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</si>
  <si>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</si>
  <si>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</si>
  <si>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</si>
  <si>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</si>
  <si>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</si>
  <si>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</si>
  <si>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</si>
  <si>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</si>
  <si>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</si>
  <si>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</si>
  <si>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</si>
  <si>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</si>
  <si>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</si>
  <si>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</si>
  <si>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</si>
  <si>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</si>
  <si>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</si>
  <si>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</si>
  <si>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</si>
  <si>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</si>
  <si>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</si>
  <si>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</si>
  <si>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</si>
  <si>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</si>
  <si>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</si>
  <si>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</si>
  <si>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</si>
  <si>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</si>
  <si>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</si>
  <si>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</si>
  <si>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</si>
  <si>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</si>
  <si>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</si>
  <si>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</si>
  <si>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</si>
  <si>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</si>
  <si>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</si>
  <si>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</si>
  <si>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</si>
  <si>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</si>
  <si>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</si>
  <si>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</si>
  <si>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</si>
  <si>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</si>
  <si>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</si>
  <si>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</si>
  <si>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</si>
  <si>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</si>
  <si>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</si>
  <si>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</si>
  <si>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</si>
  <si>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</si>
  <si>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</si>
  <si>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</si>
  <si>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</si>
  <si>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</si>
  <si>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</si>
  <si>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</si>
  <si>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</si>
  <si>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</si>
  <si>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</si>
  <si>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</si>
  <si>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</si>
  <si>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</si>
  <si>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</si>
  <si>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</si>
  <si>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</si>
  <si>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</si>
  <si>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</si>
  <si>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</si>
  <si>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</si>
  <si>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</si>
  <si>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</si>
  <si>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</si>
  <si>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</si>
  <si>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</si>
  <si>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</si>
  <si>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</si>
  <si>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</si>
  <si>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</si>
  <si>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</si>
  <si>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</si>
  <si>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</si>
  <si>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</si>
  <si>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</si>
  <si>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</si>
  <si>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</si>
  <si>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</si>
  <si>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</si>
  <si>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</si>
  <si>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</si>
  <si>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</si>
  <si>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</si>
  <si>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</si>
  <si>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</si>
  <si>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</si>
  <si>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</si>
  <si>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</si>
  <si>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</si>
  <si>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</si>
  <si>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</si>
  <si>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</si>
  <si>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</si>
  <si>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</si>
  <si>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</si>
  <si>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</si>
  <si>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</si>
  <si>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</si>
  <si>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</si>
  <si>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</si>
  <si>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</si>
  <si>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</si>
  <si>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</si>
  <si>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</si>
  <si>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</si>
  <si>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</si>
  <si>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</si>
  <si>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</si>
  <si>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</si>
  <si>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</si>
  <si>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</si>
  <si>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</si>
  <si>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</si>
  <si>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</si>
  <si>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</si>
  <si>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</si>
  <si>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</si>
  <si>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</si>
  <si>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</si>
  <si>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</si>
  <si>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</si>
  <si>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</si>
  <si>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</si>
  <si>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</si>
  <si>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</si>
  <si>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</si>
  <si>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</si>
  <si>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</si>
  <si>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</si>
  <si>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</si>
  <si>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</si>
  <si>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</si>
  <si>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</si>
  <si>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</si>
  <si>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</si>
  <si>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</si>
  <si>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</si>
  <si>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</si>
  <si>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</si>
  <si>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</si>
  <si>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</si>
  <si>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</si>
  <si>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</si>
  <si>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</si>
  <si>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</si>
  <si>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</si>
  <si>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</si>
  <si>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</si>
  <si>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</si>
  <si>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</si>
  <si>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</si>
  <si>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</si>
  <si>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</si>
  <si>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</si>
  <si>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</si>
  <si>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</si>
  <si>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</si>
  <si>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</si>
  <si>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</si>
  <si>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</si>
  <si>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</si>
  <si>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</si>
  <si>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</si>
  <si>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</si>
  <si>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</si>
  <si>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</si>
  <si>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</si>
  <si>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</si>
  <si>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</si>
  <si>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</si>
  <si>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</si>
  <si>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</si>
  <si>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</si>
  <si>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</si>
  <si>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</si>
  <si>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</si>
  <si>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</si>
  <si>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</si>
  <si>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</si>
  <si>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</si>
  <si>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</si>
  <si>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</si>
  <si>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</si>
  <si>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</si>
  <si>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</si>
  <si>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</si>
  <si>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</si>
  <si>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</si>
  <si>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</si>
  <si>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</si>
  <si>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</si>
  <si>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</si>
  <si>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</si>
  <si>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</si>
  <si>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</si>
  <si>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</si>
  <si>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</si>
  <si>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</si>
  <si>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</si>
  <si>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</si>
  <si>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</si>
  <si>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</si>
  <si>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</si>
  <si>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</si>
  <si>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</si>
  <si>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</si>
  <si>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</si>
  <si>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</si>
  <si>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</si>
  <si>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</si>
  <si>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</si>
  <si>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</si>
  <si>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</si>
  <si>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</si>
  <si>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</si>
  <si>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</si>
  <si>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</si>
  <si>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</si>
  <si>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</si>
  <si>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</si>
  <si>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</si>
  <si>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</si>
  <si>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</si>
  <si>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</si>
  <si>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</si>
  <si>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</si>
  <si>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</si>
  <si>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</si>
  <si>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</si>
  <si>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</si>
  <si>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</si>
  <si>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</si>
  <si>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</si>
  <si>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</si>
  <si>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</si>
  <si>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</si>
  <si>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</si>
  <si>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</si>
  <si>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</si>
  <si>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</si>
  <si>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</si>
  <si>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</si>
  <si>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</si>
  <si>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</si>
  <si>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</si>
  <si>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</si>
  <si>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</si>
  <si>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</si>
  <si>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</si>
  <si>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</si>
  <si>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</si>
  <si>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</si>
  <si>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</si>
  <si>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</si>
  <si>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</si>
  <si>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</si>
  <si>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</si>
  <si>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</si>
  <si>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</si>
  <si>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</si>
  <si>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</si>
  <si>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</si>
  <si>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</si>
  <si>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</si>
  <si>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</si>
  <si>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</si>
  <si>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</si>
  <si>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</si>
  <si>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</si>
  <si>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</si>
  <si>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</si>
  <si>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</si>
  <si>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</si>
  <si>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</si>
  <si>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</si>
  <si>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</si>
  <si>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</si>
  <si>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</si>
  <si>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</si>
  <si>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</si>
  <si>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</si>
  <si>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</si>
  <si>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</si>
  <si>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</si>
  <si>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</si>
  <si>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</si>
  <si>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</si>
  <si>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</si>
  <si>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</si>
  <si>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</si>
  <si>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</si>
  <si>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</si>
  <si>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</si>
  <si>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</si>
  <si>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</si>
  <si>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</si>
  <si>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</si>
  <si>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</si>
  <si>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</si>
  <si>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</si>
  <si>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</si>
  <si>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</si>
  <si>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</si>
  <si>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</si>
  <si>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</si>
  <si>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</si>
  <si>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</si>
  <si>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</si>
  <si>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</si>
  <si>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</si>
  <si>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</si>
  <si>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</si>
  <si>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</si>
  <si>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</si>
  <si>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</si>
  <si>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</si>
  <si>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</si>
  <si>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</si>
  <si>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</si>
  <si>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</si>
  <si>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</si>
  <si>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</si>
  <si>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</si>
  <si>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</si>
  <si>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</si>
  <si>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</si>
  <si>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</si>
  <si>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</si>
  <si>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</si>
  <si>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</si>
  <si>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</si>
  <si>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</si>
  <si>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</si>
  <si>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</si>
  <si>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</si>
  <si>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</si>
  <si>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</si>
  <si>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</si>
  <si>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</si>
  <si>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</si>
  <si>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</si>
  <si>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</si>
  <si>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</si>
  <si>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</si>
  <si>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</si>
  <si>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</si>
  <si>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</si>
  <si>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</si>
  <si>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</si>
  <si>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</si>
  <si>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</si>
  <si>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</si>
  <si>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</si>
  <si>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</si>
  <si>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</si>
  <si>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</si>
  <si>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</si>
  <si>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</si>
  <si>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</si>
  <si>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</si>
  <si>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</si>
  <si>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</si>
  <si>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</si>
  <si>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</si>
  <si>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</si>
  <si>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</si>
  <si>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</si>
  <si>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</si>
  <si>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</si>
  <si>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</si>
  <si>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</si>
  <si>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</si>
  <si>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</si>
  <si>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</si>
  <si>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</si>
  <si>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</si>
  <si>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</si>
  <si>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</si>
  <si>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</si>
  <si>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</si>
  <si>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</si>
  <si>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</si>
  <si>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</si>
  <si>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</si>
  <si>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</si>
  <si>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</si>
  <si>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</si>
  <si>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</si>
  <si>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</si>
  <si>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</si>
  <si>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</si>
  <si>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</si>
  <si>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</si>
  <si>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</si>
  <si>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</si>
  <si>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</si>
  <si>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</si>
  <si>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</si>
  <si>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</si>
  <si>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</si>
  <si>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</si>
  <si>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</si>
  <si>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</si>
  <si>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</si>
  <si>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</si>
  <si>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</si>
  <si>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</si>
  <si>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</si>
  <si>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</si>
  <si>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</si>
  <si>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</si>
  <si>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</si>
  <si>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</si>
  <si>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</si>
  <si>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</si>
  <si>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</si>
  <si>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</si>
  <si>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</si>
  <si>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</si>
  <si>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</si>
  <si>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</si>
  <si>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</si>
  <si>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</si>
  <si>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</si>
  <si>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</si>
  <si>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</si>
  <si>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</si>
  <si>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</si>
  <si>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</si>
  <si>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</si>
  <si>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</si>
  <si>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</si>
  <si>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</si>
  <si>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</si>
  <si>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</si>
  <si>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</si>
  <si>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</si>
  <si>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</si>
  <si>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</si>
  <si>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</si>
  <si>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</si>
  <si>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</si>
  <si>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</si>
  <si>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</si>
  <si>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</si>
  <si>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</si>
  <si>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</si>
  <si>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</si>
  <si>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</si>
  <si>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</si>
  <si>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</si>
  <si>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</si>
  <si>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</si>
  <si>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</si>
  <si>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</si>
  <si>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</si>
  <si>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</si>
  <si>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</si>
  <si>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</si>
  <si>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</si>
  <si>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</si>
  <si>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</si>
  <si>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</si>
  <si>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</si>
  <si>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</si>
  <si>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</si>
  <si>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</si>
  <si>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</si>
  <si>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</si>
  <si>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</si>
  <si>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</si>
  <si>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</si>
  <si>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</si>
  <si>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</si>
  <si>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</si>
  <si>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</si>
  <si>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</si>
  <si>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</si>
  <si>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</si>
  <si>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</si>
  <si>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</si>
  <si>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</si>
  <si>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</si>
  <si>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</si>
  <si>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</si>
  <si>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</si>
  <si>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</si>
  <si>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</si>
  <si>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</si>
  <si>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</si>
  <si>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</si>
  <si>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</si>
  <si>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</si>
  <si>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</si>
  <si>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</si>
  <si>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</si>
  <si>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</si>
  <si>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</si>
  <si>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BKK 26548</t>
  </si>
  <si>
    <t>BKK 26549</t>
  </si>
  <si>
    <t>BKK 26550</t>
  </si>
  <si>
    <t>BKK 26551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</si>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</sst>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4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38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5" fillId="0" borderId="4" xfId="1" applyFont="1" applyFill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41" fontId="18" fillId="0" borderId="4" xfId="1" applyFont="1" applyFill="1" applyBorder="1" applyAlignment="1">
      <alignment horizontal="center" vertical="center" wrapText="1"/>
    </xf>
    <xf numFmtId="41" fontId="13" fillId="4" borderId="4" xfId="1" applyFont="1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center" vertical="center" wrapText="1"/>
    </xf>
    <xf numFmtId="41" fontId="14" fillId="0" borderId="0" xfId="1" applyFont="1" applyFill="1" applyAlignment="1">
      <alignment horizontal="left"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95" zoomScale="89" zoomScaleSheetLayoutView="89" workbookViewId="0">
      <selection activeCell="I102" sqref="I10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33" t="str">
        <f>+'[1]Okt 07'!A6:H6</f>
        <v xml:space="preserve">BUKU KAS </v>
      </c>
      <c r="B6" s="633"/>
      <c r="C6" s="633"/>
      <c r="D6" s="633"/>
      <c r="E6" s="633"/>
      <c r="F6" s="633"/>
      <c r="G6" s="633"/>
      <c r="H6" s="633"/>
      <c r="I6" s="633"/>
      <c r="J6" s="633"/>
      <c r="K6" s="56"/>
      <c r="M6" s="57"/>
    </row>
    <row r="7" spans="1:14" ht="15.75" x14ac:dyDescent="0.25">
      <c r="A7" s="633" t="s">
        <v>80</v>
      </c>
      <c r="B7" s="633"/>
      <c r="C7" s="633"/>
      <c r="D7" s="633"/>
      <c r="E7" s="633"/>
      <c r="F7" s="633"/>
      <c r="G7" s="633"/>
      <c r="H7" s="633"/>
      <c r="I7" s="633"/>
      <c r="J7" s="633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34" t="s">
        <v>0</v>
      </c>
      <c r="B9" s="63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900" zoomScale="85" zoomScaleSheetLayoutView="85" workbookViewId="0">
      <selection activeCell="F662" sqref="F66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33" t="str">
        <f>+'[1]Okt 07'!A6:H6</f>
        <v xml:space="preserve">BUKU KAS </v>
      </c>
      <c r="B6" s="633"/>
      <c r="C6" s="633"/>
      <c r="D6" s="633"/>
      <c r="E6" s="633"/>
      <c r="F6" s="633"/>
      <c r="G6" s="633"/>
      <c r="H6" s="633"/>
      <c r="I6" s="633"/>
      <c r="J6" s="633"/>
      <c r="K6" s="56"/>
      <c r="M6" s="342"/>
    </row>
    <row r="7" spans="1:14" ht="15.75" x14ac:dyDescent="0.25">
      <c r="A7" s="633" t="s">
        <v>3562</v>
      </c>
      <c r="B7" s="633"/>
      <c r="C7" s="633"/>
      <c r="D7" s="633"/>
      <c r="E7" s="633"/>
      <c r="F7" s="633"/>
      <c r="G7" s="633"/>
      <c r="H7" s="633"/>
      <c r="I7" s="633"/>
      <c r="J7" s="63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34" t="s">
        <v>0</v>
      </c>
      <c r="B9" s="63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340" zoomScale="85" zoomScaleSheetLayoutView="85" workbookViewId="0">
      <selection activeCell="C380" sqref="C38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33" t="str">
        <f>+'[1]Okt 07'!A6:H6</f>
        <v xml:space="preserve">BUKU KAS </v>
      </c>
      <c r="B6" s="633"/>
      <c r="C6" s="633"/>
      <c r="D6" s="633"/>
      <c r="E6" s="633"/>
      <c r="F6" s="633"/>
      <c r="G6" s="633"/>
      <c r="H6" s="633"/>
      <c r="I6" s="633"/>
      <c r="J6" s="633"/>
      <c r="K6" s="56"/>
      <c r="M6" s="342"/>
    </row>
    <row r="7" spans="1:14" ht="15.75" x14ac:dyDescent="0.25">
      <c r="A7" s="633" t="s">
        <v>3927</v>
      </c>
      <c r="B7" s="633"/>
      <c r="C7" s="633"/>
      <c r="D7" s="633"/>
      <c r="E7" s="633"/>
      <c r="F7" s="633"/>
      <c r="G7" s="633"/>
      <c r="H7" s="633"/>
      <c r="I7" s="633"/>
      <c r="J7" s="63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34" t="s">
        <v>0</v>
      </c>
      <c r="B9" s="63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33" t="str">
        <f>+'[1]Okt 07'!A6:H6</f>
        <v xml:space="preserve">BUKU KAS </v>
      </c>
      <c r="B6" s="633"/>
      <c r="C6" s="633"/>
      <c r="D6" s="633"/>
      <c r="E6" s="633"/>
      <c r="F6" s="633"/>
      <c r="G6" s="633"/>
      <c r="H6" s="633"/>
      <c r="I6" s="633"/>
      <c r="J6" s="633"/>
      <c r="K6" s="56"/>
      <c r="M6" s="342"/>
    </row>
    <row r="7" spans="1:14" ht="15.75" x14ac:dyDescent="0.25">
      <c r="A7" s="633" t="s">
        <v>4578</v>
      </c>
      <c r="B7" s="633"/>
      <c r="C7" s="633"/>
      <c r="D7" s="633"/>
      <c r="E7" s="633"/>
      <c r="F7" s="633"/>
      <c r="G7" s="633"/>
      <c r="H7" s="633"/>
      <c r="I7" s="633"/>
      <c r="J7" s="63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34" t="s">
        <v>0</v>
      </c>
      <c r="B9" s="63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33" t="str">
        <f>+'[1]Okt 07'!A6:H6</f>
        <v xml:space="preserve">BUKU KAS </v>
      </c>
      <c r="B6" s="633"/>
      <c r="C6" s="633"/>
      <c r="D6" s="633"/>
      <c r="E6" s="633"/>
      <c r="F6" s="633"/>
      <c r="G6" s="633"/>
      <c r="H6" s="633"/>
      <c r="I6" s="633"/>
      <c r="J6" s="633"/>
      <c r="K6" s="56"/>
      <c r="M6" s="342"/>
    </row>
    <row r="7" spans="1:14" ht="15.75" x14ac:dyDescent="0.25">
      <c r="A7" s="633" t="s">
        <v>5728</v>
      </c>
      <c r="B7" s="633"/>
      <c r="C7" s="633"/>
      <c r="D7" s="633"/>
      <c r="E7" s="633"/>
      <c r="F7" s="633"/>
      <c r="G7" s="633"/>
      <c r="H7" s="633"/>
      <c r="I7" s="633"/>
      <c r="J7" s="63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34" t="s">
        <v>0</v>
      </c>
      <c r="B9" s="63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33" t="str">
        <f>+'[1]Okt 07'!A6:H6</f>
        <v xml:space="preserve">BUKU KAS </v>
      </c>
      <c r="B6" s="633"/>
      <c r="C6" s="633"/>
      <c r="D6" s="633"/>
      <c r="E6" s="633"/>
      <c r="F6" s="633"/>
      <c r="G6" s="633"/>
      <c r="H6" s="633"/>
      <c r="I6" s="633"/>
      <c r="J6" s="633"/>
      <c r="K6" s="56"/>
      <c r="M6" s="342"/>
    </row>
    <row r="7" spans="1:14" ht="15.75" x14ac:dyDescent="0.25">
      <c r="A7" s="633" t="s">
        <v>6541</v>
      </c>
      <c r="B7" s="633"/>
      <c r="C7" s="633"/>
      <c r="D7" s="633"/>
      <c r="E7" s="633"/>
      <c r="F7" s="633"/>
      <c r="G7" s="633"/>
      <c r="H7" s="633"/>
      <c r="I7" s="633"/>
      <c r="J7" s="63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34" t="s">
        <v>0</v>
      </c>
      <c r="B9" s="63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33" t="str">
        <f>+'[1]Okt 07'!A6:H6</f>
        <v xml:space="preserve">BUKU KAS </v>
      </c>
      <c r="B6" s="633"/>
      <c r="C6" s="633"/>
      <c r="D6" s="633"/>
      <c r="E6" s="633"/>
      <c r="F6" s="633"/>
      <c r="G6" s="633"/>
      <c r="H6" s="633"/>
      <c r="I6" s="633"/>
      <c r="J6" s="633"/>
      <c r="K6" s="56"/>
      <c r="M6" s="342"/>
    </row>
    <row r="7" spans="1:14" ht="15.75" x14ac:dyDescent="0.25">
      <c r="A7" s="633" t="s">
        <v>7476</v>
      </c>
      <c r="B7" s="633"/>
      <c r="C7" s="633"/>
      <c r="D7" s="633"/>
      <c r="E7" s="633"/>
      <c r="F7" s="633"/>
      <c r="G7" s="633"/>
      <c r="H7" s="633"/>
      <c r="I7" s="633"/>
      <c r="J7" s="63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34" t="s">
        <v>0</v>
      </c>
      <c r="B9" s="63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ref="J206:J210" si="16">+J205-I206</f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ref="L257:L261" si="19">+H257</f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 t="shared" ref="J338:J339" si="25"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 t="shared" si="25"/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ref="J341:J343" si="26">+J340+H341</f>
        <v>317135000</v>
      </c>
      <c r="K341" s="80"/>
      <c r="L341" s="246">
        <f t="shared" ref="L341:L348" si="27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6"/>
        <v>317535000</v>
      </c>
      <c r="K342" s="80"/>
      <c r="L342" s="246">
        <f t="shared" si="27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6"/>
        <v>317635000</v>
      </c>
      <c r="K343" s="80"/>
      <c r="L343" s="246">
        <f t="shared" si="27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>+J343+H344</f>
        <v>317935000</v>
      </c>
      <c r="K344" s="80"/>
      <c r="L344" s="246">
        <f t="shared" si="27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>+J344+H345</f>
        <v>319935000</v>
      </c>
      <c r="K345" s="80"/>
      <c r="L345" s="246">
        <f t="shared" si="27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8">+J345+H346</f>
        <v>323935000</v>
      </c>
      <c r="K346" s="80"/>
      <c r="L346" s="246">
        <f t="shared" si="27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8"/>
        <v>324735000</v>
      </c>
      <c r="K347" s="80"/>
      <c r="L347" s="246">
        <f t="shared" si="27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8"/>
        <v>325335000</v>
      </c>
      <c r="K348" s="80"/>
      <c r="L348" s="246">
        <f t="shared" si="27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8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8"/>
        <v>329285000</v>
      </c>
      <c r="K350" s="80"/>
      <c r="L350" s="246">
        <f t="shared" ref="L350:L352" si="29"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8"/>
        <v>331285000</v>
      </c>
      <c r="K351" s="80"/>
      <c r="L351" s="246">
        <f t="shared" si="29"/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8"/>
        <v>333685000</v>
      </c>
      <c r="K352" s="80"/>
      <c r="L352" s="246">
        <f t="shared" si="29"/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30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30"/>
        <v>329341500</v>
      </c>
      <c r="K355" s="80" t="s">
        <v>5332</v>
      </c>
      <c r="L355" s="246">
        <f t="shared" ref="L355:L360" si="31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30"/>
        <v>328704900</v>
      </c>
      <c r="K356" s="80" t="s">
        <v>5331</v>
      </c>
      <c r="L356" s="246">
        <f t="shared" si="31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30"/>
        <v>328464900</v>
      </c>
      <c r="K357" s="80" t="s">
        <v>5870</v>
      </c>
      <c r="L357" s="246">
        <f t="shared" si="31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30"/>
        <v>327478400</v>
      </c>
      <c r="K358" s="80" t="s">
        <v>5870</v>
      </c>
      <c r="L358" s="246">
        <f t="shared" si="31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30"/>
        <v>285294800</v>
      </c>
      <c r="K359" s="80" t="s">
        <v>5333</v>
      </c>
      <c r="L359" s="246">
        <f t="shared" si="31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30"/>
        <v>212920800</v>
      </c>
      <c r="K360" s="80" t="s">
        <v>5332</v>
      </c>
      <c r="L360" s="246">
        <f t="shared" si="31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2">+J361+H362</f>
        <v>217668300</v>
      </c>
      <c r="K362" s="80"/>
      <c r="L362" s="246">
        <f t="shared" ref="L362:L401" si="33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2"/>
        <v>219168300</v>
      </c>
      <c r="K363" s="80"/>
      <c r="L363" s="246">
        <f t="shared" si="33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2"/>
        <v>221068300</v>
      </c>
      <c r="K364" s="80"/>
      <c r="L364" s="246">
        <f t="shared" si="33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2"/>
        <v>227068300</v>
      </c>
      <c r="K365" s="80"/>
      <c r="L365" s="246">
        <f t="shared" si="33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2"/>
        <v>232068300</v>
      </c>
      <c r="K366" s="80"/>
      <c r="L366" s="246">
        <f t="shared" si="33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2"/>
        <v>233018300</v>
      </c>
      <c r="K367" s="80"/>
      <c r="L367" s="246">
        <f t="shared" si="33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2"/>
        <v>233818300</v>
      </c>
      <c r="K368" s="80"/>
      <c r="L368" s="246">
        <f t="shared" si="33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2"/>
        <v>234668300</v>
      </c>
      <c r="K369" s="80"/>
      <c r="L369" s="246">
        <f t="shared" si="33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2"/>
        <v>236568300</v>
      </c>
      <c r="K370" s="80"/>
      <c r="L370" s="246">
        <f t="shared" si="33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2"/>
        <v>237148300</v>
      </c>
      <c r="K371" s="80"/>
      <c r="L371" s="246">
        <f t="shared" si="33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2"/>
        <v>237948300</v>
      </c>
      <c r="K372" s="80"/>
      <c r="L372" s="246">
        <f t="shared" si="33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2"/>
        <v>240948300</v>
      </c>
      <c r="K373" s="80"/>
      <c r="L373" s="246">
        <f t="shared" si="33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2"/>
        <v>241948300</v>
      </c>
      <c r="K374" s="80"/>
      <c r="L374" s="246">
        <f t="shared" si="33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2"/>
        <v>244948300</v>
      </c>
      <c r="K375" s="80"/>
      <c r="L375" s="246">
        <f t="shared" si="33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2"/>
        <v>245748300</v>
      </c>
      <c r="K376" s="80"/>
      <c r="L376" s="246">
        <f t="shared" si="33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2"/>
        <v>248748300</v>
      </c>
      <c r="K377" s="80"/>
      <c r="L377" s="246">
        <f t="shared" si="33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2"/>
        <v>249548300</v>
      </c>
      <c r="K378" s="80"/>
      <c r="L378" s="246">
        <f t="shared" si="33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2"/>
        <v>250058300</v>
      </c>
      <c r="K379" s="80"/>
      <c r="L379" s="246">
        <f t="shared" si="33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2"/>
        <v>250803300</v>
      </c>
      <c r="K380" s="80"/>
      <c r="L380" s="246">
        <f t="shared" si="33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2"/>
        <v>252803300</v>
      </c>
      <c r="K381" s="80"/>
      <c r="L381" s="246">
        <f t="shared" si="33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2"/>
        <v>257803300</v>
      </c>
      <c r="K382" s="80"/>
      <c r="L382" s="246">
        <f t="shared" si="33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2"/>
        <v>258303300</v>
      </c>
      <c r="K383" s="80"/>
      <c r="L383" s="246">
        <f t="shared" si="33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2"/>
        <v>263303300</v>
      </c>
      <c r="K384" s="80"/>
      <c r="L384" s="246">
        <f t="shared" si="33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3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3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4">+J386+H387</f>
        <v>415853300</v>
      </c>
      <c r="K387" s="80"/>
      <c r="L387" s="246">
        <f t="shared" si="33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4"/>
        <v>420853300</v>
      </c>
      <c r="K388" s="80"/>
      <c r="L388" s="246">
        <f t="shared" si="33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4"/>
        <v>423853300</v>
      </c>
      <c r="K389" s="80"/>
      <c r="L389" s="246">
        <f t="shared" si="33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4"/>
        <v>428853300</v>
      </c>
      <c r="K390" s="80"/>
      <c r="L390" s="246">
        <f t="shared" si="33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4"/>
        <v>431853300</v>
      </c>
      <c r="K391" s="80"/>
      <c r="L391" s="246">
        <f t="shared" si="33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4"/>
        <v>433453300</v>
      </c>
      <c r="K392" s="80"/>
      <c r="L392" s="246">
        <f t="shared" si="33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4"/>
        <v>434453300</v>
      </c>
      <c r="K393" s="80"/>
      <c r="L393" s="246">
        <f t="shared" si="33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4"/>
        <v>439453300</v>
      </c>
      <c r="K394" s="80"/>
      <c r="L394" s="246">
        <f t="shared" si="33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4"/>
        <v>452953300</v>
      </c>
      <c r="K395" s="80"/>
      <c r="L395" s="246">
        <f t="shared" si="33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4"/>
        <v>462953300</v>
      </c>
      <c r="K396" s="80"/>
      <c r="L396" s="246">
        <f t="shared" si="33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4"/>
        <v>465328300</v>
      </c>
      <c r="K397" s="80"/>
      <c r="L397" s="246">
        <f t="shared" si="33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4"/>
        <v>478828300</v>
      </c>
      <c r="K398" s="80"/>
      <c r="L398" s="246">
        <f t="shared" si="33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4"/>
        <v>482328300</v>
      </c>
      <c r="K399" s="80" t="s">
        <v>8251</v>
      </c>
      <c r="L399" s="246">
        <f t="shared" si="33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4"/>
        <v>483328300</v>
      </c>
      <c r="K400" s="80"/>
      <c r="L400" s="246">
        <f t="shared" si="33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4"/>
        <v>484328300</v>
      </c>
      <c r="K401" s="80"/>
      <c r="L401" s="246">
        <f t="shared" si="33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5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6">+J402-I403</f>
        <v>483582800</v>
      </c>
      <c r="K403" s="80" t="s">
        <v>8262</v>
      </c>
      <c r="L403" s="246">
        <f t="shared" si="35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6"/>
        <v>462705100</v>
      </c>
      <c r="K404" s="80" t="s">
        <v>5489</v>
      </c>
      <c r="L404" s="246">
        <f t="shared" si="35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6"/>
        <v>457367600</v>
      </c>
      <c r="K405" s="80" t="s">
        <v>5489</v>
      </c>
      <c r="L405" s="246">
        <f t="shared" si="35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6"/>
        <v>455807600</v>
      </c>
      <c r="K406" s="80" t="s">
        <v>5489</v>
      </c>
      <c r="L406" s="246">
        <f t="shared" si="35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6"/>
        <v>339727800</v>
      </c>
      <c r="K407" s="80" t="s">
        <v>5332</v>
      </c>
      <c r="L407" s="246">
        <f t="shared" si="35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6"/>
        <v>338867800</v>
      </c>
      <c r="K408" s="80" t="s">
        <v>5870</v>
      </c>
      <c r="L408" s="246">
        <f t="shared" si="35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6"/>
        <v>316448700</v>
      </c>
      <c r="K409" s="80"/>
      <c r="L409" s="246">
        <f t="shared" si="35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551" activePane="bottomLeft" state="frozen"/>
      <selection pane="bottomLeft" activeCell="L2" sqref="L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33" t="str">
        <f>+'[1]Okt 07'!A6:H6</f>
        <v xml:space="preserve">BUKU KAS </v>
      </c>
      <c r="B6" s="633"/>
      <c r="C6" s="633"/>
      <c r="D6" s="633"/>
      <c r="E6" s="633"/>
      <c r="F6" s="633"/>
      <c r="G6" s="633"/>
      <c r="H6" s="633"/>
      <c r="I6" s="633"/>
      <c r="J6" s="633"/>
      <c r="K6" s="56"/>
      <c r="M6" s="342"/>
    </row>
    <row r="7" spans="1:14" ht="15.75" x14ac:dyDescent="0.25">
      <c r="A7" s="633" t="s">
        <v>8363</v>
      </c>
      <c r="B7" s="633"/>
      <c r="C7" s="633"/>
      <c r="D7" s="633"/>
      <c r="E7" s="633"/>
      <c r="F7" s="633"/>
      <c r="G7" s="633"/>
      <c r="H7" s="633"/>
      <c r="I7" s="633"/>
      <c r="J7" s="63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34" t="s">
        <v>0</v>
      </c>
      <c r="B9" s="63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 t="shared" ref="J76:J80" si="2">+J75+H76</f>
        <v>426178300</v>
      </c>
      <c r="K76" s="71"/>
      <c r="L76" s="246">
        <f t="shared" ref="L76:L80" si="3"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 t="shared" si="2"/>
        <v>427178300</v>
      </c>
      <c r="K77" s="71"/>
      <c r="L77" s="246">
        <f t="shared" si="3"/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 t="shared" si="2"/>
        <v>428178300</v>
      </c>
      <c r="K78" s="71"/>
      <c r="L78" s="246">
        <f t="shared" si="3"/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 t="shared" si="2"/>
        <v>428978300</v>
      </c>
      <c r="K79" s="71"/>
      <c r="L79" s="246">
        <f t="shared" si="3"/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 t="shared" si="2"/>
        <v>431978300</v>
      </c>
      <c r="K80" s="71"/>
      <c r="L80" s="246">
        <f t="shared" si="3"/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4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5">+J82+H83</f>
        <v>428080800</v>
      </c>
      <c r="K83" s="71"/>
      <c r="L83" s="246">
        <f t="shared" si="4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5"/>
        <v>430580800</v>
      </c>
      <c r="K84" s="71"/>
      <c r="L84" s="246">
        <f t="shared" si="4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5"/>
        <v>433080800</v>
      </c>
      <c r="K85" s="71"/>
      <c r="L85" s="246">
        <f t="shared" si="4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5"/>
        <v>434080800</v>
      </c>
      <c r="K86" s="71"/>
      <c r="L86" s="246">
        <f t="shared" si="4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5"/>
        <v>435080800</v>
      </c>
      <c r="K87" s="71"/>
      <c r="L87" s="246">
        <f t="shared" si="4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5"/>
        <v>437080800</v>
      </c>
      <c r="K88" s="71"/>
      <c r="L88" s="246">
        <f t="shared" si="4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5"/>
        <v>437780800</v>
      </c>
      <c r="K89" s="71"/>
      <c r="L89" s="246">
        <f t="shared" si="4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5"/>
        <v>442780800</v>
      </c>
      <c r="K90" s="71"/>
      <c r="L90" s="246">
        <f t="shared" si="4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 t="shared" ref="J92:J94" si="6"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 t="shared" si="6"/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 t="shared" si="6"/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>+J94+H95</f>
        <v>355097900</v>
      </c>
      <c r="K95" s="71"/>
      <c r="L95" s="246">
        <f t="shared" si="4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>+J95+H96</f>
        <v>355897900</v>
      </c>
      <c r="K96" s="71"/>
      <c r="L96" s="246">
        <f t="shared" si="4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ref="J97:J101" si="7">+J96+H97</f>
        <v>356847900</v>
      </c>
      <c r="K97" s="71"/>
      <c r="L97" s="246">
        <f t="shared" si="4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7"/>
        <v>358847900</v>
      </c>
      <c r="K98" s="71"/>
      <c r="L98" s="246">
        <f t="shared" si="4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7"/>
        <v>359647900</v>
      </c>
      <c r="K99" s="71"/>
      <c r="L99" s="246">
        <f t="shared" si="4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7"/>
        <v>362147900</v>
      </c>
      <c r="K100" s="71"/>
      <c r="L100" s="246">
        <f t="shared" si="4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7"/>
        <v>363147900</v>
      </c>
      <c r="K101" s="71"/>
      <c r="L101" s="246">
        <f t="shared" si="4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>+J101+H102</f>
        <v>364047900</v>
      </c>
      <c r="K102" s="71"/>
      <c r="L102" s="246">
        <f t="shared" si="4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8">+J102+H103</f>
        <v>364947900</v>
      </c>
      <c r="K103" s="71"/>
      <c r="L103" s="246">
        <f t="shared" si="4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8"/>
        <v>366947900</v>
      </c>
      <c r="K104" s="71"/>
      <c r="L104" s="246">
        <f t="shared" si="4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8"/>
        <v>370947900</v>
      </c>
      <c r="K105" s="71"/>
      <c r="L105" s="246">
        <f t="shared" si="4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8"/>
        <v>371947900</v>
      </c>
      <c r="K106" s="71"/>
      <c r="L106" s="246">
        <f t="shared" si="4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8"/>
        <v>373947900</v>
      </c>
      <c r="K107" s="71"/>
      <c r="L107" s="246">
        <f t="shared" si="4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8"/>
        <v>374122900</v>
      </c>
      <c r="K108" s="71"/>
      <c r="L108" s="246">
        <f t="shared" si="4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8"/>
        <v>376622900</v>
      </c>
      <c r="K109" s="71"/>
      <c r="L109" s="246">
        <f t="shared" si="4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8"/>
        <v>379122900</v>
      </c>
      <c r="K110" s="71"/>
      <c r="L110" s="246">
        <f t="shared" si="4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8"/>
        <v>381102900</v>
      </c>
      <c r="K111" s="71"/>
      <c r="L111" s="246">
        <f t="shared" si="4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8"/>
        <v>382102900</v>
      </c>
      <c r="K112" s="71"/>
      <c r="L112" s="246">
        <f t="shared" si="4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8"/>
        <v>382647900</v>
      </c>
      <c r="K113" s="71"/>
      <c r="L113" s="246">
        <f t="shared" ref="L113:L156" si="9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8"/>
        <v>383247900</v>
      </c>
      <c r="K114" s="71"/>
      <c r="L114" s="246">
        <f t="shared" si="9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8"/>
        <v>384197900</v>
      </c>
      <c r="K115" s="71"/>
      <c r="L115" s="246">
        <f t="shared" si="9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 t="shared" ref="J117:J120" si="10">+J116-I117</f>
        <v>379094900</v>
      </c>
      <c r="K117" s="71" t="s">
        <v>5870</v>
      </c>
      <c r="L117" s="246">
        <f t="shared" ref="L117:L120" si="11"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 t="shared" si="10"/>
        <v>377104900</v>
      </c>
      <c r="K118" s="71" t="s">
        <v>5870</v>
      </c>
      <c r="L118" s="246">
        <f t="shared" si="11"/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 t="shared" si="10"/>
        <v>376874900</v>
      </c>
      <c r="K119" s="71" t="s">
        <v>5870</v>
      </c>
      <c r="L119" s="246">
        <f t="shared" si="11"/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 t="shared" si="10"/>
        <v>369110900</v>
      </c>
      <c r="K120" s="71" t="s">
        <v>5876</v>
      </c>
      <c r="L120" s="246">
        <f t="shared" si="11"/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9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 t="shared" ref="J122:J125" si="12">+J121+H122</f>
        <v>371610900</v>
      </c>
      <c r="L122" s="246">
        <f t="shared" si="9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 t="shared" si="12"/>
        <v>373610900</v>
      </c>
      <c r="L123" s="246">
        <f t="shared" si="9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 t="shared" si="12"/>
        <v>375060900</v>
      </c>
      <c r="L124" s="246">
        <f t="shared" si="9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 t="shared" si="12"/>
        <v>376060900</v>
      </c>
      <c r="L125" s="246">
        <f t="shared" si="9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9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13">+J128+H129</f>
        <v>372496200</v>
      </c>
      <c r="L129" s="246">
        <f t="shared" si="9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13"/>
        <v>375496200</v>
      </c>
      <c r="L130" s="246">
        <f t="shared" si="9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13"/>
        <v>376396200</v>
      </c>
      <c r="L131" s="246">
        <f t="shared" si="9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13"/>
        <v>377196200</v>
      </c>
      <c r="L132" s="246">
        <f t="shared" si="9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13"/>
        <v>378196200</v>
      </c>
      <c r="L133" s="246">
        <f t="shared" si="9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13"/>
        <v>379146200</v>
      </c>
      <c r="L134" s="246">
        <f t="shared" si="9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9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14">+J136+H137</f>
        <v>380846200</v>
      </c>
      <c r="L137" s="246">
        <f t="shared" si="9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14"/>
        <v>381506200</v>
      </c>
      <c r="L138" s="246">
        <f t="shared" si="9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14"/>
        <v>381906200</v>
      </c>
      <c r="L139" s="246">
        <f t="shared" si="9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14"/>
        <v>382306200</v>
      </c>
      <c r="L140" s="246">
        <f t="shared" si="9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14"/>
        <v>382846200</v>
      </c>
      <c r="L141" s="246">
        <f t="shared" si="9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14"/>
        <v>384846200</v>
      </c>
      <c r="L142" s="246">
        <f t="shared" si="9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14"/>
        <v>385671200</v>
      </c>
      <c r="L143" s="246">
        <f t="shared" si="9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14"/>
        <v>387171200</v>
      </c>
      <c r="L144" s="246">
        <f t="shared" si="9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14"/>
        <v>391831200</v>
      </c>
      <c r="L145" s="246">
        <f t="shared" si="9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14"/>
        <v>392956200</v>
      </c>
      <c r="L146" s="246">
        <f t="shared" si="9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14"/>
        <v>393496200</v>
      </c>
      <c r="L147" s="246">
        <f t="shared" si="9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14"/>
        <v>394496200</v>
      </c>
      <c r="L148" s="246">
        <f t="shared" si="9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14"/>
        <v>395204200</v>
      </c>
      <c r="L149" s="246">
        <f t="shared" si="9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14"/>
        <v>395954200</v>
      </c>
      <c r="L150" s="246">
        <f t="shared" si="9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14"/>
        <v>396454200</v>
      </c>
      <c r="L151" s="246">
        <f t="shared" si="9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14"/>
        <v>397204200</v>
      </c>
      <c r="L152" s="246">
        <f t="shared" si="9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14"/>
        <v>399704200</v>
      </c>
      <c r="L153" s="246">
        <f t="shared" si="9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14"/>
        <v>401704200</v>
      </c>
      <c r="L154" s="246">
        <f t="shared" si="9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14"/>
        <v>402704200</v>
      </c>
      <c r="L155" s="246">
        <f t="shared" si="9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14"/>
        <v>403786200</v>
      </c>
      <c r="L156" s="246">
        <f t="shared" si="9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15">+J157+H158</f>
        <v>406227200</v>
      </c>
      <c r="K158" s="263"/>
      <c r="L158" s="246">
        <f t="shared" ref="L158:L163" si="16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15"/>
        <v>407227200</v>
      </c>
      <c r="K159" s="263"/>
      <c r="L159" s="246">
        <f t="shared" si="16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15"/>
        <v>408117200</v>
      </c>
      <c r="K160" s="263"/>
      <c r="L160" s="246">
        <f t="shared" si="16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15"/>
        <v>408617200</v>
      </c>
      <c r="K161" s="263"/>
      <c r="L161" s="246">
        <f t="shared" si="16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15"/>
        <v>409517200</v>
      </c>
      <c r="K162" s="35"/>
      <c r="L162" s="246">
        <f t="shared" si="16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15"/>
        <v>410317200</v>
      </c>
      <c r="K163" s="35"/>
      <c r="L163" s="246">
        <f t="shared" si="16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15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15"/>
        <v>415337200</v>
      </c>
      <c r="K165" s="35"/>
      <c r="L165" s="246">
        <f t="shared" ref="L165:L192" si="17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15"/>
        <v>416337200</v>
      </c>
      <c r="K166" s="80"/>
      <c r="L166" s="246">
        <f t="shared" si="17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15"/>
        <v>417137200</v>
      </c>
      <c r="K167" s="80"/>
      <c r="L167" s="246">
        <f t="shared" si="17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15"/>
        <v>417887200</v>
      </c>
      <c r="K168" s="80"/>
      <c r="L168" s="246">
        <f t="shared" si="17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15"/>
        <v>418737200</v>
      </c>
      <c r="K169" s="80"/>
      <c r="L169" s="246">
        <f t="shared" si="17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15"/>
        <v>423737200</v>
      </c>
      <c r="K170" s="80"/>
      <c r="L170" s="246">
        <f t="shared" si="17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15"/>
        <v>424887200</v>
      </c>
      <c r="K171" s="80"/>
      <c r="L171" s="246">
        <f t="shared" si="17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 t="shared" ref="J174:J175" si="18"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 t="shared" si="18"/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>+J175+H176</f>
        <v>396172800</v>
      </c>
      <c r="K176" s="80"/>
      <c r="L176" s="246">
        <f t="shared" si="17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ref="J177:J180" si="19">+J176+H177</f>
        <v>396872800</v>
      </c>
      <c r="K177" s="80"/>
      <c r="L177" s="246">
        <f t="shared" si="17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9"/>
        <v>400372800</v>
      </c>
      <c r="K178" s="80"/>
      <c r="L178" s="246">
        <f t="shared" si="17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9"/>
        <v>401372800</v>
      </c>
      <c r="K179" s="80"/>
      <c r="L179" s="246">
        <f t="shared" si="17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9"/>
        <v>401622800</v>
      </c>
      <c r="K180" s="80"/>
      <c r="L180" s="246">
        <f t="shared" si="17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>+J180+H181</f>
        <v>402497800</v>
      </c>
      <c r="K181" s="87"/>
      <c r="L181" s="246">
        <f t="shared" si="17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20">+J181+H182</f>
        <v>404897800</v>
      </c>
      <c r="K182" s="87"/>
      <c r="L182" s="246">
        <f t="shared" si="17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20"/>
        <v>405897800</v>
      </c>
      <c r="K183" s="87"/>
      <c r="L183" s="246">
        <f t="shared" si="17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20"/>
        <v>406437800</v>
      </c>
      <c r="K184" s="87"/>
      <c r="L184" s="246">
        <f t="shared" si="17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20"/>
        <v>408237800</v>
      </c>
      <c r="K185" s="87"/>
      <c r="L185" s="246">
        <f t="shared" si="17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20"/>
        <v>409257800</v>
      </c>
      <c r="K186" s="87"/>
      <c r="L186" s="246">
        <f t="shared" si="17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20"/>
        <v>409757800</v>
      </c>
      <c r="K187" s="87"/>
      <c r="L187" s="246">
        <f t="shared" si="17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20"/>
        <v>412757800</v>
      </c>
      <c r="K188" s="87"/>
      <c r="L188" s="246">
        <f t="shared" si="17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20"/>
        <v>415457800</v>
      </c>
      <c r="K189" s="87"/>
      <c r="L189" s="246">
        <f t="shared" si="17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20"/>
        <v>418457800</v>
      </c>
      <c r="K190" s="87"/>
      <c r="L190" s="246">
        <f t="shared" si="17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20"/>
        <v>419307800</v>
      </c>
      <c r="K191" s="87"/>
      <c r="L191" s="246">
        <f t="shared" si="17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20"/>
        <v>420107800</v>
      </c>
      <c r="K192" s="87"/>
      <c r="L192" s="246">
        <f t="shared" si="17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 t="shared" ref="J194:J195" si="21">+J193-I194</f>
        <v>419285800</v>
      </c>
      <c r="K194" s="80" t="s">
        <v>5870</v>
      </c>
      <c r="L194" s="246">
        <f t="shared" ref="L194:L195" si="22"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 t="shared" si="21"/>
        <v>418777200</v>
      </c>
      <c r="K195" s="80" t="s">
        <v>6275</v>
      </c>
      <c r="L195" s="246">
        <f t="shared" si="22"/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199" si="23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24">+J196+H197</f>
        <v>424777200</v>
      </c>
      <c r="K197" s="80"/>
      <c r="L197" s="246">
        <f t="shared" si="23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24"/>
        <v>425577200</v>
      </c>
      <c r="K198" s="80"/>
      <c r="L198" s="246">
        <f t="shared" si="23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24"/>
        <v>426477200</v>
      </c>
      <c r="K199" s="80"/>
      <c r="L199" s="246">
        <f t="shared" si="23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24"/>
        <v>427187200</v>
      </c>
      <c r="K200" s="80"/>
      <c r="L200" s="246">
        <f>+H200</f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24"/>
        <v>431687200</v>
      </c>
      <c r="K201" s="80"/>
      <c r="L201" s="246">
        <f>+H201</f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24"/>
        <v>432587200</v>
      </c>
      <c r="K202" s="80"/>
      <c r="L202" s="246">
        <f>+H202</f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24"/>
        <v>433787200</v>
      </c>
      <c r="K203" s="80"/>
      <c r="L203" s="246">
        <f t="shared" ref="L203:L205" si="25">+H203</f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24"/>
        <v>434687200</v>
      </c>
      <c r="K204" s="80"/>
      <c r="L204" s="246">
        <f t="shared" si="25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24"/>
        <v>435637200</v>
      </c>
      <c r="K205" s="80"/>
      <c r="L205" s="246">
        <f t="shared" si="25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24"/>
        <v>437437200</v>
      </c>
      <c r="K206" s="80"/>
      <c r="L206" s="246">
        <f>+H206</f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24"/>
        <v>437937200</v>
      </c>
      <c r="K207" s="80"/>
      <c r="L207" s="246">
        <f t="shared" ref="L207:L252" si="2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24"/>
        <v>438687200</v>
      </c>
      <c r="K208" s="470"/>
      <c r="L208" s="246">
        <f t="shared" si="2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24"/>
        <v>548687200</v>
      </c>
      <c r="K209" s="470"/>
      <c r="L209" s="246">
        <f t="shared" si="2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 t="shared" ref="J211:J212" si="27"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 t="shared" si="27"/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 t="shared" ref="J214:J216" si="28">+J213+H214</f>
        <v>503211700</v>
      </c>
      <c r="K214" s="80"/>
      <c r="L214" s="246">
        <f t="shared" ref="L214:L216" si="29"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 t="shared" si="28"/>
        <v>504811700</v>
      </c>
      <c r="K215" s="80"/>
      <c r="L215" s="246">
        <f t="shared" si="29"/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 t="shared" si="28"/>
        <v>506811700</v>
      </c>
      <c r="K216" s="80"/>
      <c r="L216" s="246">
        <f t="shared" si="29"/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2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30">+J217+H218</f>
        <v>509611700</v>
      </c>
      <c r="K218" s="80"/>
      <c r="L218" s="246">
        <f t="shared" si="2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30"/>
        <v>510381700</v>
      </c>
      <c r="K219" s="80"/>
      <c r="L219" s="246">
        <f t="shared" si="2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30"/>
        <v>512881700</v>
      </c>
      <c r="K220" s="80"/>
      <c r="L220" s="246">
        <f t="shared" si="2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30"/>
        <v>513831700</v>
      </c>
      <c r="K221" s="80"/>
      <c r="L221" s="246">
        <f t="shared" si="2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30"/>
        <v>515831700</v>
      </c>
      <c r="K222" s="80"/>
      <c r="L222" s="246">
        <f t="shared" si="2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30"/>
        <v>516581700</v>
      </c>
      <c r="K223" s="80"/>
      <c r="L223" s="246">
        <f t="shared" si="2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30"/>
        <v>517481700</v>
      </c>
      <c r="K224" s="80"/>
      <c r="L224" s="246">
        <f t="shared" si="2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30"/>
        <v>518431700</v>
      </c>
      <c r="K225" s="80"/>
      <c r="L225" s="246">
        <f t="shared" si="2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30"/>
        <v>519381700</v>
      </c>
      <c r="K226" s="80"/>
      <c r="L226" s="246">
        <f t="shared" si="2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30"/>
        <v>520231700</v>
      </c>
      <c r="K227" s="80"/>
      <c r="L227" s="246">
        <f t="shared" si="2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30"/>
        <v>521231700</v>
      </c>
      <c r="K228" s="80"/>
      <c r="L228" s="246">
        <f t="shared" si="2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30"/>
        <v>522231700</v>
      </c>
      <c r="K229" s="80"/>
      <c r="L229" s="246">
        <f t="shared" si="2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30"/>
        <v>523131700</v>
      </c>
      <c r="K230" s="80"/>
      <c r="L230" s="246">
        <f t="shared" si="2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30"/>
        <v>523981700</v>
      </c>
      <c r="K231" s="80"/>
      <c r="L231" s="246">
        <f t="shared" si="2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30"/>
        <v>524781700</v>
      </c>
      <c r="K232" s="80"/>
      <c r="L232" s="246">
        <f t="shared" si="2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30"/>
        <v>525331700</v>
      </c>
      <c r="K233" s="80"/>
      <c r="L233" s="246">
        <f t="shared" si="2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30"/>
        <v>526281700</v>
      </c>
      <c r="K234" s="80"/>
      <c r="L234" s="246">
        <f t="shared" si="2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30"/>
        <v>527131700</v>
      </c>
      <c r="K235" s="80"/>
      <c r="L235" s="246">
        <f t="shared" si="2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30"/>
        <v>528081700</v>
      </c>
      <c r="K236" s="80"/>
      <c r="L236" s="246">
        <f t="shared" si="2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30"/>
        <v>528981700</v>
      </c>
      <c r="K237" s="80"/>
      <c r="L237" s="246">
        <f t="shared" si="2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30"/>
        <v>529931700</v>
      </c>
      <c r="K238" s="80"/>
      <c r="L238" s="246">
        <f t="shared" si="2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30"/>
        <v>530731700</v>
      </c>
      <c r="K239" s="80"/>
      <c r="L239" s="246">
        <f t="shared" si="2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30"/>
        <v>531731700</v>
      </c>
      <c r="K240" s="80"/>
      <c r="L240" s="246">
        <f t="shared" si="2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30"/>
        <v>532731700</v>
      </c>
      <c r="K241" s="80"/>
      <c r="L241" s="246">
        <f t="shared" si="2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30"/>
        <v>533731700</v>
      </c>
      <c r="K242" s="80"/>
      <c r="L242" s="246">
        <f t="shared" si="2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30"/>
        <v>534531700</v>
      </c>
      <c r="K243" s="80"/>
      <c r="L243" s="246">
        <f t="shared" si="2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30"/>
        <v>535531700</v>
      </c>
      <c r="K244" s="80"/>
      <c r="L244" s="246">
        <f t="shared" si="2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30"/>
        <v>536431700</v>
      </c>
      <c r="K245" s="80"/>
      <c r="L245" s="246">
        <f t="shared" si="2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30"/>
        <v>541431700</v>
      </c>
      <c r="K246" s="80"/>
      <c r="L246" s="246">
        <f t="shared" si="2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30"/>
        <v>542431700</v>
      </c>
      <c r="K247" s="80"/>
      <c r="L247" s="246">
        <f t="shared" si="2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30"/>
        <v>543381700</v>
      </c>
      <c r="K248" s="80"/>
      <c r="L248" s="246">
        <f t="shared" si="2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30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30"/>
        <v>545731700</v>
      </c>
      <c r="K250" s="80"/>
      <c r="L250" s="246">
        <f t="shared" si="2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30"/>
        <v>546731700</v>
      </c>
      <c r="K251" s="80"/>
      <c r="L251" s="246">
        <f t="shared" si="2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30"/>
        <v>549581700</v>
      </c>
      <c r="K252" s="80"/>
      <c r="L252" s="246">
        <f t="shared" si="2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 t="shared" ref="L253:L255" si="31"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 t="shared" ref="J254:J255" si="32">+J253-I254</f>
        <v>466882800</v>
      </c>
      <c r="K254" s="80" t="s">
        <v>5870</v>
      </c>
      <c r="L254" s="246">
        <f t="shared" si="31"/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 t="shared" si="32"/>
        <v>416882800</v>
      </c>
      <c r="K255" s="80" t="s">
        <v>5332</v>
      </c>
      <c r="L255" s="246">
        <f t="shared" si="31"/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33">+J256+H257</f>
        <v>418287800</v>
      </c>
      <c r="K257" s="80"/>
      <c r="L257" s="246">
        <f t="shared" ref="L257:L264" si="34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33"/>
        <v>419187800</v>
      </c>
      <c r="K258" s="80"/>
      <c r="L258" s="246">
        <f t="shared" si="34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33"/>
        <v>420137800</v>
      </c>
      <c r="K259" s="80"/>
      <c r="L259" s="246">
        <f t="shared" si="34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33"/>
        <v>421137800</v>
      </c>
      <c r="K260" s="80"/>
      <c r="L260" s="246">
        <f t="shared" si="34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33"/>
        <v>421937800</v>
      </c>
      <c r="K261" s="80"/>
      <c r="L261" s="246">
        <f t="shared" si="34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33"/>
        <v>422737800</v>
      </c>
      <c r="K262" s="80"/>
      <c r="L262" s="246">
        <f t="shared" si="34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33"/>
        <v>424737800</v>
      </c>
      <c r="K263" s="80"/>
      <c r="L263" s="246">
        <f t="shared" si="34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33"/>
        <v>427737800</v>
      </c>
      <c r="K264" s="80"/>
      <c r="L264" s="246">
        <f t="shared" si="34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33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33"/>
        <v>428987800</v>
      </c>
      <c r="K266" s="80"/>
      <c r="L266" s="246">
        <f t="shared" ref="L266:L326" si="35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33"/>
        <v>429387800</v>
      </c>
      <c r="K267" s="80"/>
      <c r="L267" s="246">
        <f t="shared" si="35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33"/>
        <v>429887800</v>
      </c>
      <c r="K268" s="80"/>
      <c r="L268" s="246">
        <f t="shared" si="35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33"/>
        <v>430887800</v>
      </c>
      <c r="K269" s="80"/>
      <c r="L269" s="246">
        <f t="shared" si="35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33"/>
        <v>431437800</v>
      </c>
      <c r="K270" s="80"/>
      <c r="L270" s="246">
        <f t="shared" si="35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33"/>
        <v>431837800</v>
      </c>
      <c r="K271" s="80"/>
      <c r="L271" s="246">
        <f t="shared" si="35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33"/>
        <v>432237800</v>
      </c>
      <c r="K272" s="80"/>
      <c r="L272" s="246">
        <f t="shared" si="35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33"/>
        <v>433237800</v>
      </c>
      <c r="K273" s="80"/>
      <c r="L273" s="246">
        <f t="shared" si="35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33"/>
        <v>434737800</v>
      </c>
      <c r="K274" s="80"/>
      <c r="L274" s="246">
        <f t="shared" si="35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33"/>
        <v>435287800</v>
      </c>
      <c r="K275" s="80"/>
      <c r="L275" s="246">
        <f t="shared" si="35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33"/>
        <v>435987800</v>
      </c>
      <c r="K276" s="80"/>
      <c r="L276" s="246">
        <f t="shared" si="35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33"/>
        <v>436587800</v>
      </c>
      <c r="K277" s="80"/>
      <c r="L277" s="246">
        <f t="shared" si="35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33"/>
        <v>437254800</v>
      </c>
      <c r="K278" s="80"/>
      <c r="L278" s="246">
        <f t="shared" si="35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33"/>
        <v>438754800</v>
      </c>
      <c r="K279" s="80"/>
      <c r="L279" s="246">
        <f t="shared" si="35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33"/>
        <v>439754800</v>
      </c>
      <c r="K280" s="80"/>
      <c r="L280" s="246">
        <f t="shared" si="35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33"/>
        <v>440554800</v>
      </c>
      <c r="K281" s="80"/>
      <c r="L281" s="246">
        <f t="shared" si="35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33"/>
        <v>441354800</v>
      </c>
      <c r="K282" s="80"/>
      <c r="L282" s="246">
        <f t="shared" si="35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33"/>
        <v>446354800</v>
      </c>
      <c r="K283" s="80"/>
      <c r="L283" s="246">
        <f t="shared" si="35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33"/>
        <v>448854800</v>
      </c>
      <c r="K284" s="80"/>
      <c r="L284" s="246">
        <f t="shared" si="35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33"/>
        <v>449564800</v>
      </c>
      <c r="K285" s="80"/>
      <c r="L285" s="246">
        <f t="shared" si="35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33"/>
        <v>454314800</v>
      </c>
      <c r="K286" s="80"/>
      <c r="L286" s="246">
        <f t="shared" si="35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33"/>
        <v>456314800</v>
      </c>
      <c r="K287" s="80"/>
      <c r="L287" s="246">
        <f t="shared" si="35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33"/>
        <v>458314800</v>
      </c>
      <c r="K288" s="80"/>
      <c r="L288" s="246">
        <f t="shared" si="35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33"/>
        <v>459264800</v>
      </c>
      <c r="K289" s="80"/>
      <c r="L289" s="246">
        <f t="shared" si="35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33"/>
        <v>460264800</v>
      </c>
      <c r="K290" s="80"/>
      <c r="L290" s="246">
        <f t="shared" si="35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33"/>
        <v>460864800</v>
      </c>
      <c r="K291" s="80"/>
      <c r="L291" s="246">
        <f t="shared" si="35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33"/>
        <v>465864800</v>
      </c>
      <c r="K292" s="80"/>
      <c r="L292" s="246">
        <f t="shared" si="35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35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 t="shared" ref="J295:J298" si="36"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 t="shared" si="36"/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 t="shared" si="36"/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 t="shared" si="36"/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35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37">+J299+H300</f>
        <v>415530800</v>
      </c>
      <c r="K300" s="80"/>
      <c r="L300" s="246">
        <f t="shared" si="35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37"/>
        <v>416330800</v>
      </c>
      <c r="K301" s="80"/>
      <c r="L301" s="246">
        <f t="shared" si="35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37"/>
        <v>417030800</v>
      </c>
      <c r="K302" s="80"/>
      <c r="L302" s="246">
        <f t="shared" si="35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37"/>
        <v>419030800</v>
      </c>
      <c r="K303" s="80"/>
      <c r="L303" s="246">
        <f t="shared" si="35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37"/>
        <v>420530800</v>
      </c>
      <c r="K304" s="80"/>
      <c r="L304" s="246">
        <f t="shared" si="35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37"/>
        <v>421040800</v>
      </c>
      <c r="K305" s="80"/>
      <c r="L305" s="246">
        <f t="shared" si="35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37"/>
        <v>421750800</v>
      </c>
      <c r="K306" s="80"/>
      <c r="L306" s="246">
        <f t="shared" si="35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37"/>
        <v>422250800</v>
      </c>
      <c r="K307" s="80"/>
      <c r="L307" s="246">
        <f t="shared" si="35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37"/>
        <v>423250800</v>
      </c>
      <c r="K308" s="80"/>
      <c r="L308" s="246">
        <f t="shared" si="35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37"/>
        <v>424250800</v>
      </c>
      <c r="K309" s="80"/>
      <c r="L309" s="246">
        <f t="shared" si="35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37"/>
        <v>426250800</v>
      </c>
      <c r="K310" s="80"/>
      <c r="L310" s="246">
        <f t="shared" si="35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37"/>
        <v>427050800</v>
      </c>
      <c r="K311" s="80"/>
      <c r="L311" s="246">
        <f t="shared" si="35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37"/>
        <v>428550800</v>
      </c>
      <c r="K312" s="80"/>
      <c r="L312" s="246">
        <f t="shared" si="35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37"/>
        <v>428750800</v>
      </c>
      <c r="K313" s="80"/>
      <c r="L313" s="246">
        <f t="shared" si="35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37"/>
        <v>429600800</v>
      </c>
      <c r="K314" s="80"/>
      <c r="L314" s="246">
        <f t="shared" si="35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37"/>
        <v>430550800</v>
      </c>
      <c r="K315" s="80"/>
      <c r="L315" s="246">
        <f t="shared" si="35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37"/>
        <v>432350800</v>
      </c>
      <c r="K316" s="80"/>
      <c r="L316" s="246">
        <f t="shared" si="35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 t="shared" ref="J318:J320" si="38"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 t="shared" si="38"/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 t="shared" si="38"/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35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39">+J321+H322</f>
        <v>431930300</v>
      </c>
      <c r="K322" s="80"/>
      <c r="L322" s="246">
        <f t="shared" si="35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39"/>
        <v>432730300</v>
      </c>
      <c r="K323" s="80"/>
      <c r="L323" s="246">
        <f t="shared" si="35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39"/>
        <v>433480300</v>
      </c>
      <c r="K324" s="80"/>
      <c r="L324" s="246">
        <f t="shared" si="35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39"/>
        <v>437480300</v>
      </c>
      <c r="K325" s="80"/>
      <c r="L325" s="246">
        <f t="shared" si="35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39"/>
        <v>441980300</v>
      </c>
      <c r="K326" s="80"/>
      <c r="L326" s="246">
        <f t="shared" si="35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39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39"/>
        <v>443480300</v>
      </c>
      <c r="K328" s="80"/>
      <c r="L328" s="246">
        <f t="shared" ref="L328:L376" si="40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39"/>
        <v>444500300</v>
      </c>
      <c r="K329" s="80"/>
      <c r="L329" s="246">
        <f t="shared" si="40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39"/>
        <v>445050300</v>
      </c>
      <c r="K330" s="80"/>
      <c r="L330" s="246">
        <f t="shared" si="40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39"/>
        <v>446000300</v>
      </c>
      <c r="K331" s="80"/>
      <c r="L331" s="246">
        <f t="shared" si="40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39"/>
        <v>446800300</v>
      </c>
      <c r="K332" s="80"/>
      <c r="L332" s="246">
        <f t="shared" si="40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39"/>
        <v>447700300</v>
      </c>
      <c r="K333" s="80"/>
      <c r="L333" s="246">
        <f t="shared" si="40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39"/>
        <v>448500300</v>
      </c>
      <c r="K334" s="80"/>
      <c r="L334" s="246">
        <f t="shared" si="40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39"/>
        <v>449450300</v>
      </c>
      <c r="K335" s="80"/>
      <c r="L335" s="246">
        <f t="shared" si="40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39"/>
        <v>450450300</v>
      </c>
      <c r="K336" s="80"/>
      <c r="L336" s="246">
        <f t="shared" si="40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39"/>
        <v>452350300</v>
      </c>
      <c r="K337" s="80"/>
      <c r="L337" s="246">
        <f t="shared" si="40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39"/>
        <v>455050300</v>
      </c>
      <c r="K338" s="80"/>
      <c r="L338" s="246">
        <f t="shared" si="40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39"/>
        <v>455800300</v>
      </c>
      <c r="K339" s="80"/>
      <c r="L339" s="246">
        <f t="shared" si="40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39"/>
        <v>456750300</v>
      </c>
      <c r="K340" s="80"/>
      <c r="L340" s="246">
        <f t="shared" si="40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39"/>
        <v>457700300</v>
      </c>
      <c r="K341" s="80"/>
      <c r="L341" s="246">
        <f t="shared" si="40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39"/>
        <v>458900300</v>
      </c>
      <c r="K342" s="80"/>
      <c r="L342" s="246">
        <f t="shared" si="40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39"/>
        <v>459750300</v>
      </c>
      <c r="K343" s="80"/>
      <c r="L343" s="246">
        <f t="shared" si="40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39"/>
        <v>461750300</v>
      </c>
      <c r="K344" s="80"/>
      <c r="L344" s="246">
        <f t="shared" si="40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39"/>
        <v>462500300</v>
      </c>
      <c r="K345" s="80"/>
      <c r="L345" s="246">
        <f t="shared" si="40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40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41">+J347+H348</f>
        <v>393691300</v>
      </c>
      <c r="K348" s="80"/>
      <c r="L348" s="246">
        <f t="shared" si="40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41"/>
        <v>395591300</v>
      </c>
      <c r="K349" s="80"/>
      <c r="L349" s="246">
        <f t="shared" si="40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41"/>
        <v>398091300</v>
      </c>
      <c r="K350" s="80"/>
      <c r="L350" s="246">
        <f t="shared" si="40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41"/>
        <v>399091300</v>
      </c>
      <c r="K351" s="80"/>
      <c r="L351" s="246">
        <f t="shared" si="40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41"/>
        <v>401091300</v>
      </c>
      <c r="K352" s="80"/>
      <c r="L352" s="246">
        <f t="shared" si="40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41"/>
        <v>402391300</v>
      </c>
      <c r="K353" s="80"/>
      <c r="L353" s="246">
        <f t="shared" si="40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41"/>
        <v>404291300</v>
      </c>
      <c r="K354" s="80"/>
      <c r="L354" s="246">
        <f t="shared" si="40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41"/>
        <v>405291300</v>
      </c>
      <c r="K355" s="80"/>
      <c r="L355" s="246">
        <f t="shared" si="40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41"/>
        <v>406291300</v>
      </c>
      <c r="K356" s="80"/>
      <c r="L356" s="246">
        <f t="shared" si="40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41"/>
        <v>407291300</v>
      </c>
      <c r="K357" s="80"/>
      <c r="L357" s="246">
        <f t="shared" si="40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41"/>
        <v>407876300</v>
      </c>
      <c r="K358" s="80"/>
      <c r="L358" s="246">
        <f t="shared" si="40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41"/>
        <v>422726300</v>
      </c>
      <c r="K359" s="80"/>
      <c r="L359" s="246">
        <f t="shared" si="40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 t="shared" ref="J361:J363" si="42"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 t="shared" si="42"/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 t="shared" si="42"/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40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43">+J364+H365</f>
        <v>411691300</v>
      </c>
      <c r="K365" s="80"/>
      <c r="L365" s="246">
        <f t="shared" si="40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43"/>
        <v>412191300</v>
      </c>
      <c r="K366" s="80"/>
      <c r="L366" s="246">
        <f t="shared" si="40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43"/>
        <v>412691300</v>
      </c>
      <c r="K367" s="80"/>
      <c r="L367" s="246">
        <f t="shared" si="40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43"/>
        <v>413316300</v>
      </c>
      <c r="K368" s="80"/>
      <c r="L368" s="246">
        <f t="shared" si="40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43"/>
        <v>414336300</v>
      </c>
      <c r="K369" s="80"/>
      <c r="L369" s="246">
        <f t="shared" si="40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43"/>
        <v>415186300</v>
      </c>
      <c r="K370" s="80"/>
      <c r="L370" s="246">
        <f t="shared" si="40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43"/>
        <v>416036300</v>
      </c>
      <c r="K371" s="80"/>
      <c r="L371" s="246">
        <f t="shared" si="40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43"/>
        <v>416986300</v>
      </c>
      <c r="K372" s="80"/>
      <c r="L372" s="246">
        <f t="shared" si="40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43"/>
        <v>417486300</v>
      </c>
      <c r="K373" s="80"/>
      <c r="L373" s="246">
        <f t="shared" si="40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43"/>
        <v>418386300</v>
      </c>
      <c r="K374" s="80"/>
      <c r="L374" s="246">
        <f t="shared" si="40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43"/>
        <v>418966300</v>
      </c>
      <c r="K375" s="80"/>
      <c r="L375" s="246">
        <f t="shared" si="40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43"/>
        <v>420966300</v>
      </c>
      <c r="K376" s="80"/>
      <c r="L376" s="246">
        <f t="shared" si="40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43"/>
        <v>421946300</v>
      </c>
      <c r="K377" s="80"/>
      <c r="L377" s="246">
        <f t="shared" ref="L377:L396" si="44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43"/>
        <v>422426300</v>
      </c>
      <c r="K378" s="80"/>
      <c r="L378" s="246">
        <f t="shared" si="44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43"/>
        <v>423376300</v>
      </c>
      <c r="K379" s="80"/>
      <c r="L379" s="246">
        <f t="shared" si="44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43"/>
        <v>424126300</v>
      </c>
      <c r="K380" s="80"/>
      <c r="L380" s="246">
        <f t="shared" si="44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43"/>
        <v>424976300</v>
      </c>
      <c r="K381" s="80"/>
      <c r="L381" s="246">
        <f t="shared" si="44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43"/>
        <v>425836300</v>
      </c>
      <c r="K382" s="80"/>
      <c r="L382" s="246">
        <f t="shared" si="44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43"/>
        <v>426336300</v>
      </c>
      <c r="K383" s="80"/>
      <c r="L383" s="246">
        <f t="shared" si="44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43"/>
        <v>426936300</v>
      </c>
      <c r="K384" s="80"/>
      <c r="L384" s="246">
        <f t="shared" si="44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43"/>
        <v>427436300</v>
      </c>
      <c r="K385" s="80"/>
      <c r="L385" s="246">
        <f t="shared" si="44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43"/>
        <v>428636300</v>
      </c>
      <c r="K386" s="80"/>
      <c r="L386" s="246">
        <f t="shared" si="44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43"/>
        <v>429636300</v>
      </c>
      <c r="K387" s="80"/>
      <c r="L387" s="246">
        <f t="shared" si="44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43"/>
        <v>430416300</v>
      </c>
      <c r="K388" s="80"/>
      <c r="L388" s="246">
        <f t="shared" si="44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43"/>
        <v>434566300</v>
      </c>
      <c r="K389" s="80"/>
      <c r="L389" s="246">
        <f t="shared" si="44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43"/>
        <v>435966300</v>
      </c>
      <c r="K390" s="80"/>
      <c r="L390" s="246">
        <f t="shared" si="44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43"/>
        <v>438366300</v>
      </c>
      <c r="K391" s="80"/>
      <c r="L391" s="246">
        <f t="shared" si="44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43"/>
        <v>439366300</v>
      </c>
      <c r="K392" s="80"/>
      <c r="L392" s="246">
        <f t="shared" si="44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43"/>
        <v>440966300</v>
      </c>
      <c r="K393" s="80"/>
      <c r="L393" s="246">
        <f t="shared" si="44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43"/>
        <v>442466300</v>
      </c>
      <c r="K394" s="80"/>
      <c r="L394" s="246">
        <f t="shared" si="44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43"/>
        <v>454588800</v>
      </c>
      <c r="K395" s="80"/>
      <c r="L395" s="246">
        <f t="shared" si="44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43"/>
        <v>455588800</v>
      </c>
      <c r="K396" s="80"/>
      <c r="L396" s="246">
        <f t="shared" si="44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43"/>
        <v>456388800</v>
      </c>
      <c r="K397" s="80"/>
      <c r="L397" s="246">
        <f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43"/>
        <v>457338800</v>
      </c>
      <c r="K398" s="80"/>
      <c r="L398" s="246">
        <f t="shared" ref="L398:L400" si="45">+H398</f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43"/>
        <v>459388800</v>
      </c>
      <c r="K399" s="80"/>
      <c r="L399" s="246">
        <f t="shared" si="45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43"/>
        <v>466888800</v>
      </c>
      <c r="K400" s="80"/>
      <c r="L400" s="246">
        <f t="shared" si="45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43"/>
        <v>468688800</v>
      </c>
      <c r="K401" s="80"/>
      <c r="L401" s="246">
        <f>+H401</f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43"/>
        <v>469688800</v>
      </c>
      <c r="K402" s="80"/>
      <c r="L402" s="246">
        <f>+H402</f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43"/>
        <v>470588800</v>
      </c>
      <c r="K403" s="80"/>
      <c r="L403" s="246">
        <f t="shared" ref="L403:L405" si="46">+H403</f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43"/>
        <v>470688800</v>
      </c>
      <c r="K404" s="80"/>
      <c r="L404" s="246">
        <f t="shared" si="46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43"/>
        <v>473388800</v>
      </c>
      <c r="K405" s="80"/>
      <c r="L405" s="246">
        <f t="shared" si="46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47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48">+J406-I407</f>
        <v>467615300</v>
      </c>
      <c r="K407" s="80" t="s">
        <v>5332</v>
      </c>
      <c r="L407" s="246">
        <f t="shared" si="47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48"/>
        <v>465918300</v>
      </c>
      <c r="K408" s="80" t="s">
        <v>5870</v>
      </c>
      <c r="L408" s="246">
        <f t="shared" si="47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48"/>
        <v>381329300</v>
      </c>
      <c r="K409" s="80" t="s">
        <v>5332</v>
      </c>
      <c r="L409" s="246">
        <f t="shared" si="47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48"/>
        <v>364589300</v>
      </c>
      <c r="K410" s="80" t="s">
        <v>6275</v>
      </c>
      <c r="L410" s="246">
        <f t="shared" si="47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48"/>
        <v>363239800</v>
      </c>
      <c r="K411" s="80" t="s">
        <v>5332</v>
      </c>
      <c r="L411" s="246">
        <f t="shared" si="47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48"/>
        <v>362105800</v>
      </c>
      <c r="K412" s="80" t="s">
        <v>6275</v>
      </c>
      <c r="L412" s="246">
        <f t="shared" si="47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48"/>
        <v>360420800</v>
      </c>
      <c r="K413" s="80" t="s">
        <v>8262</v>
      </c>
      <c r="L413" s="246">
        <f t="shared" si="47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48"/>
        <v>360332300</v>
      </c>
      <c r="K414" s="80" t="s">
        <v>5870</v>
      </c>
      <c r="L414" s="246">
        <f t="shared" si="47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48"/>
        <v>358562800</v>
      </c>
      <c r="K415" s="80" t="s">
        <v>5332</v>
      </c>
      <c r="L415" s="246">
        <f t="shared" si="47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49">+J416+H417</f>
        <v>365462800</v>
      </c>
      <c r="K417" s="80"/>
      <c r="L417" s="246">
        <f t="shared" ref="L417:L426" si="50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49"/>
        <v>366462800</v>
      </c>
      <c r="K418" s="80"/>
      <c r="L418" s="246">
        <f t="shared" si="50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49"/>
        <v>367462800</v>
      </c>
      <c r="K419" s="80"/>
      <c r="L419" s="246">
        <f t="shared" si="50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49"/>
        <v>369062800</v>
      </c>
      <c r="K420" s="80"/>
      <c r="L420" s="246">
        <f t="shared" si="50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49"/>
        <v>378912800</v>
      </c>
      <c r="K421" s="80"/>
      <c r="L421" s="246">
        <f t="shared" si="50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49"/>
        <v>379312800</v>
      </c>
      <c r="K422" s="80"/>
      <c r="L422" s="246">
        <f t="shared" si="50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49"/>
        <v>380012800</v>
      </c>
      <c r="K423" s="80"/>
      <c r="L423" s="246">
        <f t="shared" si="50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49"/>
        <v>381212800</v>
      </c>
      <c r="K424" s="80"/>
      <c r="L424" s="246">
        <f t="shared" si="50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49"/>
        <v>382212800</v>
      </c>
      <c r="K425" s="80"/>
      <c r="L425" s="246">
        <f t="shared" si="50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49"/>
        <v>383112800</v>
      </c>
      <c r="K426" s="80"/>
      <c r="L426" s="246">
        <f t="shared" si="50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51">+J427+H428</f>
        <v>386112800</v>
      </c>
      <c r="K428" s="80"/>
      <c r="L428" s="246">
        <f t="shared" ref="L428:L445" si="52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51"/>
        <v>387912800</v>
      </c>
      <c r="K429" s="80"/>
      <c r="L429" s="246">
        <f t="shared" si="52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51"/>
        <v>389812800</v>
      </c>
      <c r="K430" s="80"/>
      <c r="L430" s="246">
        <f t="shared" si="52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51"/>
        <v>390912800</v>
      </c>
      <c r="K431" s="80"/>
      <c r="L431" s="246">
        <f t="shared" si="52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51"/>
        <v>392912800</v>
      </c>
      <c r="K432" s="80"/>
      <c r="L432" s="246">
        <f t="shared" si="52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51"/>
        <v>393572800</v>
      </c>
      <c r="K433" s="80"/>
      <c r="L433" s="246">
        <f t="shared" si="52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51"/>
        <v>395072800</v>
      </c>
      <c r="K434" s="80"/>
      <c r="L434" s="246">
        <f t="shared" si="52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51"/>
        <v>396872800</v>
      </c>
      <c r="K435" s="80"/>
      <c r="L435" s="246">
        <f t="shared" si="52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51"/>
        <v>397672800</v>
      </c>
      <c r="K436" s="80"/>
      <c r="L436" s="246">
        <f t="shared" si="52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51"/>
        <v>399572800</v>
      </c>
      <c r="K437" s="80"/>
      <c r="L437" s="246">
        <f t="shared" si="52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51"/>
        <v>403372800</v>
      </c>
      <c r="K438" s="80"/>
      <c r="L438" s="246">
        <f t="shared" si="52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51"/>
        <v>404372800</v>
      </c>
      <c r="K439" s="80"/>
      <c r="L439" s="246">
        <f t="shared" si="52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51"/>
        <v>405972800</v>
      </c>
      <c r="K440" s="80"/>
      <c r="L440" s="246">
        <f t="shared" si="52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51"/>
        <v>406772800</v>
      </c>
      <c r="K441" s="80"/>
      <c r="L441" s="246">
        <f t="shared" si="52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51"/>
        <v>408772800</v>
      </c>
      <c r="K442" s="80"/>
      <c r="L442" s="246">
        <f t="shared" si="52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51"/>
        <v>410272800</v>
      </c>
      <c r="K443" s="80"/>
      <c r="L443" s="246">
        <f t="shared" si="52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51"/>
        <v>411322800</v>
      </c>
      <c r="K444" s="80"/>
      <c r="L444" s="246">
        <f t="shared" si="52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51"/>
        <v>412922800</v>
      </c>
      <c r="K445" s="80"/>
      <c r="L445" s="246">
        <f t="shared" si="52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 t="shared" ref="J447:J449" si="53"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 t="shared" si="53"/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 t="shared" si="53"/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54">+J450+H451</f>
        <v>398022800</v>
      </c>
      <c r="K451" s="80"/>
      <c r="L451" s="246">
        <f t="shared" ref="L451:L514" si="5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54"/>
        <v>399622800</v>
      </c>
      <c r="K452" s="80"/>
      <c r="L452" s="246">
        <f t="shared" si="5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54"/>
        <v>400622800</v>
      </c>
      <c r="K453" s="80"/>
      <c r="L453" s="246">
        <f t="shared" si="5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54"/>
        <v>401122800</v>
      </c>
      <c r="K454" s="80"/>
      <c r="L454" s="246">
        <f t="shared" si="5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54"/>
        <v>401822800</v>
      </c>
      <c r="K455" s="80"/>
      <c r="L455" s="246">
        <f t="shared" si="5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54"/>
        <v>403422800</v>
      </c>
      <c r="K456" s="80"/>
      <c r="L456" s="246">
        <f t="shared" si="5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54"/>
        <v>403722800</v>
      </c>
      <c r="K457" s="80"/>
      <c r="L457" s="246">
        <f t="shared" si="5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54"/>
        <v>404122800</v>
      </c>
      <c r="K458" s="80"/>
      <c r="L458" s="246">
        <f t="shared" si="5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54"/>
        <v>405172800</v>
      </c>
      <c r="K459" s="80"/>
      <c r="L459" s="246">
        <f t="shared" si="5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54"/>
        <v>407072800</v>
      </c>
      <c r="K460" s="80"/>
      <c r="L460" s="246">
        <f t="shared" si="5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54"/>
        <v>477072800</v>
      </c>
      <c r="K461" s="80"/>
      <c r="L461" s="246">
        <f t="shared" si="5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54"/>
        <v>479272800</v>
      </c>
      <c r="K462" s="80"/>
      <c r="L462" s="246">
        <f t="shared" si="5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54"/>
        <v>483272800</v>
      </c>
      <c r="K463" s="80"/>
      <c r="L463" s="246">
        <f t="shared" si="5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54"/>
        <v>484272800</v>
      </c>
      <c r="K464" s="80"/>
      <c r="L464" s="246">
        <f t="shared" si="5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54"/>
        <v>486272800</v>
      </c>
      <c r="K465" s="80"/>
      <c r="L465" s="246">
        <f t="shared" si="5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54"/>
        <v>488022800</v>
      </c>
      <c r="K466" s="80"/>
      <c r="L466" s="246">
        <f t="shared" si="5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54"/>
        <v>489372800</v>
      </c>
      <c r="K467" s="80"/>
      <c r="L467" s="246">
        <f t="shared" si="5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54"/>
        <v>490272800</v>
      </c>
      <c r="K468" s="80"/>
      <c r="L468" s="246">
        <f t="shared" si="5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54"/>
        <v>490872800</v>
      </c>
      <c r="K469" s="80"/>
      <c r="L469" s="246">
        <f t="shared" si="5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54"/>
        <v>493272800</v>
      </c>
      <c r="K470" s="80"/>
      <c r="L470" s="246">
        <f t="shared" si="5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54"/>
        <v>495072800</v>
      </c>
      <c r="K471" s="80"/>
      <c r="L471" s="246">
        <f t="shared" si="5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54"/>
        <v>495972800</v>
      </c>
      <c r="K472" s="80"/>
      <c r="L472" s="246">
        <f t="shared" si="5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54"/>
        <v>496772800</v>
      </c>
      <c r="K473" s="80"/>
      <c r="L473" s="246">
        <f t="shared" si="5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54"/>
        <v>496872800</v>
      </c>
      <c r="K474" s="80"/>
      <c r="L474" s="246">
        <f t="shared" si="5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54"/>
        <v>497072800</v>
      </c>
      <c r="K475" s="80"/>
      <c r="L475" s="246">
        <f t="shared" si="5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54"/>
        <v>497872800</v>
      </c>
      <c r="K476" s="80"/>
      <c r="L476" s="246">
        <f t="shared" si="5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54"/>
        <v>499147800</v>
      </c>
      <c r="K477" s="80"/>
      <c r="L477" s="246">
        <f t="shared" si="5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54"/>
        <v>501747800</v>
      </c>
      <c r="K478" s="80"/>
      <c r="L478" s="246">
        <f t="shared" si="5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54"/>
        <v>502397800</v>
      </c>
      <c r="K479" s="80"/>
      <c r="L479" s="246">
        <f t="shared" si="5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54"/>
        <v>503597800</v>
      </c>
      <c r="K480" s="80"/>
      <c r="L480" s="246">
        <f t="shared" si="5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54"/>
        <v>503797800</v>
      </c>
      <c r="K481" s="80"/>
      <c r="L481" s="246">
        <f t="shared" si="5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54"/>
        <v>504197800</v>
      </c>
      <c r="K482" s="80"/>
      <c r="L482" s="246">
        <f t="shared" si="5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54"/>
        <v>504597800</v>
      </c>
      <c r="K483" s="80"/>
      <c r="L483" s="246">
        <f t="shared" si="5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54"/>
        <v>505797800</v>
      </c>
      <c r="K484" s="80"/>
      <c r="L484" s="246">
        <f t="shared" si="5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54"/>
        <v>506797800</v>
      </c>
      <c r="K485" s="80"/>
      <c r="L485" s="246">
        <f t="shared" si="5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54"/>
        <v>508213800</v>
      </c>
      <c r="K486" s="80"/>
      <c r="L486" s="246">
        <f t="shared" si="5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54"/>
        <v>509563800</v>
      </c>
      <c r="K487" s="80"/>
      <c r="L487" s="246">
        <f t="shared" si="5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54"/>
        <v>510413800</v>
      </c>
      <c r="K488" s="80"/>
      <c r="L488" s="246">
        <f t="shared" si="5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54"/>
        <v>510913800</v>
      </c>
      <c r="K489" s="80"/>
      <c r="L489" s="246">
        <f t="shared" si="5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54"/>
        <v>511995800</v>
      </c>
      <c r="K490" s="80"/>
      <c r="L490" s="246">
        <f t="shared" si="5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54"/>
        <v>513795800</v>
      </c>
      <c r="K491" s="80"/>
      <c r="L491" s="246">
        <f t="shared" si="5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54"/>
        <v>515095800</v>
      </c>
      <c r="K492" s="80"/>
      <c r="L492" s="246">
        <f t="shared" si="5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54"/>
        <v>516295800</v>
      </c>
      <c r="K493" s="80"/>
      <c r="L493" s="246">
        <f t="shared" si="5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54"/>
        <v>517295800</v>
      </c>
      <c r="K494" s="80"/>
      <c r="L494" s="246">
        <f t="shared" si="5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54"/>
        <v>518495800</v>
      </c>
      <c r="K495" s="80"/>
      <c r="L495" s="246">
        <f t="shared" si="5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54"/>
        <v>519795800</v>
      </c>
      <c r="K496" s="80"/>
      <c r="L496" s="246">
        <f t="shared" si="5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54"/>
        <v>520295800</v>
      </c>
      <c r="K497" s="80"/>
      <c r="L497" s="246">
        <f t="shared" si="5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54"/>
        <v>521695800</v>
      </c>
      <c r="K498" s="80"/>
      <c r="L498" s="246">
        <f t="shared" si="5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54"/>
        <v>521995800</v>
      </c>
      <c r="K499" s="80"/>
      <c r="L499" s="246">
        <f t="shared" si="5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54"/>
        <v>524095800</v>
      </c>
      <c r="K500" s="80"/>
      <c r="L500" s="246">
        <f t="shared" si="5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54"/>
        <v>525095800</v>
      </c>
      <c r="K501" s="80"/>
      <c r="L501" s="246">
        <f t="shared" si="5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54"/>
        <v>525295800</v>
      </c>
      <c r="K502" s="80"/>
      <c r="L502" s="246">
        <f t="shared" si="5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54"/>
        <v>526695800</v>
      </c>
      <c r="K503" s="80"/>
      <c r="L503" s="246">
        <f t="shared" si="5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54"/>
        <v>527095800</v>
      </c>
      <c r="K504" s="80"/>
      <c r="L504" s="246">
        <f t="shared" si="5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54"/>
        <v>528595800</v>
      </c>
      <c r="K505" s="80"/>
      <c r="L505" s="246">
        <f t="shared" si="5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 t="shared" ref="J507:J509" si="56">+J506-I507</f>
        <v>414073500</v>
      </c>
      <c r="K507" s="80" t="s">
        <v>5332</v>
      </c>
      <c r="L507" s="246">
        <f t="shared" ref="L507:L509" si="57"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 t="shared" si="56"/>
        <v>413041500</v>
      </c>
      <c r="K508" s="80" t="s">
        <v>5331</v>
      </c>
      <c r="L508" s="246">
        <f t="shared" si="57"/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 t="shared" si="56"/>
        <v>412449500</v>
      </c>
      <c r="K509" s="80" t="s">
        <v>5870</v>
      </c>
      <c r="L509" s="246">
        <f t="shared" si="57"/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5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58">+J510+H511</f>
        <v>414549500</v>
      </c>
      <c r="K511" s="80"/>
      <c r="L511" s="246">
        <f t="shared" si="5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58"/>
        <v>415549500</v>
      </c>
      <c r="K512" s="80"/>
      <c r="L512" s="246">
        <f t="shared" si="5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58"/>
        <v>416549500</v>
      </c>
      <c r="K513" s="80"/>
      <c r="L513" s="246">
        <f t="shared" si="5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58"/>
        <v>417299500</v>
      </c>
      <c r="K514" s="80"/>
      <c r="L514" s="246">
        <f t="shared" si="5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58"/>
        <v>418799500</v>
      </c>
      <c r="K515" s="80"/>
      <c r="L515" s="246">
        <f t="shared" ref="L515:L533" si="59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58"/>
        <v>420299500</v>
      </c>
      <c r="K516" s="80"/>
      <c r="L516" s="246">
        <f t="shared" si="59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58"/>
        <v>421599500</v>
      </c>
      <c r="K517" s="80"/>
      <c r="L517" s="246">
        <f t="shared" si="59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58"/>
        <v>422224500</v>
      </c>
      <c r="K518" s="80"/>
      <c r="L518" s="246">
        <f t="shared" si="59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58"/>
        <v>423024500</v>
      </c>
      <c r="K519" s="80"/>
      <c r="L519" s="246">
        <f t="shared" si="59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58"/>
        <v>423624500</v>
      </c>
      <c r="K520" s="80"/>
      <c r="L520" s="246">
        <f t="shared" si="59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58"/>
        <v>424124500</v>
      </c>
      <c r="K521" s="80"/>
      <c r="L521" s="246">
        <f t="shared" si="59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58"/>
        <v>424624500</v>
      </c>
      <c r="K522" s="80"/>
      <c r="L522" s="246">
        <f t="shared" si="59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58"/>
        <v>425674500</v>
      </c>
      <c r="K523" s="80"/>
      <c r="L523" s="246">
        <f t="shared" si="59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58"/>
        <v>426274500</v>
      </c>
      <c r="K524" s="80"/>
      <c r="L524" s="246">
        <f t="shared" si="59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58"/>
        <v>427374500</v>
      </c>
      <c r="K525" s="80"/>
      <c r="L525" s="246">
        <f t="shared" si="59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58"/>
        <v>428774500</v>
      </c>
      <c r="K526" s="80"/>
      <c r="L526" s="246">
        <f t="shared" si="59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58"/>
        <v>429484500</v>
      </c>
      <c r="K527" s="80"/>
      <c r="L527" s="246">
        <f t="shared" si="59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58"/>
        <v>430784500</v>
      </c>
      <c r="K528" s="80"/>
      <c r="L528" s="246">
        <f t="shared" si="59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58"/>
        <v>431865500</v>
      </c>
      <c r="K529" s="80"/>
      <c r="L529" s="246">
        <f t="shared" si="59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58"/>
        <v>431866500</v>
      </c>
      <c r="K530" s="80"/>
      <c r="L530" s="246">
        <f t="shared" si="59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58"/>
        <v>432316500</v>
      </c>
      <c r="K531" s="80"/>
      <c r="L531" s="246">
        <f t="shared" si="59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58"/>
        <v>432716500</v>
      </c>
      <c r="K532" s="80"/>
      <c r="L532" s="246">
        <f t="shared" si="59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58"/>
        <v>433816500</v>
      </c>
      <c r="K533" s="80"/>
      <c r="L533" s="246">
        <f t="shared" si="59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60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61">+J534-I535</f>
        <v>433226500</v>
      </c>
      <c r="K535" s="80" t="s">
        <v>5870</v>
      </c>
      <c r="L535" s="246">
        <f t="shared" si="60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61"/>
        <v>427490500</v>
      </c>
      <c r="K536" s="80" t="s">
        <v>5332</v>
      </c>
      <c r="L536" s="246">
        <f t="shared" si="60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61"/>
        <v>427140500</v>
      </c>
      <c r="K537" s="80" t="s">
        <v>5870</v>
      </c>
      <c r="L537" s="246">
        <f t="shared" si="60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61"/>
        <v>425793500</v>
      </c>
      <c r="K538" s="80" t="s">
        <v>5876</v>
      </c>
      <c r="L538" s="246">
        <f t="shared" si="60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61"/>
        <v>425492500</v>
      </c>
      <c r="K539" s="80" t="s">
        <v>5331</v>
      </c>
      <c r="L539" s="246">
        <f t="shared" si="60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61"/>
        <v>418625900</v>
      </c>
      <c r="K540" s="80" t="s">
        <v>6275</v>
      </c>
      <c r="L540" s="246">
        <f t="shared" si="60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61"/>
        <v>416760900</v>
      </c>
      <c r="K541" s="80" t="s">
        <v>5331</v>
      </c>
      <c r="L541" s="246">
        <f t="shared" si="60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61"/>
        <v>406760900</v>
      </c>
      <c r="K542" s="80" t="s">
        <v>5332</v>
      </c>
      <c r="L542" s="246">
        <f t="shared" si="60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62">+J543+H544</f>
        <v>408250900</v>
      </c>
      <c r="K544" s="80"/>
      <c r="L544" s="246">
        <f t="shared" ref="L544:L552" si="63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62"/>
        <v>409250900</v>
      </c>
      <c r="K545" s="80"/>
      <c r="L545" s="246">
        <f t="shared" si="63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62"/>
        <v>411150900</v>
      </c>
      <c r="K546" s="80"/>
      <c r="L546" s="246">
        <f t="shared" si="63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62"/>
        <v>412150900</v>
      </c>
      <c r="K547" s="80"/>
      <c r="L547" s="246">
        <f t="shared" si="63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62"/>
        <v>417150900</v>
      </c>
      <c r="K548" s="80" t="s">
        <v>9503</v>
      </c>
      <c r="L548" s="246">
        <f t="shared" si="63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62"/>
        <v>418050900</v>
      </c>
      <c r="K549" s="80"/>
      <c r="L549" s="246">
        <f t="shared" si="63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62"/>
        <v>419050900</v>
      </c>
      <c r="K550" s="80"/>
      <c r="L550" s="246">
        <f t="shared" si="63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62"/>
        <v>419950900</v>
      </c>
      <c r="K551" s="80"/>
      <c r="L551" s="246">
        <f t="shared" si="63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62"/>
        <v>421120900</v>
      </c>
      <c r="K552" s="80"/>
      <c r="L552" s="246">
        <f t="shared" si="63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1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262" activePane="bottomLeft" state="frozen"/>
      <selection pane="bottomLeft" activeCell="C176" sqref="C176"/>
    </sheetView>
  </sheetViews>
  <sheetFormatPr defaultRowHeight="12.75" x14ac:dyDescent="0.25"/>
  <cols>
    <col min="1" max="1" width="7.28515625" style="564" customWidth="1"/>
    <col min="2" max="2" width="4.140625" style="31" customWidth="1"/>
    <col min="3" max="3" width="27.28515625" style="512" customWidth="1"/>
    <col min="4" max="4" width="7.85546875" style="615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41" customWidth="1"/>
    <col min="14" max="14" width="19" style="542" customWidth="1"/>
    <col min="15" max="15" width="17.5703125" style="543" customWidth="1"/>
    <col min="16" max="16" width="19" style="543" customWidth="1"/>
    <col min="17" max="16384" width="9.140625" style="543"/>
  </cols>
  <sheetData>
    <row r="1" spans="1:14" s="139" customFormat="1" ht="14.25" x14ac:dyDescent="0.25">
      <c r="A1" s="503"/>
      <c r="B1" s="29"/>
      <c r="C1" s="504" t="s">
        <v>5725</v>
      </c>
      <c r="D1" s="601"/>
      <c r="E1" s="29"/>
      <c r="F1" s="241"/>
      <c r="G1" s="241"/>
      <c r="H1" s="595"/>
      <c r="I1" s="496"/>
      <c r="J1" s="34"/>
      <c r="K1" s="210"/>
      <c r="L1" s="262"/>
      <c r="M1" s="505"/>
      <c r="N1" s="138"/>
    </row>
    <row r="2" spans="1:14" s="139" customFormat="1" ht="14.25" x14ac:dyDescent="0.25">
      <c r="A2" s="506"/>
      <c r="B2" s="29"/>
      <c r="C2" s="504" t="s">
        <v>5726</v>
      </c>
      <c r="D2" s="602"/>
      <c r="E2" s="42"/>
      <c r="F2" s="241"/>
      <c r="G2" s="241"/>
      <c r="H2" s="595"/>
      <c r="I2" s="496"/>
      <c r="J2" s="34"/>
      <c r="K2" s="210"/>
      <c r="L2" s="262"/>
      <c r="M2" s="505"/>
      <c r="N2" s="138"/>
    </row>
    <row r="3" spans="1:14" s="139" customFormat="1" ht="14.25" x14ac:dyDescent="0.25">
      <c r="A3" s="506"/>
      <c r="B3" s="29"/>
      <c r="C3" s="504" t="s">
        <v>5727</v>
      </c>
      <c r="D3" s="602"/>
      <c r="E3" s="42"/>
      <c r="F3" s="241"/>
      <c r="G3" s="241"/>
      <c r="H3" s="595"/>
      <c r="I3" s="496"/>
      <c r="J3" s="34"/>
      <c r="K3" s="210"/>
      <c r="L3" s="262"/>
      <c r="M3" s="505"/>
      <c r="N3" s="138"/>
    </row>
    <row r="4" spans="1:14" s="133" customFormat="1" ht="15.75" x14ac:dyDescent="0.25">
      <c r="A4" s="506"/>
      <c r="B4" s="29"/>
      <c r="C4" s="586"/>
      <c r="D4" s="602"/>
      <c r="E4" s="42"/>
      <c r="F4" s="61"/>
      <c r="G4" s="535"/>
      <c r="H4" s="596"/>
      <c r="I4" s="497"/>
      <c r="J4" s="47"/>
      <c r="K4" s="508"/>
      <c r="L4" s="509"/>
      <c r="M4" s="510"/>
      <c r="N4" s="132"/>
    </row>
    <row r="5" spans="1:14" s="550" customFormat="1" ht="15.75" x14ac:dyDescent="0.25">
      <c r="A5" s="55"/>
      <c r="B5" s="55"/>
      <c r="C5" s="511"/>
      <c r="D5" s="603"/>
      <c r="E5" s="55"/>
      <c r="F5" s="44"/>
      <c r="G5" s="507"/>
      <c r="H5" s="588"/>
      <c r="I5" s="544"/>
      <c r="J5" s="545"/>
      <c r="K5" s="546"/>
      <c r="L5" s="547"/>
      <c r="M5" s="548"/>
      <c r="N5" s="549"/>
    </row>
    <row r="6" spans="1:14" ht="15.75" x14ac:dyDescent="0.25">
      <c r="A6" s="636" t="str">
        <f>+'[1]Okt 07'!A6:H6</f>
        <v xml:space="preserve">BUKU KAS </v>
      </c>
      <c r="B6" s="636"/>
      <c r="C6" s="636"/>
      <c r="D6" s="636"/>
      <c r="E6" s="636"/>
      <c r="F6" s="636"/>
      <c r="G6" s="636"/>
      <c r="H6" s="636"/>
      <c r="I6" s="636"/>
      <c r="J6" s="636"/>
      <c r="K6" s="551"/>
      <c r="M6" s="552"/>
    </row>
    <row r="7" spans="1:14" ht="15.75" x14ac:dyDescent="0.25">
      <c r="A7" s="636" t="s">
        <v>9355</v>
      </c>
      <c r="B7" s="636"/>
      <c r="C7" s="636"/>
      <c r="D7" s="636"/>
      <c r="E7" s="636"/>
      <c r="F7" s="636"/>
      <c r="G7" s="636"/>
      <c r="H7" s="636"/>
      <c r="I7" s="636"/>
      <c r="J7" s="636"/>
      <c r="K7" s="551"/>
      <c r="M7" s="130"/>
    </row>
    <row r="8" spans="1:14" x14ac:dyDescent="0.25">
      <c r="A8" s="44"/>
      <c r="B8" s="44"/>
      <c r="D8" s="604"/>
      <c r="F8" s="44"/>
      <c r="G8" s="44"/>
      <c r="H8" s="589" t="s">
        <v>10878</v>
      </c>
      <c r="J8" s="553"/>
      <c r="K8" s="368"/>
      <c r="M8" s="552"/>
    </row>
    <row r="9" spans="1:14" ht="25.5" x14ac:dyDescent="0.25">
      <c r="A9" s="637" t="s">
        <v>0</v>
      </c>
      <c r="B9" s="637"/>
      <c r="C9" s="1" t="s">
        <v>1</v>
      </c>
      <c r="D9" s="605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2"/>
    </row>
    <row r="10" spans="1:14" x14ac:dyDescent="0.25">
      <c r="A10" s="536" t="s">
        <v>8492</v>
      </c>
      <c r="B10" s="536"/>
      <c r="C10" s="1" t="s">
        <v>9</v>
      </c>
      <c r="D10" s="605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2"/>
    </row>
    <row r="11" spans="1:14" ht="25.5" x14ac:dyDescent="0.25">
      <c r="A11" s="1" t="s">
        <v>9373</v>
      </c>
      <c r="B11" s="7">
        <v>29</v>
      </c>
      <c r="C11" s="129" t="s">
        <v>9374</v>
      </c>
      <c r="D11" s="529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3"/>
      <c r="L11" s="254">
        <f>+H11</f>
        <v>950000</v>
      </c>
      <c r="M11" s="552" t="s">
        <v>6892</v>
      </c>
    </row>
    <row r="12" spans="1:14" ht="25.5" x14ac:dyDescent="0.25">
      <c r="A12" s="1"/>
      <c r="B12" s="7">
        <v>29</v>
      </c>
      <c r="C12" s="129" t="s">
        <v>9375</v>
      </c>
      <c r="D12" s="529" t="s">
        <v>7000</v>
      </c>
      <c r="E12" s="7"/>
      <c r="F12" s="7" t="s">
        <v>9365</v>
      </c>
      <c r="G12" s="1"/>
      <c r="H12" s="304">
        <v>800000</v>
      </c>
      <c r="I12" s="554"/>
      <c r="J12" s="24">
        <f t="shared" ref="J12:J29" si="0">+J11+H12</f>
        <v>422870900</v>
      </c>
      <c r="K12" s="513"/>
      <c r="L12" s="254">
        <f t="shared" ref="L12:L29" si="1">+H12</f>
        <v>800000</v>
      </c>
      <c r="M12" s="368" t="s">
        <v>6178</v>
      </c>
    </row>
    <row r="13" spans="1:14" s="558" customFormat="1" ht="25.5" x14ac:dyDescent="0.25">
      <c r="A13" s="555" t="s">
        <v>9373</v>
      </c>
      <c r="B13" s="7">
        <v>29</v>
      </c>
      <c r="C13" s="514" t="s">
        <v>9376</v>
      </c>
      <c r="D13" s="529" t="s">
        <v>4490</v>
      </c>
      <c r="E13" s="7"/>
      <c r="F13" s="7" t="s">
        <v>9366</v>
      </c>
      <c r="G13" s="11"/>
      <c r="H13" s="561">
        <v>950000</v>
      </c>
      <c r="I13" s="476"/>
      <c r="J13" s="24">
        <f t="shared" si="0"/>
        <v>423820900</v>
      </c>
      <c r="K13" s="513"/>
      <c r="L13" s="254">
        <f t="shared" si="1"/>
        <v>950000</v>
      </c>
      <c r="M13" s="556" t="s">
        <v>3546</v>
      </c>
      <c r="N13" s="557"/>
    </row>
    <row r="14" spans="1:14" s="558" customFormat="1" ht="25.5" x14ac:dyDescent="0.25">
      <c r="A14" s="555"/>
      <c r="B14" s="7">
        <v>29</v>
      </c>
      <c r="C14" s="514" t="s">
        <v>9377</v>
      </c>
      <c r="D14" s="529" t="s">
        <v>9287</v>
      </c>
      <c r="E14" s="7"/>
      <c r="F14" s="7" t="s">
        <v>9367</v>
      </c>
      <c r="G14" s="11"/>
      <c r="H14" s="561">
        <v>540000</v>
      </c>
      <c r="I14" s="476"/>
      <c r="J14" s="24">
        <f t="shared" si="0"/>
        <v>424360900</v>
      </c>
      <c r="K14" s="519"/>
      <c r="L14" s="254">
        <f t="shared" si="1"/>
        <v>540000</v>
      </c>
      <c r="M14" s="556" t="s">
        <v>2063</v>
      </c>
      <c r="N14" s="557"/>
    </row>
    <row r="15" spans="1:14" s="558" customFormat="1" ht="25.5" x14ac:dyDescent="0.25">
      <c r="A15" s="555"/>
      <c r="B15" s="7">
        <v>29</v>
      </c>
      <c r="C15" s="514" t="s">
        <v>9378</v>
      </c>
      <c r="D15" s="529" t="s">
        <v>1385</v>
      </c>
      <c r="E15" s="7"/>
      <c r="F15" s="7" t="s">
        <v>9368</v>
      </c>
      <c r="G15" s="11"/>
      <c r="H15" s="561">
        <v>900000</v>
      </c>
      <c r="I15" s="476"/>
      <c r="J15" s="24">
        <f t="shared" si="0"/>
        <v>425260900</v>
      </c>
      <c r="K15" s="519"/>
      <c r="L15" s="254">
        <f t="shared" si="1"/>
        <v>900000</v>
      </c>
      <c r="M15" s="556" t="s">
        <v>3839</v>
      </c>
      <c r="N15" s="557"/>
    </row>
    <row r="16" spans="1:14" s="558" customFormat="1" ht="25.5" x14ac:dyDescent="0.25">
      <c r="A16" s="555"/>
      <c r="B16" s="7">
        <v>29</v>
      </c>
      <c r="C16" s="514" t="s">
        <v>8939</v>
      </c>
      <c r="D16" s="529" t="s">
        <v>6082</v>
      </c>
      <c r="E16" s="7"/>
      <c r="F16" s="7" t="s">
        <v>9369</v>
      </c>
      <c r="G16" s="11"/>
      <c r="H16" s="561">
        <v>750000</v>
      </c>
      <c r="I16" s="476"/>
      <c r="J16" s="24">
        <f t="shared" si="0"/>
        <v>426010900</v>
      </c>
      <c r="K16" s="519"/>
      <c r="L16" s="254">
        <f t="shared" si="1"/>
        <v>750000</v>
      </c>
      <c r="M16" s="556" t="s">
        <v>3804</v>
      </c>
      <c r="N16" s="557"/>
    </row>
    <row r="17" spans="1:14" s="558" customFormat="1" ht="25.5" x14ac:dyDescent="0.25">
      <c r="A17" s="555"/>
      <c r="B17" s="7">
        <v>29</v>
      </c>
      <c r="C17" s="514" t="s">
        <v>9379</v>
      </c>
      <c r="D17" s="529" t="s">
        <v>6084</v>
      </c>
      <c r="E17" s="7"/>
      <c r="F17" s="7" t="s">
        <v>9370</v>
      </c>
      <c r="G17" s="11"/>
      <c r="H17" s="561">
        <v>500000</v>
      </c>
      <c r="I17" s="476"/>
      <c r="J17" s="24">
        <f t="shared" si="0"/>
        <v>426510900</v>
      </c>
      <c r="K17" s="519"/>
      <c r="L17" s="254">
        <f t="shared" si="1"/>
        <v>500000</v>
      </c>
      <c r="M17" s="556" t="s">
        <v>6832</v>
      </c>
      <c r="N17" s="557"/>
    </row>
    <row r="18" spans="1:14" s="558" customFormat="1" ht="36" customHeight="1" x14ac:dyDescent="0.25">
      <c r="A18" s="555"/>
      <c r="B18" s="7">
        <v>29</v>
      </c>
      <c r="C18" s="514" t="s">
        <v>9380</v>
      </c>
      <c r="D18" s="529" t="s">
        <v>4490</v>
      </c>
      <c r="E18" s="7"/>
      <c r="F18" s="7" t="s">
        <v>9371</v>
      </c>
      <c r="G18" s="11"/>
      <c r="H18" s="561">
        <v>800000</v>
      </c>
      <c r="I18" s="476"/>
      <c r="J18" s="24">
        <f t="shared" si="0"/>
        <v>427310900</v>
      </c>
      <c r="K18" s="519"/>
      <c r="L18" s="254">
        <f t="shared" si="1"/>
        <v>800000</v>
      </c>
      <c r="M18" s="556" t="s">
        <v>9381</v>
      </c>
      <c r="N18" s="557"/>
    </row>
    <row r="19" spans="1:14" s="558" customFormat="1" ht="25.5" x14ac:dyDescent="0.25">
      <c r="A19" s="555"/>
      <c r="B19" s="7">
        <v>29</v>
      </c>
      <c r="C19" s="514" t="s">
        <v>9382</v>
      </c>
      <c r="D19" s="529" t="s">
        <v>4490</v>
      </c>
      <c r="E19" s="7"/>
      <c r="F19" s="7" t="s">
        <v>9372</v>
      </c>
      <c r="G19" s="11"/>
      <c r="H19" s="561">
        <v>1000000</v>
      </c>
      <c r="I19" s="476"/>
      <c r="J19" s="24">
        <f t="shared" si="0"/>
        <v>428310900</v>
      </c>
      <c r="K19" s="519"/>
      <c r="L19" s="254">
        <f t="shared" si="1"/>
        <v>1000000</v>
      </c>
      <c r="M19" s="556" t="s">
        <v>9383</v>
      </c>
      <c r="N19" s="557"/>
    </row>
    <row r="20" spans="1:14" s="558" customFormat="1" ht="25.5" x14ac:dyDescent="0.25">
      <c r="A20" s="555"/>
      <c r="B20" s="7">
        <v>29</v>
      </c>
      <c r="C20" s="514" t="s">
        <v>9384</v>
      </c>
      <c r="D20" s="529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9"/>
      <c r="L20" s="254">
        <f t="shared" si="1"/>
        <v>1000000</v>
      </c>
      <c r="M20" s="556" t="s">
        <v>4778</v>
      </c>
      <c r="N20" s="557"/>
    </row>
    <row r="21" spans="1:14" s="558" customFormat="1" ht="25.5" x14ac:dyDescent="0.25">
      <c r="A21" s="555"/>
      <c r="B21" s="7">
        <v>30</v>
      </c>
      <c r="C21" s="514" t="s">
        <v>9386</v>
      </c>
      <c r="D21" s="529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9"/>
      <c r="L21" s="254">
        <f t="shared" si="1"/>
        <v>800000</v>
      </c>
      <c r="M21" s="556" t="s">
        <v>5852</v>
      </c>
      <c r="N21" s="557"/>
    </row>
    <row r="22" spans="1:14" s="558" customFormat="1" ht="25.5" x14ac:dyDescent="0.25">
      <c r="A22" s="555"/>
      <c r="B22" s="7">
        <v>30</v>
      </c>
      <c r="C22" s="514" t="s">
        <v>9477</v>
      </c>
      <c r="D22" s="529" t="s">
        <v>1385</v>
      </c>
      <c r="E22" s="7"/>
      <c r="F22" s="7" t="s">
        <v>9456</v>
      </c>
      <c r="G22" s="11"/>
      <c r="H22" s="561">
        <v>950000</v>
      </c>
      <c r="I22" s="476"/>
      <c r="J22" s="24">
        <f t="shared" si="0"/>
        <v>431060900</v>
      </c>
      <c r="K22" s="519"/>
      <c r="L22" s="254">
        <f t="shared" si="1"/>
        <v>950000</v>
      </c>
      <c r="M22" s="556" t="s">
        <v>3075</v>
      </c>
      <c r="N22" s="559"/>
    </row>
    <row r="23" spans="1:14" s="564" customFormat="1" ht="25.5" x14ac:dyDescent="0.25">
      <c r="A23" s="560"/>
      <c r="B23" s="7">
        <v>30</v>
      </c>
      <c r="C23" s="514" t="s">
        <v>9478</v>
      </c>
      <c r="D23" s="529" t="s">
        <v>9287</v>
      </c>
      <c r="E23" s="7"/>
      <c r="F23" s="7" t="s">
        <v>9457</v>
      </c>
      <c r="G23" s="465"/>
      <c r="H23" s="561">
        <v>900000</v>
      </c>
      <c r="I23" s="561"/>
      <c r="J23" s="24">
        <f t="shared" si="0"/>
        <v>431960900</v>
      </c>
      <c r="K23" s="515"/>
      <c r="L23" s="254">
        <f t="shared" si="1"/>
        <v>900000</v>
      </c>
      <c r="M23" s="562" t="s">
        <v>2684</v>
      </c>
      <c r="N23" s="563"/>
    </row>
    <row r="24" spans="1:14" s="564" customFormat="1" ht="25.5" x14ac:dyDescent="0.25">
      <c r="A24" s="560"/>
      <c r="B24" s="7">
        <v>30</v>
      </c>
      <c r="C24" s="514" t="s">
        <v>9479</v>
      </c>
      <c r="D24" s="529" t="s">
        <v>5931</v>
      </c>
      <c r="E24" s="7"/>
      <c r="F24" s="7" t="s">
        <v>9458</v>
      </c>
      <c r="G24" s="465"/>
      <c r="H24" s="561">
        <v>1900000</v>
      </c>
      <c r="I24" s="561"/>
      <c r="J24" s="24">
        <f t="shared" si="0"/>
        <v>433860900</v>
      </c>
      <c r="K24" s="515"/>
      <c r="L24" s="254">
        <f t="shared" si="1"/>
        <v>1900000</v>
      </c>
      <c r="M24" s="562" t="s">
        <v>9480</v>
      </c>
      <c r="N24" s="563"/>
    </row>
    <row r="25" spans="1:14" s="564" customFormat="1" ht="25.5" x14ac:dyDescent="0.25">
      <c r="A25" s="560"/>
      <c r="B25" s="7">
        <v>30</v>
      </c>
      <c r="C25" s="514" t="s">
        <v>9481</v>
      </c>
      <c r="D25" s="529" t="s">
        <v>9482</v>
      </c>
      <c r="E25" s="7"/>
      <c r="F25" s="7" t="s">
        <v>9459</v>
      </c>
      <c r="G25" s="465"/>
      <c r="H25" s="561">
        <v>80000000</v>
      </c>
      <c r="I25" s="561"/>
      <c r="J25" s="24">
        <f t="shared" si="0"/>
        <v>513860900</v>
      </c>
      <c r="K25" s="515"/>
      <c r="L25" s="254">
        <f t="shared" si="1"/>
        <v>80000000</v>
      </c>
      <c r="M25" s="562" t="s">
        <v>9482</v>
      </c>
      <c r="N25" s="563"/>
    </row>
    <row r="26" spans="1:14" s="564" customFormat="1" ht="25.5" x14ac:dyDescent="0.25">
      <c r="A26" s="560"/>
      <c r="B26" s="7">
        <v>30</v>
      </c>
      <c r="C26" s="514" t="s">
        <v>9483</v>
      </c>
      <c r="D26" s="529" t="s">
        <v>9287</v>
      </c>
      <c r="E26" s="7"/>
      <c r="F26" s="7" t="s">
        <v>9460</v>
      </c>
      <c r="G26" s="465"/>
      <c r="H26" s="561">
        <v>500000</v>
      </c>
      <c r="I26" s="561"/>
      <c r="J26" s="24">
        <f t="shared" si="0"/>
        <v>514360900</v>
      </c>
      <c r="K26" s="515"/>
      <c r="L26" s="254">
        <f t="shared" si="1"/>
        <v>500000</v>
      </c>
      <c r="M26" s="562" t="s">
        <v>3553</v>
      </c>
      <c r="N26" s="563"/>
    </row>
    <row r="27" spans="1:14" s="564" customFormat="1" ht="25.5" x14ac:dyDescent="0.25">
      <c r="A27" s="560"/>
      <c r="B27" s="7">
        <v>30</v>
      </c>
      <c r="C27" s="514" t="s">
        <v>9484</v>
      </c>
      <c r="D27" s="529" t="s">
        <v>6082</v>
      </c>
      <c r="E27" s="7"/>
      <c r="F27" s="7" t="s">
        <v>9461</v>
      </c>
      <c r="G27" s="465"/>
      <c r="H27" s="561">
        <v>950000</v>
      </c>
      <c r="I27" s="561"/>
      <c r="J27" s="24">
        <f t="shared" si="0"/>
        <v>515310900</v>
      </c>
      <c r="K27" s="515"/>
      <c r="L27" s="254">
        <f t="shared" si="1"/>
        <v>950000</v>
      </c>
      <c r="M27" s="562" t="s">
        <v>7455</v>
      </c>
      <c r="N27" s="563"/>
    </row>
    <row r="28" spans="1:14" s="564" customFormat="1" ht="25.5" x14ac:dyDescent="0.25">
      <c r="A28" s="560"/>
      <c r="B28" s="7">
        <v>30</v>
      </c>
      <c r="C28" s="514" t="s">
        <v>9485</v>
      </c>
      <c r="D28" s="529" t="s">
        <v>9287</v>
      </c>
      <c r="E28" s="7"/>
      <c r="F28" s="7" t="s">
        <v>9462</v>
      </c>
      <c r="G28" s="465"/>
      <c r="H28" s="561">
        <v>1420000</v>
      </c>
      <c r="I28" s="561"/>
      <c r="J28" s="24">
        <f t="shared" si="0"/>
        <v>516730900</v>
      </c>
      <c r="K28" s="515"/>
      <c r="L28" s="254">
        <f t="shared" si="1"/>
        <v>1420000</v>
      </c>
      <c r="M28" s="562" t="s">
        <v>1400</v>
      </c>
      <c r="N28" s="563"/>
    </row>
    <row r="29" spans="1:14" s="558" customFormat="1" ht="25.5" x14ac:dyDescent="0.25">
      <c r="A29" s="555"/>
      <c r="B29" s="7">
        <v>30</v>
      </c>
      <c r="C29" s="514" t="s">
        <v>9486</v>
      </c>
      <c r="D29" s="529" t="s">
        <v>1433</v>
      </c>
      <c r="E29" s="7"/>
      <c r="F29" s="7" t="s">
        <v>9463</v>
      </c>
      <c r="G29" s="11"/>
      <c r="H29" s="561">
        <v>2000000</v>
      </c>
      <c r="I29" s="476"/>
      <c r="J29" s="24">
        <f t="shared" si="0"/>
        <v>518730900</v>
      </c>
      <c r="K29" s="519"/>
      <c r="L29" s="254">
        <f t="shared" si="1"/>
        <v>2000000</v>
      </c>
      <c r="M29" s="556" t="s">
        <v>4278</v>
      </c>
      <c r="N29" s="557"/>
    </row>
    <row r="30" spans="1:14" s="558" customFormat="1" ht="25.5" x14ac:dyDescent="0.25">
      <c r="A30" s="555"/>
      <c r="B30" s="95">
        <v>31</v>
      </c>
      <c r="C30" s="516" t="s">
        <v>9472</v>
      </c>
      <c r="D30" s="606"/>
      <c r="E30" s="95"/>
      <c r="F30" s="95" t="s">
        <v>9464</v>
      </c>
      <c r="G30" s="465"/>
      <c r="H30" s="565"/>
      <c r="I30" s="429">
        <v>380000</v>
      </c>
      <c r="J30" s="24">
        <f>+J29-I30</f>
        <v>518350900</v>
      </c>
      <c r="K30" s="519" t="s">
        <v>5876</v>
      </c>
      <c r="L30" s="254">
        <f t="shared" ref="L30:L37" si="2">-I30</f>
        <v>-380000</v>
      </c>
      <c r="M30" s="556" t="s">
        <v>3884</v>
      </c>
      <c r="N30" s="557"/>
    </row>
    <row r="31" spans="1:14" s="558" customFormat="1" ht="25.5" x14ac:dyDescent="0.25">
      <c r="A31" s="555"/>
      <c r="B31" s="95">
        <v>31</v>
      </c>
      <c r="C31" s="516" t="s">
        <v>9473</v>
      </c>
      <c r="D31" s="606"/>
      <c r="E31" s="95"/>
      <c r="F31" s="95" t="s">
        <v>9465</v>
      </c>
      <c r="G31" s="465"/>
      <c r="H31" s="590"/>
      <c r="I31" s="429">
        <v>107895700</v>
      </c>
      <c r="J31" s="24">
        <f t="shared" ref="J31:J37" si="3">+J30-I31</f>
        <v>410455200</v>
      </c>
      <c r="K31" s="519" t="s">
        <v>5332</v>
      </c>
      <c r="L31" s="254">
        <f t="shared" si="2"/>
        <v>-107895700</v>
      </c>
      <c r="M31" s="556" t="s">
        <v>141</v>
      </c>
      <c r="N31" s="557"/>
    </row>
    <row r="32" spans="1:14" s="558" customFormat="1" ht="25.5" x14ac:dyDescent="0.25">
      <c r="A32" s="555"/>
      <c r="B32" s="95">
        <v>31</v>
      </c>
      <c r="C32" s="516" t="s">
        <v>9474</v>
      </c>
      <c r="D32" s="607"/>
      <c r="E32" s="95"/>
      <c r="F32" s="95" t="s">
        <v>9466</v>
      </c>
      <c r="G32" s="465"/>
      <c r="H32" s="565"/>
      <c r="I32" s="429">
        <v>3494000</v>
      </c>
      <c r="J32" s="24">
        <f t="shared" si="3"/>
        <v>406961200</v>
      </c>
      <c r="K32" s="519" t="s">
        <v>5332</v>
      </c>
      <c r="L32" s="254">
        <f t="shared" si="2"/>
        <v>-3494000</v>
      </c>
      <c r="M32" s="556" t="s">
        <v>141</v>
      </c>
      <c r="N32" s="557"/>
    </row>
    <row r="33" spans="1:14" s="558" customFormat="1" ht="25.5" x14ac:dyDescent="0.25">
      <c r="A33" s="555"/>
      <c r="B33" s="95">
        <v>31</v>
      </c>
      <c r="C33" s="516" t="s">
        <v>9475</v>
      </c>
      <c r="D33" s="607"/>
      <c r="E33" s="95"/>
      <c r="F33" s="95" t="s">
        <v>9467</v>
      </c>
      <c r="G33" s="465"/>
      <c r="H33" s="565"/>
      <c r="I33" s="429">
        <v>518000</v>
      </c>
      <c r="J33" s="24">
        <f t="shared" si="3"/>
        <v>406443200</v>
      </c>
      <c r="K33" s="519" t="s">
        <v>5870</v>
      </c>
      <c r="L33" s="254">
        <f t="shared" si="2"/>
        <v>-518000</v>
      </c>
      <c r="M33" s="556" t="s">
        <v>1270</v>
      </c>
      <c r="N33" s="557"/>
    </row>
    <row r="34" spans="1:14" s="558" customFormat="1" ht="25.5" x14ac:dyDescent="0.25">
      <c r="A34" s="555"/>
      <c r="B34" s="95">
        <v>31</v>
      </c>
      <c r="C34" s="516" t="s">
        <v>9476</v>
      </c>
      <c r="D34" s="607"/>
      <c r="E34" s="95"/>
      <c r="F34" s="95" t="s">
        <v>9468</v>
      </c>
      <c r="G34" s="465"/>
      <c r="H34" s="565"/>
      <c r="I34" s="429">
        <v>97700</v>
      </c>
      <c r="J34" s="24">
        <f t="shared" si="3"/>
        <v>406345500</v>
      </c>
      <c r="K34" s="519" t="s">
        <v>5870</v>
      </c>
      <c r="L34" s="254">
        <f t="shared" si="2"/>
        <v>-97700</v>
      </c>
      <c r="M34" s="556" t="s">
        <v>5258</v>
      </c>
      <c r="N34" s="557"/>
    </row>
    <row r="35" spans="1:14" s="558" customFormat="1" ht="25.5" x14ac:dyDescent="0.25">
      <c r="A35" s="555"/>
      <c r="B35" s="95">
        <v>31</v>
      </c>
      <c r="C35" s="516" t="s">
        <v>9499</v>
      </c>
      <c r="D35" s="607"/>
      <c r="E35" s="95"/>
      <c r="F35" s="95" t="s">
        <v>9469</v>
      </c>
      <c r="G35" s="465"/>
      <c r="H35" s="590"/>
      <c r="I35" s="429">
        <v>882000</v>
      </c>
      <c r="J35" s="24">
        <f t="shared" si="3"/>
        <v>405463500</v>
      </c>
      <c r="K35" s="519" t="s">
        <v>5489</v>
      </c>
      <c r="L35" s="254">
        <f t="shared" si="2"/>
        <v>-882000</v>
      </c>
      <c r="M35" s="556" t="s">
        <v>5615</v>
      </c>
      <c r="N35" s="557"/>
    </row>
    <row r="36" spans="1:14" s="558" customFormat="1" ht="25.5" x14ac:dyDescent="0.25">
      <c r="A36" s="555"/>
      <c r="B36" s="95">
        <v>31</v>
      </c>
      <c r="C36" s="516" t="s">
        <v>9500</v>
      </c>
      <c r="D36" s="607"/>
      <c r="E36" s="95"/>
      <c r="F36" s="95" t="s">
        <v>9470</v>
      </c>
      <c r="G36" s="465"/>
      <c r="H36" s="590"/>
      <c r="I36" s="429">
        <v>108000</v>
      </c>
      <c r="J36" s="24">
        <f t="shared" si="3"/>
        <v>405355500</v>
      </c>
      <c r="K36" s="519" t="s">
        <v>5876</v>
      </c>
      <c r="L36" s="254">
        <f t="shared" si="2"/>
        <v>-108000</v>
      </c>
      <c r="M36" s="556" t="s">
        <v>4152</v>
      </c>
      <c r="N36" s="557"/>
    </row>
    <row r="37" spans="1:14" s="564" customFormat="1" ht="25.5" x14ac:dyDescent="0.25">
      <c r="A37" s="561"/>
      <c r="B37" s="95">
        <v>31</v>
      </c>
      <c r="C37" s="516" t="s">
        <v>9502</v>
      </c>
      <c r="D37" s="608"/>
      <c r="E37" s="95"/>
      <c r="F37" s="95" t="s">
        <v>9471</v>
      </c>
      <c r="G37" s="465"/>
      <c r="H37" s="590"/>
      <c r="I37" s="565">
        <v>1036000</v>
      </c>
      <c r="J37" s="24">
        <f t="shared" si="3"/>
        <v>404319500</v>
      </c>
      <c r="K37" s="515" t="s">
        <v>5870</v>
      </c>
      <c r="L37" s="254">
        <f t="shared" si="2"/>
        <v>-1036000</v>
      </c>
      <c r="M37" s="562" t="s">
        <v>5258</v>
      </c>
      <c r="N37" s="563"/>
    </row>
    <row r="38" spans="1:14" s="564" customFormat="1" ht="25.5" x14ac:dyDescent="0.25">
      <c r="A38" s="561"/>
      <c r="B38" s="7">
        <v>31</v>
      </c>
      <c r="C38" s="517" t="s">
        <v>9493</v>
      </c>
      <c r="D38" s="609" t="s">
        <v>9287</v>
      </c>
      <c r="E38" s="95"/>
      <c r="F38" s="7" t="s">
        <v>9487</v>
      </c>
      <c r="G38" s="465"/>
      <c r="H38" s="561">
        <v>1500000</v>
      </c>
      <c r="I38" s="565"/>
      <c r="J38" s="24">
        <f>+J37+H38</f>
        <v>405819500</v>
      </c>
      <c r="K38" s="515"/>
      <c r="L38" s="254">
        <f t="shared" ref="L38:L96" si="4">+H38</f>
        <v>1500000</v>
      </c>
      <c r="M38" s="562" t="s">
        <v>9494</v>
      </c>
      <c r="N38" s="563"/>
    </row>
    <row r="39" spans="1:14" s="564" customFormat="1" ht="25.5" x14ac:dyDescent="0.25">
      <c r="A39" s="561"/>
      <c r="B39" s="7">
        <v>31</v>
      </c>
      <c r="C39" s="517" t="s">
        <v>9495</v>
      </c>
      <c r="D39" s="609" t="s">
        <v>6082</v>
      </c>
      <c r="E39" s="7"/>
      <c r="F39" s="7" t="s">
        <v>9488</v>
      </c>
      <c r="G39" s="239"/>
      <c r="H39" s="561">
        <v>1000000</v>
      </c>
      <c r="I39" s="561"/>
      <c r="J39" s="24">
        <f t="shared" ref="J39:J96" si="5">+J38+H39</f>
        <v>406819500</v>
      </c>
      <c r="K39" s="515"/>
      <c r="L39" s="254">
        <f t="shared" si="4"/>
        <v>1000000</v>
      </c>
      <c r="M39" s="562" t="s">
        <v>5600</v>
      </c>
      <c r="N39" s="563"/>
    </row>
    <row r="40" spans="1:14" s="564" customFormat="1" ht="25.5" x14ac:dyDescent="0.25">
      <c r="A40" s="561"/>
      <c r="B40" s="7">
        <v>31</v>
      </c>
      <c r="C40" s="517" t="s">
        <v>9496</v>
      </c>
      <c r="D40" s="609" t="s">
        <v>6082</v>
      </c>
      <c r="E40" s="7"/>
      <c r="F40" s="7" t="s">
        <v>9489</v>
      </c>
      <c r="G40" s="239"/>
      <c r="H40" s="561">
        <v>800000</v>
      </c>
      <c r="I40" s="561"/>
      <c r="J40" s="24">
        <f t="shared" si="5"/>
        <v>407619500</v>
      </c>
      <c r="K40" s="515"/>
      <c r="L40" s="254">
        <f t="shared" si="4"/>
        <v>800000</v>
      </c>
      <c r="M40" s="562" t="s">
        <v>9497</v>
      </c>
      <c r="N40" s="563"/>
    </row>
    <row r="41" spans="1:14" s="564" customFormat="1" ht="30" x14ac:dyDescent="0.25">
      <c r="A41" s="561"/>
      <c r="B41" s="7">
        <v>31</v>
      </c>
      <c r="C41" s="517" t="s">
        <v>9498</v>
      </c>
      <c r="D41" s="609" t="s">
        <v>3118</v>
      </c>
      <c r="E41" s="7"/>
      <c r="F41" s="7" t="s">
        <v>9490</v>
      </c>
      <c r="G41" s="239"/>
      <c r="H41" s="561">
        <v>2000000</v>
      </c>
      <c r="I41" s="561"/>
      <c r="J41" s="24">
        <f t="shared" si="5"/>
        <v>409619500</v>
      </c>
      <c r="K41" s="515"/>
      <c r="L41" s="254">
        <f t="shared" si="4"/>
        <v>2000000</v>
      </c>
      <c r="M41" s="562" t="s">
        <v>8831</v>
      </c>
      <c r="N41" s="563"/>
    </row>
    <row r="42" spans="1:14" s="564" customFormat="1" ht="25.5" x14ac:dyDescent="0.25">
      <c r="A42" s="561"/>
      <c r="B42" s="7">
        <v>31</v>
      </c>
      <c r="C42" s="517" t="s">
        <v>8468</v>
      </c>
      <c r="D42" s="609" t="s">
        <v>6084</v>
      </c>
      <c r="E42" s="7"/>
      <c r="F42" s="7" t="s">
        <v>9491</v>
      </c>
      <c r="G42" s="239"/>
      <c r="H42" s="561">
        <v>950000</v>
      </c>
      <c r="I42" s="561"/>
      <c r="J42" s="24">
        <f t="shared" si="5"/>
        <v>410569500</v>
      </c>
      <c r="K42" s="515"/>
      <c r="L42" s="254">
        <f t="shared" si="4"/>
        <v>950000</v>
      </c>
      <c r="M42" s="562" t="s">
        <v>7443</v>
      </c>
      <c r="N42" s="563"/>
    </row>
    <row r="43" spans="1:14" s="564" customFormat="1" ht="30" x14ac:dyDescent="0.25">
      <c r="A43" s="561"/>
      <c r="B43" s="7">
        <v>31</v>
      </c>
      <c r="C43" s="517" t="s">
        <v>9548</v>
      </c>
      <c r="D43" s="609" t="s">
        <v>1830</v>
      </c>
      <c r="E43" s="7"/>
      <c r="F43" s="7" t="s">
        <v>9492</v>
      </c>
      <c r="G43" s="239"/>
      <c r="H43" s="561">
        <v>1000000</v>
      </c>
      <c r="I43" s="561"/>
      <c r="J43" s="24">
        <f t="shared" si="5"/>
        <v>411569500</v>
      </c>
      <c r="K43" s="515"/>
      <c r="L43" s="254">
        <f t="shared" si="4"/>
        <v>1000000</v>
      </c>
      <c r="M43" s="562" t="s">
        <v>3804</v>
      </c>
      <c r="N43" s="563"/>
    </row>
    <row r="44" spans="1:14" s="564" customFormat="1" ht="25.5" x14ac:dyDescent="0.25">
      <c r="A44" s="561"/>
      <c r="B44" s="7">
        <v>31</v>
      </c>
      <c r="C44" s="517" t="s">
        <v>9549</v>
      </c>
      <c r="D44" s="610" t="s">
        <v>6082</v>
      </c>
      <c r="E44" s="7"/>
      <c r="F44" s="7" t="s">
        <v>9501</v>
      </c>
      <c r="G44" s="239"/>
      <c r="H44" s="561">
        <v>950000</v>
      </c>
      <c r="I44" s="561"/>
      <c r="J44" s="24">
        <f t="shared" si="5"/>
        <v>412519500</v>
      </c>
      <c r="K44" s="515"/>
      <c r="L44" s="254">
        <f t="shared" si="4"/>
        <v>950000</v>
      </c>
      <c r="M44" s="562" t="s">
        <v>7181</v>
      </c>
      <c r="N44" s="563"/>
    </row>
    <row r="45" spans="1:14" s="564" customFormat="1" ht="25.5" x14ac:dyDescent="0.25">
      <c r="A45" s="561"/>
      <c r="B45" s="7">
        <v>31</v>
      </c>
      <c r="C45" s="517" t="s">
        <v>9550</v>
      </c>
      <c r="D45" s="610" t="s">
        <v>6082</v>
      </c>
      <c r="E45" s="7"/>
      <c r="F45" s="7" t="s">
        <v>9505</v>
      </c>
      <c r="G45" s="239"/>
      <c r="H45" s="591">
        <v>1800000</v>
      </c>
      <c r="I45" s="561"/>
      <c r="J45" s="24">
        <f t="shared" si="5"/>
        <v>414319500</v>
      </c>
      <c r="K45" s="515"/>
      <c r="L45" s="254">
        <f t="shared" si="4"/>
        <v>1800000</v>
      </c>
      <c r="M45" s="562" t="s">
        <v>1529</v>
      </c>
      <c r="N45" s="563"/>
    </row>
    <row r="46" spans="1:14" s="564" customFormat="1" ht="30" x14ac:dyDescent="0.25">
      <c r="A46" s="561"/>
      <c r="B46" s="7">
        <v>31</v>
      </c>
      <c r="C46" s="517" t="s">
        <v>9551</v>
      </c>
      <c r="D46" s="610" t="s">
        <v>2662</v>
      </c>
      <c r="E46" s="7"/>
      <c r="F46" s="7" t="s">
        <v>9506</v>
      </c>
      <c r="G46" s="239"/>
      <c r="H46" s="591">
        <v>1500000</v>
      </c>
      <c r="I46" s="561"/>
      <c r="J46" s="24">
        <f t="shared" si="5"/>
        <v>415819500</v>
      </c>
      <c r="K46" s="515"/>
      <c r="L46" s="254">
        <f t="shared" si="4"/>
        <v>1500000</v>
      </c>
      <c r="M46" s="562" t="s">
        <v>2622</v>
      </c>
      <c r="N46" s="563"/>
    </row>
    <row r="47" spans="1:14" s="564" customFormat="1" ht="25.5" x14ac:dyDescent="0.25">
      <c r="A47" s="561" t="s">
        <v>9504</v>
      </c>
      <c r="B47" s="11">
        <v>2</v>
      </c>
      <c r="C47" s="517" t="s">
        <v>9552</v>
      </c>
      <c r="D47" s="610" t="s">
        <v>9385</v>
      </c>
      <c r="E47" s="7"/>
      <c r="F47" s="7" t="s">
        <v>9507</v>
      </c>
      <c r="G47" s="239"/>
      <c r="H47" s="561">
        <v>1320000</v>
      </c>
      <c r="I47" s="561"/>
      <c r="J47" s="24">
        <f t="shared" si="5"/>
        <v>417139500</v>
      </c>
      <c r="K47" s="515"/>
      <c r="L47" s="254">
        <f t="shared" si="4"/>
        <v>1320000</v>
      </c>
      <c r="M47" s="562" t="s">
        <v>3619</v>
      </c>
      <c r="N47" s="563"/>
    </row>
    <row r="48" spans="1:14" s="564" customFormat="1" ht="25.5" x14ac:dyDescent="0.25">
      <c r="A48" s="561"/>
      <c r="B48" s="11">
        <v>2</v>
      </c>
      <c r="C48" s="517" t="s">
        <v>9553</v>
      </c>
      <c r="D48" s="610" t="s">
        <v>9287</v>
      </c>
      <c r="E48" s="7"/>
      <c r="F48" s="7" t="s">
        <v>9508</v>
      </c>
      <c r="G48" s="239"/>
      <c r="H48" s="561">
        <v>50000</v>
      </c>
      <c r="I48" s="561"/>
      <c r="J48" s="24">
        <f t="shared" si="5"/>
        <v>417189500</v>
      </c>
      <c r="K48" s="515"/>
      <c r="L48" s="254">
        <f t="shared" si="4"/>
        <v>50000</v>
      </c>
      <c r="M48" s="562" t="s">
        <v>3990</v>
      </c>
      <c r="N48" s="563"/>
    </row>
    <row r="49" spans="1:14" s="564" customFormat="1" ht="25.5" x14ac:dyDescent="0.25">
      <c r="A49" s="561"/>
      <c r="B49" s="11">
        <v>2</v>
      </c>
      <c r="C49" s="517" t="s">
        <v>9553</v>
      </c>
      <c r="D49" s="610" t="s">
        <v>9287</v>
      </c>
      <c r="E49" s="7"/>
      <c r="F49" s="7" t="s">
        <v>9509</v>
      </c>
      <c r="G49" s="239"/>
      <c r="H49" s="561">
        <v>450000</v>
      </c>
      <c r="I49" s="561"/>
      <c r="J49" s="24">
        <f t="shared" si="5"/>
        <v>417639500</v>
      </c>
      <c r="K49" s="515"/>
      <c r="L49" s="254">
        <f t="shared" si="4"/>
        <v>450000</v>
      </c>
      <c r="M49" s="562" t="s">
        <v>3990</v>
      </c>
      <c r="N49" s="563"/>
    </row>
    <row r="50" spans="1:14" s="564" customFormat="1" ht="25.5" x14ac:dyDescent="0.25">
      <c r="A50" s="561"/>
      <c r="B50" s="11">
        <v>2</v>
      </c>
      <c r="C50" s="517" t="s">
        <v>9554</v>
      </c>
      <c r="D50" s="610" t="s">
        <v>7468</v>
      </c>
      <c r="E50" s="95"/>
      <c r="F50" s="7" t="s">
        <v>9510</v>
      </c>
      <c r="G50" s="465"/>
      <c r="H50" s="561">
        <v>1000000</v>
      </c>
      <c r="I50" s="565"/>
      <c r="J50" s="24">
        <f t="shared" si="5"/>
        <v>418639500</v>
      </c>
      <c r="K50" s="515"/>
      <c r="L50" s="254">
        <f t="shared" si="4"/>
        <v>1000000</v>
      </c>
      <c r="M50" s="562" t="s">
        <v>2796</v>
      </c>
      <c r="N50" s="563"/>
    </row>
    <row r="51" spans="1:14" s="564" customFormat="1" ht="25.5" x14ac:dyDescent="0.25">
      <c r="A51" s="561"/>
      <c r="B51" s="11">
        <v>2</v>
      </c>
      <c r="C51" s="517" t="s">
        <v>9555</v>
      </c>
      <c r="D51" s="610" t="s">
        <v>9287</v>
      </c>
      <c r="E51" s="7"/>
      <c r="F51" s="7" t="s">
        <v>9511</v>
      </c>
      <c r="G51" s="239"/>
      <c r="H51" s="561">
        <v>800000</v>
      </c>
      <c r="I51" s="561"/>
      <c r="J51" s="24">
        <f t="shared" si="5"/>
        <v>419439500</v>
      </c>
      <c r="K51" s="515"/>
      <c r="L51" s="254">
        <f t="shared" si="4"/>
        <v>800000</v>
      </c>
      <c r="M51" s="562" t="s">
        <v>4887</v>
      </c>
      <c r="N51" s="563"/>
    </row>
    <row r="52" spans="1:14" s="564" customFormat="1" ht="25.5" x14ac:dyDescent="0.25">
      <c r="A52" s="561"/>
      <c r="B52" s="11">
        <v>2</v>
      </c>
      <c r="C52" s="517" t="s">
        <v>9556</v>
      </c>
      <c r="D52" s="610" t="s">
        <v>1227</v>
      </c>
      <c r="E52" s="7"/>
      <c r="F52" s="7" t="s">
        <v>9512</v>
      </c>
      <c r="G52" s="239"/>
      <c r="H52" s="561">
        <v>700000</v>
      </c>
      <c r="I52" s="561"/>
      <c r="J52" s="24">
        <f t="shared" si="5"/>
        <v>420139500</v>
      </c>
      <c r="K52" s="515"/>
      <c r="L52" s="254">
        <f t="shared" si="4"/>
        <v>700000</v>
      </c>
      <c r="M52" s="562" t="s">
        <v>9557</v>
      </c>
      <c r="N52" s="563"/>
    </row>
    <row r="53" spans="1:14" s="564" customFormat="1" ht="25.5" x14ac:dyDescent="0.25">
      <c r="A53" s="561"/>
      <c r="B53" s="11">
        <v>2</v>
      </c>
      <c r="C53" s="517" t="s">
        <v>9558</v>
      </c>
      <c r="D53" s="610" t="s">
        <v>1227</v>
      </c>
      <c r="E53" s="7"/>
      <c r="F53" s="7" t="s">
        <v>9513</v>
      </c>
      <c r="G53" s="239"/>
      <c r="H53" s="561">
        <v>825000</v>
      </c>
      <c r="I53" s="561"/>
      <c r="J53" s="24">
        <f t="shared" si="5"/>
        <v>420964500</v>
      </c>
      <c r="K53" s="515"/>
      <c r="L53" s="254">
        <f t="shared" si="4"/>
        <v>825000</v>
      </c>
      <c r="M53" s="562" t="s">
        <v>1540</v>
      </c>
      <c r="N53" s="563"/>
    </row>
    <row r="54" spans="1:14" s="564" customFormat="1" ht="25.5" x14ac:dyDescent="0.25">
      <c r="A54" s="561"/>
      <c r="B54" s="11">
        <v>2</v>
      </c>
      <c r="C54" s="517" t="s">
        <v>9559</v>
      </c>
      <c r="D54" s="610" t="s">
        <v>353</v>
      </c>
      <c r="E54" s="7"/>
      <c r="F54" s="7" t="s">
        <v>9514</v>
      </c>
      <c r="G54" s="239"/>
      <c r="H54" s="561">
        <v>1125000</v>
      </c>
      <c r="I54" s="561"/>
      <c r="J54" s="24">
        <f t="shared" si="5"/>
        <v>422089500</v>
      </c>
      <c r="K54" s="515"/>
      <c r="L54" s="254">
        <f t="shared" si="4"/>
        <v>1125000</v>
      </c>
      <c r="M54" s="562" t="s">
        <v>9560</v>
      </c>
      <c r="N54" s="563"/>
    </row>
    <row r="55" spans="1:14" s="564" customFormat="1" ht="25.5" x14ac:dyDescent="0.25">
      <c r="A55" s="561"/>
      <c r="B55" s="11">
        <v>2</v>
      </c>
      <c r="C55" s="517" t="s">
        <v>9561</v>
      </c>
      <c r="D55" s="610" t="s">
        <v>9287</v>
      </c>
      <c r="E55" s="7"/>
      <c r="F55" s="7" t="s">
        <v>9515</v>
      </c>
      <c r="G55" s="239"/>
      <c r="H55" s="561">
        <v>1300000</v>
      </c>
      <c r="I55" s="561"/>
      <c r="J55" s="24">
        <f t="shared" si="5"/>
        <v>423389500</v>
      </c>
      <c r="K55" s="515"/>
      <c r="L55" s="254">
        <f t="shared" si="4"/>
        <v>1300000</v>
      </c>
      <c r="M55" s="562" t="s">
        <v>488</v>
      </c>
      <c r="N55" s="563"/>
    </row>
    <row r="56" spans="1:14" s="564" customFormat="1" ht="25.5" x14ac:dyDescent="0.25">
      <c r="A56" s="561"/>
      <c r="B56" s="11">
        <v>2</v>
      </c>
      <c r="C56" s="517" t="s">
        <v>9562</v>
      </c>
      <c r="D56" s="610" t="s">
        <v>353</v>
      </c>
      <c r="E56" s="7"/>
      <c r="F56" s="7" t="s">
        <v>9516</v>
      </c>
      <c r="G56" s="239"/>
      <c r="H56" s="561">
        <v>1000000</v>
      </c>
      <c r="I56" s="561"/>
      <c r="J56" s="24">
        <f t="shared" si="5"/>
        <v>424389500</v>
      </c>
      <c r="K56" s="515"/>
      <c r="L56" s="254">
        <f t="shared" si="4"/>
        <v>1000000</v>
      </c>
      <c r="M56" s="562" t="s">
        <v>3467</v>
      </c>
      <c r="N56" s="563"/>
    </row>
    <row r="57" spans="1:14" s="564" customFormat="1" ht="25.5" x14ac:dyDescent="0.25">
      <c r="A57" s="561"/>
      <c r="B57" s="11">
        <v>2</v>
      </c>
      <c r="C57" s="517" t="s">
        <v>9563</v>
      </c>
      <c r="D57" s="609" t="s">
        <v>1227</v>
      </c>
      <c r="E57" s="95"/>
      <c r="F57" s="7" t="s">
        <v>9517</v>
      </c>
      <c r="G57" s="465"/>
      <c r="H57" s="561">
        <v>1500000</v>
      </c>
      <c r="I57" s="565"/>
      <c r="J57" s="24">
        <f t="shared" si="5"/>
        <v>425889500</v>
      </c>
      <c r="K57" s="515"/>
      <c r="L57" s="254">
        <f t="shared" si="4"/>
        <v>1500000</v>
      </c>
      <c r="M57" s="562" t="s">
        <v>3384</v>
      </c>
      <c r="N57" s="563"/>
    </row>
    <row r="58" spans="1:14" s="564" customFormat="1" ht="25.5" x14ac:dyDescent="0.25">
      <c r="A58" s="561"/>
      <c r="B58" s="11">
        <v>2</v>
      </c>
      <c r="C58" s="517" t="s">
        <v>9564</v>
      </c>
      <c r="D58" s="609" t="s">
        <v>9287</v>
      </c>
      <c r="E58" s="7"/>
      <c r="F58" s="7" t="s">
        <v>9518</v>
      </c>
      <c r="G58" s="239"/>
      <c r="H58" s="561">
        <v>500000</v>
      </c>
      <c r="I58" s="561"/>
      <c r="J58" s="24">
        <f t="shared" si="5"/>
        <v>426389500</v>
      </c>
      <c r="K58" s="515"/>
      <c r="L58" s="254">
        <f t="shared" si="4"/>
        <v>500000</v>
      </c>
      <c r="M58" s="562" t="s">
        <v>2640</v>
      </c>
      <c r="N58" s="563"/>
    </row>
    <row r="59" spans="1:14" s="564" customFormat="1" ht="25.5" x14ac:dyDescent="0.25">
      <c r="A59" s="561"/>
      <c r="B59" s="11">
        <v>4</v>
      </c>
      <c r="C59" s="517" t="s">
        <v>9565</v>
      </c>
      <c r="D59" s="609" t="s">
        <v>353</v>
      </c>
      <c r="E59" s="7"/>
      <c r="F59" s="7" t="s">
        <v>9519</v>
      </c>
      <c r="G59" s="239"/>
      <c r="H59" s="561">
        <v>650000</v>
      </c>
      <c r="I59" s="561"/>
      <c r="J59" s="24">
        <f t="shared" si="5"/>
        <v>427039500</v>
      </c>
      <c r="K59" s="515"/>
      <c r="L59" s="254">
        <f t="shared" si="4"/>
        <v>650000</v>
      </c>
      <c r="M59" s="562" t="s">
        <v>4904</v>
      </c>
      <c r="N59" s="563"/>
    </row>
    <row r="60" spans="1:14" s="564" customFormat="1" ht="25.5" x14ac:dyDescent="0.25">
      <c r="A60" s="561"/>
      <c r="B60" s="11">
        <v>4</v>
      </c>
      <c r="C60" s="517" t="s">
        <v>9565</v>
      </c>
      <c r="D60" s="609" t="s">
        <v>353</v>
      </c>
      <c r="E60" s="7"/>
      <c r="F60" s="7" t="s">
        <v>9520</v>
      </c>
      <c r="G60" s="239"/>
      <c r="H60" s="561">
        <v>50000</v>
      </c>
      <c r="I60" s="561"/>
      <c r="J60" s="24">
        <f t="shared" si="5"/>
        <v>427089500</v>
      </c>
      <c r="K60" s="515"/>
      <c r="L60" s="254">
        <f t="shared" si="4"/>
        <v>50000</v>
      </c>
      <c r="M60" s="562" t="s">
        <v>4904</v>
      </c>
      <c r="N60" s="563"/>
    </row>
    <row r="61" spans="1:14" s="564" customFormat="1" ht="25.5" x14ac:dyDescent="0.25">
      <c r="A61" s="561"/>
      <c r="B61" s="11">
        <v>4</v>
      </c>
      <c r="C61" s="517" t="s">
        <v>9566</v>
      </c>
      <c r="D61" s="609" t="s">
        <v>353</v>
      </c>
      <c r="E61" s="7"/>
      <c r="F61" s="7" t="s">
        <v>9521</v>
      </c>
      <c r="G61" s="239"/>
      <c r="H61" s="561">
        <v>4000000</v>
      </c>
      <c r="I61" s="561"/>
      <c r="J61" s="24">
        <f t="shared" si="5"/>
        <v>431089500</v>
      </c>
      <c r="K61" s="515"/>
      <c r="L61" s="254">
        <f t="shared" si="4"/>
        <v>4000000</v>
      </c>
      <c r="M61" s="562" t="s">
        <v>2823</v>
      </c>
      <c r="N61" s="563"/>
    </row>
    <row r="62" spans="1:14" s="564" customFormat="1" ht="25.5" x14ac:dyDescent="0.25">
      <c r="A62" s="561"/>
      <c r="B62" s="11">
        <v>4</v>
      </c>
      <c r="C62" s="517" t="s">
        <v>9567</v>
      </c>
      <c r="D62" s="609" t="s">
        <v>1227</v>
      </c>
      <c r="E62" s="7"/>
      <c r="F62" s="7" t="s">
        <v>9522</v>
      </c>
      <c r="G62" s="239"/>
      <c r="H62" s="561">
        <v>800000</v>
      </c>
      <c r="I62" s="561"/>
      <c r="J62" s="24">
        <f t="shared" si="5"/>
        <v>431889500</v>
      </c>
      <c r="K62" s="515"/>
      <c r="L62" s="254">
        <f t="shared" si="4"/>
        <v>800000</v>
      </c>
      <c r="M62" s="562" t="s">
        <v>4821</v>
      </c>
      <c r="N62" s="563"/>
    </row>
    <row r="63" spans="1:14" s="564" customFormat="1" ht="25.5" x14ac:dyDescent="0.25">
      <c r="A63" s="561"/>
      <c r="B63" s="11">
        <v>4</v>
      </c>
      <c r="C63" s="517" t="s">
        <v>9568</v>
      </c>
      <c r="D63" s="609" t="s">
        <v>1227</v>
      </c>
      <c r="E63" s="7"/>
      <c r="F63" s="7" t="s">
        <v>9523</v>
      </c>
      <c r="G63" s="239"/>
      <c r="H63" s="561">
        <v>2000000</v>
      </c>
      <c r="I63" s="561"/>
      <c r="J63" s="24">
        <f t="shared" si="5"/>
        <v>433889500</v>
      </c>
      <c r="K63" s="515"/>
      <c r="L63" s="254">
        <f t="shared" si="4"/>
        <v>2000000</v>
      </c>
      <c r="M63" s="562" t="s">
        <v>4970</v>
      </c>
      <c r="N63" s="563"/>
    </row>
    <row r="64" spans="1:14" s="564" customFormat="1" ht="25.5" x14ac:dyDescent="0.25">
      <c r="A64" s="561"/>
      <c r="B64" s="11">
        <v>4</v>
      </c>
      <c r="C64" s="517" t="s">
        <v>9569</v>
      </c>
      <c r="D64" s="609" t="s">
        <v>9287</v>
      </c>
      <c r="E64" s="7"/>
      <c r="F64" s="7" t="s">
        <v>9524</v>
      </c>
      <c r="G64" s="239"/>
      <c r="H64" s="561">
        <v>1000000</v>
      </c>
      <c r="I64" s="561"/>
      <c r="J64" s="24">
        <f t="shared" si="5"/>
        <v>434889500</v>
      </c>
      <c r="K64" s="515"/>
      <c r="L64" s="254">
        <f t="shared" si="4"/>
        <v>1000000</v>
      </c>
      <c r="M64" s="562" t="s">
        <v>1944</v>
      </c>
      <c r="N64" s="563"/>
    </row>
    <row r="65" spans="1:14" s="564" customFormat="1" ht="25.5" x14ac:dyDescent="0.25">
      <c r="A65" s="561"/>
      <c r="B65" s="11">
        <v>4</v>
      </c>
      <c r="C65" s="517" t="s">
        <v>9570</v>
      </c>
      <c r="D65" s="609" t="s">
        <v>9287</v>
      </c>
      <c r="E65" s="7"/>
      <c r="F65" s="7" t="s">
        <v>9525</v>
      </c>
      <c r="G65" s="239"/>
      <c r="H65" s="561">
        <v>400000</v>
      </c>
      <c r="I65" s="561"/>
      <c r="J65" s="24">
        <f t="shared" si="5"/>
        <v>435289500</v>
      </c>
      <c r="K65" s="515"/>
      <c r="L65" s="254">
        <f t="shared" si="4"/>
        <v>400000</v>
      </c>
      <c r="M65" s="562" t="s">
        <v>290</v>
      </c>
      <c r="N65" s="563"/>
    </row>
    <row r="66" spans="1:14" s="564" customFormat="1" ht="25.5" x14ac:dyDescent="0.25">
      <c r="A66" s="561"/>
      <c r="B66" s="11">
        <v>4</v>
      </c>
      <c r="C66" s="517" t="s">
        <v>9571</v>
      </c>
      <c r="D66" s="609" t="s">
        <v>9287</v>
      </c>
      <c r="E66" s="7"/>
      <c r="F66" s="7" t="s">
        <v>9526</v>
      </c>
      <c r="G66" s="239"/>
      <c r="H66" s="561">
        <v>800000</v>
      </c>
      <c r="I66" s="561"/>
      <c r="J66" s="24">
        <f t="shared" si="5"/>
        <v>436089500</v>
      </c>
      <c r="K66" s="515"/>
      <c r="L66" s="254">
        <f t="shared" si="4"/>
        <v>800000</v>
      </c>
      <c r="M66" s="562" t="s">
        <v>1751</v>
      </c>
      <c r="N66" s="563"/>
    </row>
    <row r="67" spans="1:14" s="564" customFormat="1" ht="25.5" x14ac:dyDescent="0.25">
      <c r="A67" s="561"/>
      <c r="B67" s="11">
        <v>4</v>
      </c>
      <c r="C67" s="517" t="s">
        <v>9572</v>
      </c>
      <c r="D67" s="609" t="s">
        <v>9287</v>
      </c>
      <c r="E67" s="7"/>
      <c r="F67" s="7" t="s">
        <v>9527</v>
      </c>
      <c r="G67" s="239"/>
      <c r="H67" s="561">
        <v>1600000</v>
      </c>
      <c r="I67" s="561"/>
      <c r="J67" s="24">
        <f t="shared" si="5"/>
        <v>437689500</v>
      </c>
      <c r="K67" s="515"/>
      <c r="L67" s="254">
        <f t="shared" si="4"/>
        <v>1600000</v>
      </c>
      <c r="M67" s="562" t="s">
        <v>9573</v>
      </c>
      <c r="N67" s="563"/>
    </row>
    <row r="68" spans="1:14" s="564" customFormat="1" ht="25.5" x14ac:dyDescent="0.25">
      <c r="A68" s="561"/>
      <c r="B68" s="11">
        <v>4</v>
      </c>
      <c r="C68" s="517" t="s">
        <v>9574</v>
      </c>
      <c r="D68" s="609" t="s">
        <v>9287</v>
      </c>
      <c r="E68" s="7"/>
      <c r="F68" s="7" t="s">
        <v>9528</v>
      </c>
      <c r="G68" s="239"/>
      <c r="H68" s="561">
        <v>1000000</v>
      </c>
      <c r="I68" s="561"/>
      <c r="J68" s="24">
        <f t="shared" si="5"/>
        <v>438689500</v>
      </c>
      <c r="K68" s="515"/>
      <c r="L68" s="254">
        <f t="shared" si="4"/>
        <v>1000000</v>
      </c>
      <c r="M68" s="562" t="s">
        <v>6224</v>
      </c>
      <c r="N68" s="563"/>
    </row>
    <row r="69" spans="1:14" s="564" customFormat="1" ht="25.5" x14ac:dyDescent="0.25">
      <c r="A69" s="561"/>
      <c r="B69" s="11">
        <v>4</v>
      </c>
      <c r="C69" s="517" t="s">
        <v>9572</v>
      </c>
      <c r="D69" s="609" t="s">
        <v>9287</v>
      </c>
      <c r="E69" s="7"/>
      <c r="F69" s="7" t="s">
        <v>9529</v>
      </c>
      <c r="G69" s="239"/>
      <c r="H69" s="561">
        <v>600000</v>
      </c>
      <c r="I69" s="561"/>
      <c r="J69" s="24">
        <f t="shared" si="5"/>
        <v>439289500</v>
      </c>
      <c r="K69" s="515"/>
      <c r="L69" s="254">
        <f t="shared" si="4"/>
        <v>600000</v>
      </c>
      <c r="M69" s="562" t="s">
        <v>9573</v>
      </c>
      <c r="N69" s="563"/>
    </row>
    <row r="70" spans="1:14" s="564" customFormat="1" ht="25.5" x14ac:dyDescent="0.25">
      <c r="A70" s="561"/>
      <c r="B70" s="11">
        <v>4</v>
      </c>
      <c r="C70" s="517" t="s">
        <v>9575</v>
      </c>
      <c r="D70" s="609" t="s">
        <v>9287</v>
      </c>
      <c r="E70" s="7"/>
      <c r="F70" s="7" t="s">
        <v>9530</v>
      </c>
      <c r="G70" s="239"/>
      <c r="H70" s="561">
        <v>100000</v>
      </c>
      <c r="I70" s="561"/>
      <c r="J70" s="24">
        <f t="shared" si="5"/>
        <v>439389500</v>
      </c>
      <c r="K70" s="515"/>
      <c r="L70" s="254">
        <f t="shared" si="4"/>
        <v>100000</v>
      </c>
      <c r="M70" s="562" t="s">
        <v>6215</v>
      </c>
      <c r="N70" s="563"/>
    </row>
    <row r="71" spans="1:14" s="564" customFormat="1" ht="25.5" x14ac:dyDescent="0.25">
      <c r="A71" s="561"/>
      <c r="B71" s="11">
        <v>4</v>
      </c>
      <c r="C71" s="517" t="s">
        <v>9576</v>
      </c>
      <c r="D71" s="609" t="s">
        <v>9287</v>
      </c>
      <c r="E71" s="7"/>
      <c r="F71" s="7" t="s">
        <v>9531</v>
      </c>
      <c r="G71" s="239"/>
      <c r="H71" s="561">
        <v>900000</v>
      </c>
      <c r="I71" s="561"/>
      <c r="J71" s="24">
        <f t="shared" si="5"/>
        <v>440289500</v>
      </c>
      <c r="K71" s="515"/>
      <c r="L71" s="254">
        <f t="shared" si="4"/>
        <v>900000</v>
      </c>
      <c r="M71" s="562" t="s">
        <v>2478</v>
      </c>
      <c r="N71" s="563"/>
    </row>
    <row r="72" spans="1:14" s="564" customFormat="1" ht="25.5" x14ac:dyDescent="0.25">
      <c r="A72" s="561"/>
      <c r="B72" s="11">
        <v>4</v>
      </c>
      <c r="C72" s="517" t="s">
        <v>9577</v>
      </c>
      <c r="D72" s="609" t="s">
        <v>9287</v>
      </c>
      <c r="E72" s="7"/>
      <c r="F72" s="7" t="s">
        <v>9532</v>
      </c>
      <c r="G72" s="239"/>
      <c r="H72" s="561">
        <v>800000</v>
      </c>
      <c r="I72" s="561"/>
      <c r="J72" s="24">
        <f t="shared" si="5"/>
        <v>441089500</v>
      </c>
      <c r="K72" s="515"/>
      <c r="L72" s="254">
        <f t="shared" si="4"/>
        <v>800000</v>
      </c>
      <c r="M72" s="562" t="s">
        <v>2421</v>
      </c>
      <c r="N72" s="563"/>
    </row>
    <row r="73" spans="1:14" s="564" customFormat="1" ht="25.5" x14ac:dyDescent="0.25">
      <c r="A73" s="561"/>
      <c r="B73" s="11">
        <v>4</v>
      </c>
      <c r="C73" s="517" t="s">
        <v>9578</v>
      </c>
      <c r="D73" s="609" t="s">
        <v>9287</v>
      </c>
      <c r="E73" s="7"/>
      <c r="F73" s="7" t="s">
        <v>9533</v>
      </c>
      <c r="G73" s="239"/>
      <c r="H73" s="561">
        <v>562500</v>
      </c>
      <c r="I73" s="561"/>
      <c r="J73" s="24">
        <f t="shared" si="5"/>
        <v>441652000</v>
      </c>
      <c r="K73" s="515"/>
      <c r="L73" s="254">
        <f t="shared" si="4"/>
        <v>562500</v>
      </c>
      <c r="M73" s="562" t="s">
        <v>258</v>
      </c>
      <c r="N73" s="563"/>
    </row>
    <row r="74" spans="1:14" s="564" customFormat="1" ht="25.5" x14ac:dyDescent="0.25">
      <c r="A74" s="561"/>
      <c r="B74" s="11">
        <v>4</v>
      </c>
      <c r="C74" s="517" t="s">
        <v>9579</v>
      </c>
      <c r="D74" s="609" t="s">
        <v>353</v>
      </c>
      <c r="E74" s="7"/>
      <c r="F74" s="7" t="s">
        <v>9534</v>
      </c>
      <c r="G74" s="239"/>
      <c r="H74" s="561">
        <v>2000000</v>
      </c>
      <c r="I74" s="561"/>
      <c r="J74" s="24">
        <f t="shared" si="5"/>
        <v>443652000</v>
      </c>
      <c r="K74" s="515"/>
      <c r="L74" s="254">
        <f t="shared" si="4"/>
        <v>2000000</v>
      </c>
      <c r="M74" s="562" t="s">
        <v>8950</v>
      </c>
      <c r="N74" s="563"/>
    </row>
    <row r="75" spans="1:14" s="564" customFormat="1" ht="25.5" x14ac:dyDescent="0.25">
      <c r="A75" s="561"/>
      <c r="B75" s="11">
        <v>4</v>
      </c>
      <c r="C75" s="517" t="s">
        <v>9580</v>
      </c>
      <c r="D75" s="609" t="s">
        <v>353</v>
      </c>
      <c r="E75" s="7"/>
      <c r="F75" s="7" t="s">
        <v>9535</v>
      </c>
      <c r="G75" s="239"/>
      <c r="H75" s="561">
        <v>2010000</v>
      </c>
      <c r="I75" s="561"/>
      <c r="J75" s="24">
        <f t="shared" si="5"/>
        <v>445662000</v>
      </c>
      <c r="K75" s="515"/>
      <c r="L75" s="254">
        <f t="shared" si="4"/>
        <v>2010000</v>
      </c>
      <c r="M75" s="562" t="s">
        <v>1480</v>
      </c>
      <c r="N75" s="563"/>
    </row>
    <row r="76" spans="1:14" s="564" customFormat="1" ht="25.5" x14ac:dyDescent="0.25">
      <c r="A76" s="561"/>
      <c r="B76" s="11">
        <v>4</v>
      </c>
      <c r="C76" s="514" t="s">
        <v>9581</v>
      </c>
      <c r="D76" s="609" t="s">
        <v>9287</v>
      </c>
      <c r="E76" s="7"/>
      <c r="F76" s="7" t="s">
        <v>9536</v>
      </c>
      <c r="G76" s="239"/>
      <c r="H76" s="561">
        <v>700000</v>
      </c>
      <c r="I76" s="561"/>
      <c r="J76" s="24">
        <f t="shared" si="5"/>
        <v>446362000</v>
      </c>
      <c r="K76" s="515"/>
      <c r="L76" s="254">
        <f t="shared" si="4"/>
        <v>700000</v>
      </c>
      <c r="M76" s="562" t="s">
        <v>3397</v>
      </c>
      <c r="N76" s="563"/>
    </row>
    <row r="77" spans="1:14" s="564" customFormat="1" ht="25.5" x14ac:dyDescent="0.25">
      <c r="A77" s="561"/>
      <c r="B77" s="11">
        <v>4</v>
      </c>
      <c r="C77" s="514" t="s">
        <v>9582</v>
      </c>
      <c r="D77" s="609" t="s">
        <v>9287</v>
      </c>
      <c r="E77" s="95"/>
      <c r="F77" s="7" t="s">
        <v>9537</v>
      </c>
      <c r="G77" s="465"/>
      <c r="H77" s="561">
        <v>500000</v>
      </c>
      <c r="I77" s="565"/>
      <c r="J77" s="24">
        <f t="shared" si="5"/>
        <v>446862000</v>
      </c>
      <c r="K77" s="515"/>
      <c r="L77" s="254">
        <f t="shared" si="4"/>
        <v>500000</v>
      </c>
      <c r="M77" s="562" t="s">
        <v>2960</v>
      </c>
      <c r="N77" s="563"/>
    </row>
    <row r="78" spans="1:14" s="564" customFormat="1" ht="25.5" x14ac:dyDescent="0.25">
      <c r="A78" s="561"/>
      <c r="B78" s="11">
        <v>4</v>
      </c>
      <c r="C78" s="517" t="s">
        <v>9583</v>
      </c>
      <c r="D78" s="609" t="s">
        <v>1227</v>
      </c>
      <c r="E78" s="7"/>
      <c r="F78" s="7" t="s">
        <v>9538</v>
      </c>
      <c r="G78" s="239"/>
      <c r="H78" s="561">
        <v>2000000</v>
      </c>
      <c r="I78" s="561"/>
      <c r="J78" s="24">
        <f t="shared" si="5"/>
        <v>448862000</v>
      </c>
      <c r="K78" s="515"/>
      <c r="L78" s="254">
        <f t="shared" si="4"/>
        <v>2000000</v>
      </c>
      <c r="M78" s="562" t="s">
        <v>3856</v>
      </c>
      <c r="N78" s="563"/>
    </row>
    <row r="79" spans="1:14" s="564" customFormat="1" ht="25.5" x14ac:dyDescent="0.25">
      <c r="A79" s="561"/>
      <c r="B79" s="11">
        <v>4</v>
      </c>
      <c r="C79" s="517" t="s">
        <v>9584</v>
      </c>
      <c r="D79" s="609" t="s">
        <v>353</v>
      </c>
      <c r="E79" s="7"/>
      <c r="F79" s="7" t="s">
        <v>9539</v>
      </c>
      <c r="G79" s="239"/>
      <c r="H79" s="561">
        <v>1500000</v>
      </c>
      <c r="I79" s="561"/>
      <c r="J79" s="24">
        <f t="shared" si="5"/>
        <v>450362000</v>
      </c>
      <c r="K79" s="515"/>
      <c r="L79" s="254">
        <f t="shared" si="4"/>
        <v>1500000</v>
      </c>
      <c r="M79" s="562" t="s">
        <v>4561</v>
      </c>
      <c r="N79" s="563"/>
    </row>
    <row r="80" spans="1:14" s="564" customFormat="1" ht="25.5" x14ac:dyDescent="0.25">
      <c r="A80" s="561"/>
      <c r="B80" s="11">
        <v>4</v>
      </c>
      <c r="C80" s="517" t="s">
        <v>9585</v>
      </c>
      <c r="D80" s="609" t="s">
        <v>9385</v>
      </c>
      <c r="E80" s="7"/>
      <c r="F80" s="7" t="s">
        <v>9540</v>
      </c>
      <c r="G80" s="239"/>
      <c r="H80" s="561">
        <v>500000</v>
      </c>
      <c r="I80" s="561"/>
      <c r="J80" s="24">
        <f t="shared" si="5"/>
        <v>450862000</v>
      </c>
      <c r="K80" s="515"/>
      <c r="L80" s="254">
        <f t="shared" si="4"/>
        <v>500000</v>
      </c>
      <c r="M80" s="562" t="s">
        <v>2450</v>
      </c>
      <c r="N80" s="563"/>
    </row>
    <row r="81" spans="1:14" s="564" customFormat="1" ht="25.5" x14ac:dyDescent="0.25">
      <c r="A81" s="561"/>
      <c r="B81" s="11">
        <v>4</v>
      </c>
      <c r="C81" s="517" t="s">
        <v>9586</v>
      </c>
      <c r="D81" s="609" t="s">
        <v>6082</v>
      </c>
      <c r="E81" s="7"/>
      <c r="F81" s="7" t="s">
        <v>9541</v>
      </c>
      <c r="G81" s="239"/>
      <c r="H81" s="561">
        <v>3000000</v>
      </c>
      <c r="I81" s="561"/>
      <c r="J81" s="24">
        <f t="shared" si="5"/>
        <v>453862000</v>
      </c>
      <c r="K81" s="515"/>
      <c r="L81" s="254">
        <f t="shared" si="4"/>
        <v>3000000</v>
      </c>
      <c r="M81" s="562" t="s">
        <v>3471</v>
      </c>
      <c r="N81" s="563"/>
    </row>
    <row r="82" spans="1:14" s="564" customFormat="1" ht="25.5" x14ac:dyDescent="0.25">
      <c r="A82" s="561"/>
      <c r="B82" s="11">
        <v>4</v>
      </c>
      <c r="C82" s="517" t="s">
        <v>9587</v>
      </c>
      <c r="D82" s="609" t="s">
        <v>5931</v>
      </c>
      <c r="E82" s="7"/>
      <c r="F82" s="7" t="s">
        <v>9542</v>
      </c>
      <c r="G82" s="239"/>
      <c r="H82" s="561">
        <v>4000000</v>
      </c>
      <c r="I82" s="561"/>
      <c r="J82" s="24">
        <f t="shared" si="5"/>
        <v>457862000</v>
      </c>
      <c r="K82" s="515"/>
      <c r="L82" s="254">
        <f t="shared" si="4"/>
        <v>4000000</v>
      </c>
      <c r="M82" s="562" t="s">
        <v>9588</v>
      </c>
      <c r="N82" s="563"/>
    </row>
    <row r="83" spans="1:14" s="564" customFormat="1" ht="25.5" x14ac:dyDescent="0.25">
      <c r="A83" s="561"/>
      <c r="B83" s="11">
        <v>4</v>
      </c>
      <c r="C83" s="517" t="s">
        <v>8630</v>
      </c>
      <c r="D83" s="609" t="s">
        <v>1244</v>
      </c>
      <c r="E83" s="7"/>
      <c r="F83" s="7" t="s">
        <v>9543</v>
      </c>
      <c r="G83" s="239"/>
      <c r="H83" s="561">
        <v>800000</v>
      </c>
      <c r="I83" s="561"/>
      <c r="J83" s="24">
        <f t="shared" si="5"/>
        <v>458662000</v>
      </c>
      <c r="K83" s="515"/>
      <c r="L83" s="254">
        <f t="shared" si="4"/>
        <v>800000</v>
      </c>
      <c r="M83" s="562" t="s">
        <v>3621</v>
      </c>
      <c r="N83" s="563"/>
    </row>
    <row r="84" spans="1:14" s="564" customFormat="1" ht="25.5" x14ac:dyDescent="0.25">
      <c r="A84" s="561"/>
      <c r="B84" s="11">
        <v>4</v>
      </c>
      <c r="C84" s="517" t="s">
        <v>8852</v>
      </c>
      <c r="D84" s="609" t="s">
        <v>1244</v>
      </c>
      <c r="E84" s="7"/>
      <c r="F84" s="7" t="s">
        <v>9544</v>
      </c>
      <c r="G84" s="239"/>
      <c r="H84" s="561">
        <v>800000</v>
      </c>
      <c r="I84" s="561"/>
      <c r="J84" s="24">
        <f t="shared" si="5"/>
        <v>459462000</v>
      </c>
      <c r="K84" s="515"/>
      <c r="L84" s="254">
        <f t="shared" si="4"/>
        <v>800000</v>
      </c>
      <c r="M84" s="562" t="s">
        <v>1599</v>
      </c>
      <c r="N84" s="563"/>
    </row>
    <row r="85" spans="1:14" s="564" customFormat="1" ht="25.5" x14ac:dyDescent="0.25">
      <c r="A85" s="561"/>
      <c r="B85" s="11">
        <v>4</v>
      </c>
      <c r="C85" s="517" t="s">
        <v>9598</v>
      </c>
      <c r="D85" s="609" t="s">
        <v>1244</v>
      </c>
      <c r="E85" s="7"/>
      <c r="F85" s="7" t="s">
        <v>9545</v>
      </c>
      <c r="G85" s="239"/>
      <c r="H85" s="561">
        <v>900000</v>
      </c>
      <c r="I85" s="561"/>
      <c r="J85" s="24">
        <f t="shared" si="5"/>
        <v>460362000</v>
      </c>
      <c r="K85" s="515"/>
      <c r="L85" s="254">
        <f t="shared" si="4"/>
        <v>900000</v>
      </c>
      <c r="M85" s="562" t="s">
        <v>3188</v>
      </c>
      <c r="N85" s="563"/>
    </row>
    <row r="86" spans="1:14" s="564" customFormat="1" ht="25.5" x14ac:dyDescent="0.25">
      <c r="A86" s="561"/>
      <c r="B86" s="11">
        <v>4</v>
      </c>
      <c r="C86" s="517" t="s">
        <v>9599</v>
      </c>
      <c r="D86" s="609" t="s">
        <v>1244</v>
      </c>
      <c r="E86" s="7"/>
      <c r="F86" s="7" t="s">
        <v>9546</v>
      </c>
      <c r="G86" s="239"/>
      <c r="H86" s="561">
        <v>800000</v>
      </c>
      <c r="I86" s="561"/>
      <c r="J86" s="24">
        <f t="shared" si="5"/>
        <v>461162000</v>
      </c>
      <c r="K86" s="515"/>
      <c r="L86" s="254">
        <f t="shared" si="4"/>
        <v>800000</v>
      </c>
      <c r="M86" s="562" t="s">
        <v>1160</v>
      </c>
      <c r="N86" s="563"/>
    </row>
    <row r="87" spans="1:14" s="564" customFormat="1" ht="25.5" x14ac:dyDescent="0.25">
      <c r="A87" s="561"/>
      <c r="B87" s="11">
        <v>4</v>
      </c>
      <c r="C87" s="517" t="s">
        <v>9600</v>
      </c>
      <c r="D87" s="609" t="s">
        <v>4490</v>
      </c>
      <c r="E87" s="95"/>
      <c r="F87" s="7" t="s">
        <v>9547</v>
      </c>
      <c r="G87" s="465"/>
      <c r="H87" s="561">
        <v>800000</v>
      </c>
      <c r="I87" s="565"/>
      <c r="J87" s="24">
        <f t="shared" si="5"/>
        <v>461962000</v>
      </c>
      <c r="K87" s="515"/>
      <c r="L87" s="254">
        <f t="shared" si="4"/>
        <v>800000</v>
      </c>
      <c r="M87" s="562" t="s">
        <v>9601</v>
      </c>
      <c r="N87" s="563"/>
    </row>
    <row r="88" spans="1:14" s="564" customFormat="1" ht="25.5" x14ac:dyDescent="0.25">
      <c r="A88" s="561"/>
      <c r="B88" s="11">
        <v>4</v>
      </c>
      <c r="C88" s="517" t="s">
        <v>9602</v>
      </c>
      <c r="D88" s="609" t="s">
        <v>1594</v>
      </c>
      <c r="E88" s="95"/>
      <c r="F88" s="7" t="s">
        <v>9589</v>
      </c>
      <c r="G88" s="465"/>
      <c r="H88" s="561">
        <v>900000</v>
      </c>
      <c r="I88" s="565"/>
      <c r="J88" s="24">
        <f t="shared" si="5"/>
        <v>462862000</v>
      </c>
      <c r="K88" s="515"/>
      <c r="L88" s="254">
        <f t="shared" si="4"/>
        <v>900000</v>
      </c>
      <c r="M88" s="562" t="s">
        <v>2965</v>
      </c>
      <c r="N88" s="563"/>
    </row>
    <row r="89" spans="1:14" s="564" customFormat="1" ht="25.5" x14ac:dyDescent="0.25">
      <c r="A89" s="561"/>
      <c r="B89" s="11">
        <v>4</v>
      </c>
      <c r="C89" s="517" t="s">
        <v>9603</v>
      </c>
      <c r="D89" s="609" t="s">
        <v>6082</v>
      </c>
      <c r="E89" s="95"/>
      <c r="F89" s="7" t="s">
        <v>9590</v>
      </c>
      <c r="G89" s="465"/>
      <c r="H89" s="561">
        <v>900000</v>
      </c>
      <c r="I89" s="565"/>
      <c r="J89" s="24">
        <f t="shared" si="5"/>
        <v>463762000</v>
      </c>
      <c r="K89" s="515"/>
      <c r="L89" s="254">
        <f t="shared" si="4"/>
        <v>900000</v>
      </c>
      <c r="M89" s="562" t="s">
        <v>9604</v>
      </c>
      <c r="N89" s="563"/>
    </row>
    <row r="90" spans="1:14" s="564" customFormat="1" ht="25.5" x14ac:dyDescent="0.25">
      <c r="A90" s="561"/>
      <c r="B90" s="11">
        <v>4</v>
      </c>
      <c r="C90" s="517" t="s">
        <v>8497</v>
      </c>
      <c r="D90" s="609" t="s">
        <v>4490</v>
      </c>
      <c r="E90" s="95"/>
      <c r="F90" s="7" t="s">
        <v>9591</v>
      </c>
      <c r="G90" s="465"/>
      <c r="H90" s="561">
        <v>950000</v>
      </c>
      <c r="I90" s="565"/>
      <c r="J90" s="24">
        <f t="shared" si="5"/>
        <v>464712000</v>
      </c>
      <c r="K90" s="515"/>
      <c r="L90" s="254">
        <f t="shared" si="4"/>
        <v>950000</v>
      </c>
      <c r="M90" s="562" t="s">
        <v>8498</v>
      </c>
      <c r="N90" s="563"/>
    </row>
    <row r="91" spans="1:14" s="564" customFormat="1" ht="25.5" x14ac:dyDescent="0.25">
      <c r="A91" s="561"/>
      <c r="B91" s="11">
        <v>4</v>
      </c>
      <c r="C91" s="517" t="s">
        <v>9605</v>
      </c>
      <c r="D91" s="609" t="s">
        <v>5931</v>
      </c>
      <c r="E91" s="7"/>
      <c r="F91" s="7" t="s">
        <v>9592</v>
      </c>
      <c r="G91" s="239"/>
      <c r="H91" s="561">
        <v>2850000</v>
      </c>
      <c r="I91" s="561"/>
      <c r="J91" s="24">
        <f t="shared" si="5"/>
        <v>467562000</v>
      </c>
      <c r="K91" s="515"/>
      <c r="L91" s="254">
        <f t="shared" si="4"/>
        <v>2850000</v>
      </c>
      <c r="M91" s="562" t="s">
        <v>7438</v>
      </c>
      <c r="N91" s="563"/>
    </row>
    <row r="92" spans="1:14" s="564" customFormat="1" ht="25.5" x14ac:dyDescent="0.25">
      <c r="A92" s="561"/>
      <c r="B92" s="11">
        <v>4</v>
      </c>
      <c r="C92" s="517" t="s">
        <v>9606</v>
      </c>
      <c r="D92" s="609" t="s">
        <v>5931</v>
      </c>
      <c r="E92" s="7"/>
      <c r="F92" s="7" t="s">
        <v>9593</v>
      </c>
      <c r="G92" s="239"/>
      <c r="H92" s="561">
        <v>950000</v>
      </c>
      <c r="I92" s="561"/>
      <c r="J92" s="24">
        <f t="shared" si="5"/>
        <v>468512000</v>
      </c>
      <c r="K92" s="515"/>
      <c r="L92" s="254">
        <f t="shared" si="4"/>
        <v>950000</v>
      </c>
      <c r="M92" s="562" t="s">
        <v>2684</v>
      </c>
      <c r="N92" s="563"/>
    </row>
    <row r="93" spans="1:14" s="564" customFormat="1" ht="25.5" x14ac:dyDescent="0.25">
      <c r="A93" s="561"/>
      <c r="B93" s="11">
        <v>4</v>
      </c>
      <c r="C93" s="517" t="s">
        <v>9607</v>
      </c>
      <c r="D93" s="609" t="s">
        <v>9385</v>
      </c>
      <c r="E93" s="7"/>
      <c r="F93" s="7" t="s">
        <v>9594</v>
      </c>
      <c r="G93" s="239"/>
      <c r="H93" s="561">
        <v>1800000</v>
      </c>
      <c r="I93" s="561"/>
      <c r="J93" s="24">
        <f t="shared" si="5"/>
        <v>470312000</v>
      </c>
      <c r="K93" s="515"/>
      <c r="L93" s="254">
        <f t="shared" si="4"/>
        <v>1800000</v>
      </c>
      <c r="M93" s="562" t="s">
        <v>2857</v>
      </c>
      <c r="N93" s="563"/>
    </row>
    <row r="94" spans="1:14" s="564" customFormat="1" ht="25.5" x14ac:dyDescent="0.25">
      <c r="A94" s="561"/>
      <c r="B94" s="11">
        <v>4</v>
      </c>
      <c r="C94" s="517" t="s">
        <v>9608</v>
      </c>
      <c r="D94" s="609" t="s">
        <v>5931</v>
      </c>
      <c r="E94" s="7"/>
      <c r="F94" s="7" t="s">
        <v>9595</v>
      </c>
      <c r="G94" s="239"/>
      <c r="H94" s="561">
        <v>950000</v>
      </c>
      <c r="I94" s="561"/>
      <c r="J94" s="24">
        <f t="shared" si="5"/>
        <v>471262000</v>
      </c>
      <c r="K94" s="515"/>
      <c r="L94" s="254">
        <f t="shared" si="4"/>
        <v>950000</v>
      </c>
      <c r="M94" s="562" t="s">
        <v>7179</v>
      </c>
      <c r="N94" s="563"/>
    </row>
    <row r="95" spans="1:14" s="564" customFormat="1" ht="25.5" x14ac:dyDescent="0.25">
      <c r="A95" s="561"/>
      <c r="B95" s="11">
        <v>4</v>
      </c>
      <c r="C95" s="517" t="s">
        <v>9609</v>
      </c>
      <c r="D95" s="609" t="s">
        <v>6084</v>
      </c>
      <c r="E95" s="7"/>
      <c r="F95" s="7" t="s">
        <v>9596</v>
      </c>
      <c r="G95" s="239"/>
      <c r="H95" s="561">
        <v>1000000</v>
      </c>
      <c r="I95" s="561"/>
      <c r="J95" s="24">
        <f t="shared" si="5"/>
        <v>472262000</v>
      </c>
      <c r="K95" s="515"/>
      <c r="L95" s="254">
        <f t="shared" si="4"/>
        <v>1000000</v>
      </c>
      <c r="M95" s="562" t="s">
        <v>9610</v>
      </c>
      <c r="N95" s="563"/>
    </row>
    <row r="96" spans="1:14" s="564" customFormat="1" ht="25.5" x14ac:dyDescent="0.25">
      <c r="A96" s="561"/>
      <c r="B96" s="11">
        <v>4</v>
      </c>
      <c r="C96" s="517" t="s">
        <v>9611</v>
      </c>
      <c r="D96" s="609" t="s">
        <v>7000</v>
      </c>
      <c r="E96" s="7"/>
      <c r="F96" s="7" t="s">
        <v>9597</v>
      </c>
      <c r="G96" s="239"/>
      <c r="H96" s="561">
        <v>1000000</v>
      </c>
      <c r="I96" s="561"/>
      <c r="J96" s="24">
        <f t="shared" si="5"/>
        <v>473262000</v>
      </c>
      <c r="K96" s="515"/>
      <c r="L96" s="254">
        <f t="shared" si="4"/>
        <v>1000000</v>
      </c>
      <c r="M96" s="562" t="s">
        <v>4507</v>
      </c>
      <c r="N96" s="563"/>
    </row>
    <row r="97" spans="1:14" s="564" customFormat="1" ht="25.5" x14ac:dyDescent="0.25">
      <c r="A97" s="561"/>
      <c r="B97" s="465">
        <v>4</v>
      </c>
      <c r="C97" s="516" t="s">
        <v>9615</v>
      </c>
      <c r="D97" s="608"/>
      <c r="E97" s="95"/>
      <c r="F97" s="95" t="s">
        <v>9612</v>
      </c>
      <c r="G97" s="465"/>
      <c r="H97" s="565"/>
      <c r="I97" s="565">
        <v>32000</v>
      </c>
      <c r="J97" s="24">
        <f>+J96-I97</f>
        <v>473230000</v>
      </c>
      <c r="K97" s="515"/>
      <c r="L97" s="254">
        <f>-I97</f>
        <v>-32000</v>
      </c>
      <c r="M97" s="562" t="s">
        <v>518</v>
      </c>
      <c r="N97" s="563"/>
    </row>
    <row r="98" spans="1:14" s="564" customFormat="1" ht="25.5" x14ac:dyDescent="0.25">
      <c r="A98" s="561"/>
      <c r="B98" s="465">
        <v>5</v>
      </c>
      <c r="C98" s="516" t="s">
        <v>9616</v>
      </c>
      <c r="D98" s="608"/>
      <c r="E98" s="95"/>
      <c r="F98" s="95" t="s">
        <v>9613</v>
      </c>
      <c r="G98" s="465"/>
      <c r="H98" s="370"/>
      <c r="I98" s="565">
        <v>240000</v>
      </c>
      <c r="J98" s="24">
        <f t="shared" ref="J98:J100" si="6">+J97-I98</f>
        <v>472990000</v>
      </c>
      <c r="K98" s="515"/>
      <c r="L98" s="254">
        <f>-I98</f>
        <v>-240000</v>
      </c>
      <c r="M98" s="562" t="s">
        <v>2703</v>
      </c>
      <c r="N98" s="563"/>
    </row>
    <row r="99" spans="1:14" s="564" customFormat="1" ht="38.25" x14ac:dyDescent="0.25">
      <c r="A99" s="561"/>
      <c r="B99" s="465">
        <v>5</v>
      </c>
      <c r="C99" s="516" t="s">
        <v>9617</v>
      </c>
      <c r="D99" s="608"/>
      <c r="E99" s="95"/>
      <c r="F99" s="95" t="s">
        <v>9614</v>
      </c>
      <c r="G99" s="465"/>
      <c r="H99" s="370"/>
      <c r="I99" s="565">
        <v>35296000</v>
      </c>
      <c r="J99" s="24">
        <f t="shared" si="6"/>
        <v>437694000</v>
      </c>
      <c r="K99" s="515"/>
      <c r="L99" s="254">
        <f>-I99</f>
        <v>-35296000</v>
      </c>
      <c r="M99" s="562" t="s">
        <v>141</v>
      </c>
      <c r="N99" s="563"/>
    </row>
    <row r="100" spans="1:14" s="564" customFormat="1" ht="38.25" x14ac:dyDescent="0.25">
      <c r="A100" s="561"/>
      <c r="B100" s="465">
        <v>5</v>
      </c>
      <c r="C100" s="516" t="s">
        <v>9620</v>
      </c>
      <c r="D100" s="608"/>
      <c r="E100" s="95"/>
      <c r="F100" s="95" t="s">
        <v>9618</v>
      </c>
      <c r="G100" s="465"/>
      <c r="H100" s="370"/>
      <c r="I100" s="565">
        <v>3268500</v>
      </c>
      <c r="J100" s="24">
        <f t="shared" si="6"/>
        <v>434425500</v>
      </c>
      <c r="K100" s="515"/>
      <c r="L100" s="254">
        <f>-I100</f>
        <v>-3268500</v>
      </c>
      <c r="M100" s="562" t="s">
        <v>9621</v>
      </c>
      <c r="N100" s="563"/>
    </row>
    <row r="101" spans="1:14" s="564" customFormat="1" ht="25.5" x14ac:dyDescent="0.25">
      <c r="A101" s="561"/>
      <c r="B101" s="465">
        <v>5</v>
      </c>
      <c r="C101" s="516" t="s">
        <v>9622</v>
      </c>
      <c r="D101" s="608"/>
      <c r="E101" s="95"/>
      <c r="F101" s="95" t="s">
        <v>9619</v>
      </c>
      <c r="G101" s="465"/>
      <c r="H101" s="370"/>
      <c r="I101" s="565">
        <v>820000</v>
      </c>
      <c r="J101" s="24">
        <f>+J100-I101</f>
        <v>433605500</v>
      </c>
      <c r="K101" s="515"/>
      <c r="L101" s="254">
        <f>-I101</f>
        <v>-820000</v>
      </c>
      <c r="M101" s="562" t="s">
        <v>1270</v>
      </c>
      <c r="N101" s="563"/>
    </row>
    <row r="102" spans="1:14" s="564" customFormat="1" ht="25.5" x14ac:dyDescent="0.25">
      <c r="A102" s="561"/>
      <c r="B102" s="239">
        <v>5</v>
      </c>
      <c r="C102" s="517" t="s">
        <v>9652</v>
      </c>
      <c r="D102" s="609" t="s">
        <v>6084</v>
      </c>
      <c r="E102" s="7"/>
      <c r="F102" s="7" t="s">
        <v>9623</v>
      </c>
      <c r="G102" s="239"/>
      <c r="H102" s="561">
        <v>1000000</v>
      </c>
      <c r="I102" s="561"/>
      <c r="J102" s="24">
        <f>+J101+H102</f>
        <v>434605500</v>
      </c>
      <c r="K102" s="515"/>
      <c r="L102" s="254">
        <f>+H102</f>
        <v>1000000</v>
      </c>
      <c r="M102" s="562" t="s">
        <v>5428</v>
      </c>
      <c r="N102" s="563"/>
    </row>
    <row r="103" spans="1:14" s="564" customFormat="1" ht="30" x14ac:dyDescent="0.25">
      <c r="A103" s="561"/>
      <c r="B103" s="239">
        <v>5</v>
      </c>
      <c r="C103" s="517" t="s">
        <v>9653</v>
      </c>
      <c r="D103" s="609" t="s">
        <v>3118</v>
      </c>
      <c r="E103" s="95"/>
      <c r="F103" s="7" t="s">
        <v>9624</v>
      </c>
      <c r="G103" s="465"/>
      <c r="H103" s="561">
        <v>5000000</v>
      </c>
      <c r="I103" s="565"/>
      <c r="J103" s="24">
        <f t="shared" ref="J103:J121" si="7">+J102+H103</f>
        <v>439605500</v>
      </c>
      <c r="K103" s="515"/>
      <c r="L103" s="254">
        <f t="shared" ref="L103:L121" si="8">+H103</f>
        <v>5000000</v>
      </c>
      <c r="M103" s="562" t="s">
        <v>4803</v>
      </c>
      <c r="N103" s="563"/>
    </row>
    <row r="104" spans="1:14" s="564" customFormat="1" ht="25.5" x14ac:dyDescent="0.25">
      <c r="A104" s="561"/>
      <c r="B104" s="239">
        <v>5</v>
      </c>
      <c r="C104" s="514" t="s">
        <v>9654</v>
      </c>
      <c r="D104" s="611" t="s">
        <v>4490</v>
      </c>
      <c r="E104" s="95"/>
      <c r="F104" s="7" t="s">
        <v>9625</v>
      </c>
      <c r="G104" s="465"/>
      <c r="H104" s="561">
        <v>1020000</v>
      </c>
      <c r="I104" s="565"/>
      <c r="J104" s="24">
        <f t="shared" si="7"/>
        <v>440625500</v>
      </c>
      <c r="K104" s="515"/>
      <c r="L104" s="254">
        <f t="shared" si="8"/>
        <v>1020000</v>
      </c>
      <c r="M104" s="562" t="s">
        <v>4566</v>
      </c>
      <c r="N104" s="563"/>
    </row>
    <row r="105" spans="1:14" s="564" customFormat="1" ht="25.5" x14ac:dyDescent="0.25">
      <c r="A105" s="561"/>
      <c r="B105" s="239">
        <v>5</v>
      </c>
      <c r="C105" s="514" t="s">
        <v>9655</v>
      </c>
      <c r="D105" s="611" t="s">
        <v>622</v>
      </c>
      <c r="E105" s="95"/>
      <c r="F105" s="7" t="s">
        <v>9626</v>
      </c>
      <c r="G105" s="465"/>
      <c r="H105" s="561">
        <v>1000000</v>
      </c>
      <c r="I105" s="565"/>
      <c r="J105" s="24">
        <f t="shared" si="7"/>
        <v>441625500</v>
      </c>
      <c r="K105" s="515"/>
      <c r="L105" s="254">
        <f t="shared" si="8"/>
        <v>1000000</v>
      </c>
      <c r="M105" s="562" t="s">
        <v>5857</v>
      </c>
      <c r="N105" s="563"/>
    </row>
    <row r="106" spans="1:14" s="564" customFormat="1" ht="25.5" x14ac:dyDescent="0.25">
      <c r="A106" s="561"/>
      <c r="B106" s="239">
        <v>5</v>
      </c>
      <c r="C106" s="514" t="s">
        <v>9656</v>
      </c>
      <c r="D106" s="611" t="s">
        <v>4490</v>
      </c>
      <c r="E106" s="95"/>
      <c r="F106" s="7" t="s">
        <v>9627</v>
      </c>
      <c r="G106" s="465"/>
      <c r="H106" s="561">
        <v>950000</v>
      </c>
      <c r="I106" s="565"/>
      <c r="J106" s="24">
        <f t="shared" si="7"/>
        <v>442575500</v>
      </c>
      <c r="K106" s="515"/>
      <c r="L106" s="254">
        <f t="shared" si="8"/>
        <v>950000</v>
      </c>
      <c r="M106" s="562" t="s">
        <v>4752</v>
      </c>
      <c r="N106" s="563"/>
    </row>
    <row r="107" spans="1:14" s="564" customFormat="1" ht="25.5" x14ac:dyDescent="0.25">
      <c r="A107" s="561"/>
      <c r="B107" s="239">
        <v>5</v>
      </c>
      <c r="C107" s="514" t="s">
        <v>9657</v>
      </c>
      <c r="D107" s="611" t="s">
        <v>2819</v>
      </c>
      <c r="E107" s="7"/>
      <c r="F107" s="7" t="s">
        <v>9628</v>
      </c>
      <c r="G107" s="239"/>
      <c r="H107" s="561">
        <v>2100000</v>
      </c>
      <c r="I107" s="561"/>
      <c r="J107" s="24">
        <f t="shared" si="7"/>
        <v>444675500</v>
      </c>
      <c r="K107" s="515"/>
      <c r="L107" s="254">
        <f t="shared" si="8"/>
        <v>2100000</v>
      </c>
      <c r="M107" s="562" t="s">
        <v>6597</v>
      </c>
      <c r="N107" s="563"/>
    </row>
    <row r="108" spans="1:14" s="564" customFormat="1" ht="25.5" x14ac:dyDescent="0.25">
      <c r="A108" s="561"/>
      <c r="B108" s="239">
        <v>5</v>
      </c>
      <c r="C108" s="514" t="s">
        <v>9658</v>
      </c>
      <c r="D108" s="611" t="s">
        <v>9287</v>
      </c>
      <c r="E108" s="7"/>
      <c r="F108" s="7" t="s">
        <v>9629</v>
      </c>
      <c r="G108" s="239"/>
      <c r="H108" s="561">
        <v>1600000</v>
      </c>
      <c r="I108" s="561"/>
      <c r="J108" s="24">
        <f t="shared" si="7"/>
        <v>446275500</v>
      </c>
      <c r="K108" s="515"/>
      <c r="L108" s="254">
        <f t="shared" si="8"/>
        <v>1600000</v>
      </c>
      <c r="M108" s="368" t="s">
        <v>9659</v>
      </c>
      <c r="N108" s="563"/>
    </row>
    <row r="109" spans="1:14" s="564" customFormat="1" ht="25.5" x14ac:dyDescent="0.25">
      <c r="A109" s="561"/>
      <c r="B109" s="239">
        <v>5</v>
      </c>
      <c r="C109" s="514" t="s">
        <v>9660</v>
      </c>
      <c r="D109" s="611" t="s">
        <v>1227</v>
      </c>
      <c r="E109" s="7"/>
      <c r="F109" s="7" t="s">
        <v>9630</v>
      </c>
      <c r="G109" s="239"/>
      <c r="H109" s="561">
        <v>1416000</v>
      </c>
      <c r="I109" s="561"/>
      <c r="J109" s="24">
        <f t="shared" si="7"/>
        <v>447691500</v>
      </c>
      <c r="K109" s="515"/>
      <c r="L109" s="254">
        <f t="shared" si="8"/>
        <v>1416000</v>
      </c>
      <c r="M109" s="368" t="s">
        <v>3542</v>
      </c>
      <c r="N109" s="563"/>
    </row>
    <row r="110" spans="1:14" s="564" customFormat="1" ht="25.5" x14ac:dyDescent="0.25">
      <c r="A110" s="561"/>
      <c r="B110" s="239">
        <v>5</v>
      </c>
      <c r="C110" s="514" t="s">
        <v>9661</v>
      </c>
      <c r="D110" s="611" t="s">
        <v>5931</v>
      </c>
      <c r="E110" s="7"/>
      <c r="F110" s="7" t="s">
        <v>9631</v>
      </c>
      <c r="G110" s="239"/>
      <c r="H110" s="561">
        <v>1000000</v>
      </c>
      <c r="I110" s="561"/>
      <c r="J110" s="24">
        <f t="shared" si="7"/>
        <v>448691500</v>
      </c>
      <c r="K110" s="515"/>
      <c r="L110" s="254">
        <f t="shared" si="8"/>
        <v>1000000</v>
      </c>
      <c r="M110" s="368" t="s">
        <v>1381</v>
      </c>
      <c r="N110" s="563"/>
    </row>
    <row r="111" spans="1:14" s="564" customFormat="1" ht="25.5" x14ac:dyDescent="0.25">
      <c r="A111" s="561"/>
      <c r="B111" s="239">
        <v>5</v>
      </c>
      <c r="C111" s="514" t="s">
        <v>9662</v>
      </c>
      <c r="D111" s="611" t="s">
        <v>7000</v>
      </c>
      <c r="E111" s="7"/>
      <c r="F111" s="7" t="s">
        <v>9632</v>
      </c>
      <c r="G111" s="239"/>
      <c r="H111" s="561">
        <v>1000000</v>
      </c>
      <c r="I111" s="561"/>
      <c r="J111" s="24">
        <f t="shared" si="7"/>
        <v>449691500</v>
      </c>
      <c r="K111" s="515"/>
      <c r="L111" s="254">
        <f t="shared" si="8"/>
        <v>1000000</v>
      </c>
      <c r="M111" s="368" t="s">
        <v>2878</v>
      </c>
      <c r="N111" s="563"/>
    </row>
    <row r="112" spans="1:14" s="564" customFormat="1" ht="25.5" x14ac:dyDescent="0.25">
      <c r="A112" s="561"/>
      <c r="B112" s="239">
        <v>5</v>
      </c>
      <c r="C112" s="514" t="s">
        <v>9663</v>
      </c>
      <c r="D112" s="611" t="s">
        <v>7000</v>
      </c>
      <c r="E112" s="7"/>
      <c r="F112" s="7" t="s">
        <v>9633</v>
      </c>
      <c r="G112" s="465"/>
      <c r="H112" s="561">
        <v>3000000</v>
      </c>
      <c r="I112" s="565"/>
      <c r="J112" s="24">
        <f t="shared" si="7"/>
        <v>452691500</v>
      </c>
      <c r="K112" s="515"/>
      <c r="L112" s="254">
        <f t="shared" si="8"/>
        <v>3000000</v>
      </c>
      <c r="M112" s="368" t="s">
        <v>9664</v>
      </c>
      <c r="N112" s="563"/>
    </row>
    <row r="113" spans="1:14" s="564" customFormat="1" ht="25.5" x14ac:dyDescent="0.25">
      <c r="A113" s="561"/>
      <c r="B113" s="239">
        <v>5</v>
      </c>
      <c r="C113" s="518" t="s">
        <v>9665</v>
      </c>
      <c r="D113" s="611" t="s">
        <v>1244</v>
      </c>
      <c r="E113" s="95"/>
      <c r="F113" s="7" t="s">
        <v>9634</v>
      </c>
      <c r="G113" s="465"/>
      <c r="H113" s="561">
        <v>850000</v>
      </c>
      <c r="I113" s="565"/>
      <c r="J113" s="24">
        <f t="shared" si="7"/>
        <v>453541500</v>
      </c>
      <c r="K113" s="515"/>
      <c r="L113" s="254">
        <f t="shared" si="8"/>
        <v>850000</v>
      </c>
      <c r="M113" s="368" t="s">
        <v>3546</v>
      </c>
      <c r="N113" s="563"/>
    </row>
    <row r="114" spans="1:14" s="564" customFormat="1" ht="25.5" x14ac:dyDescent="0.25">
      <c r="A114" s="561"/>
      <c r="B114" s="239">
        <v>5</v>
      </c>
      <c r="C114" s="514" t="s">
        <v>9666</v>
      </c>
      <c r="D114" s="611" t="s">
        <v>1227</v>
      </c>
      <c r="E114" s="95"/>
      <c r="F114" s="7" t="s">
        <v>9635</v>
      </c>
      <c r="G114" s="465"/>
      <c r="H114" s="561">
        <v>700000</v>
      </c>
      <c r="I114" s="565"/>
      <c r="J114" s="24">
        <f t="shared" si="7"/>
        <v>454241500</v>
      </c>
      <c r="K114" s="515"/>
      <c r="L114" s="254">
        <f t="shared" si="8"/>
        <v>700000</v>
      </c>
      <c r="M114" s="368" t="s">
        <v>9667</v>
      </c>
      <c r="N114" s="563"/>
    </row>
    <row r="115" spans="1:14" s="564" customFormat="1" ht="25.5" x14ac:dyDescent="0.25">
      <c r="A115" s="561"/>
      <c r="B115" s="239">
        <v>5</v>
      </c>
      <c r="C115" s="514" t="s">
        <v>9668</v>
      </c>
      <c r="D115" s="611" t="s">
        <v>5931</v>
      </c>
      <c r="E115" s="95"/>
      <c r="F115" s="7" t="s">
        <v>9636</v>
      </c>
      <c r="G115" s="465"/>
      <c r="H115" s="561">
        <v>1000000</v>
      </c>
      <c r="I115" s="565"/>
      <c r="J115" s="24">
        <f t="shared" si="7"/>
        <v>455241500</v>
      </c>
      <c r="K115" s="515"/>
      <c r="L115" s="254">
        <f t="shared" si="8"/>
        <v>1000000</v>
      </c>
      <c r="M115" s="368" t="s">
        <v>7317</v>
      </c>
      <c r="N115" s="563"/>
    </row>
    <row r="116" spans="1:14" s="564" customFormat="1" ht="25.5" x14ac:dyDescent="0.25">
      <c r="A116" s="561"/>
      <c r="B116" s="239">
        <v>5</v>
      </c>
      <c r="C116" s="514" t="s">
        <v>9669</v>
      </c>
      <c r="D116" s="611" t="s">
        <v>1251</v>
      </c>
      <c r="E116" s="95"/>
      <c r="F116" s="7" t="s">
        <v>9637</v>
      </c>
      <c r="G116" s="465"/>
      <c r="H116" s="561">
        <v>800000</v>
      </c>
      <c r="I116" s="565"/>
      <c r="J116" s="24">
        <f t="shared" si="7"/>
        <v>456041500</v>
      </c>
      <c r="K116" s="515"/>
      <c r="L116" s="254">
        <f t="shared" si="8"/>
        <v>800000</v>
      </c>
      <c r="M116" s="368" t="s">
        <v>1942</v>
      </c>
      <c r="N116" s="563"/>
    </row>
    <row r="117" spans="1:14" s="564" customFormat="1" ht="25.5" x14ac:dyDescent="0.25">
      <c r="A117" s="561"/>
      <c r="B117" s="239">
        <v>5</v>
      </c>
      <c r="C117" s="517" t="s">
        <v>9670</v>
      </c>
      <c r="D117" s="610" t="s">
        <v>6084</v>
      </c>
      <c r="E117" s="7"/>
      <c r="F117" s="7" t="s">
        <v>9638</v>
      </c>
      <c r="G117" s="239"/>
      <c r="H117" s="561">
        <v>1000000</v>
      </c>
      <c r="I117" s="561"/>
      <c r="J117" s="24">
        <f t="shared" si="7"/>
        <v>457041500</v>
      </c>
      <c r="L117" s="254">
        <f t="shared" si="8"/>
        <v>1000000</v>
      </c>
      <c r="M117" s="519" t="s">
        <v>9671</v>
      </c>
      <c r="N117" s="563"/>
    </row>
    <row r="118" spans="1:14" s="564" customFormat="1" ht="25.5" x14ac:dyDescent="0.25">
      <c r="A118" s="561"/>
      <c r="B118" s="239">
        <v>5</v>
      </c>
      <c r="C118" s="517" t="s">
        <v>9672</v>
      </c>
      <c r="D118" s="610" t="s">
        <v>5931</v>
      </c>
      <c r="E118" s="7"/>
      <c r="F118" s="7" t="s">
        <v>9639</v>
      </c>
      <c r="G118" s="239"/>
      <c r="H118" s="561">
        <v>1000000</v>
      </c>
      <c r="I118" s="561"/>
      <c r="J118" s="24">
        <f t="shared" si="7"/>
        <v>458041500</v>
      </c>
      <c r="L118" s="254">
        <f t="shared" si="8"/>
        <v>1000000</v>
      </c>
      <c r="M118" s="519" t="s">
        <v>5513</v>
      </c>
      <c r="N118" s="563"/>
    </row>
    <row r="119" spans="1:14" s="564" customFormat="1" ht="25.5" x14ac:dyDescent="0.25">
      <c r="A119" s="561"/>
      <c r="B119" s="239">
        <v>5</v>
      </c>
      <c r="C119" s="517" t="s">
        <v>9673</v>
      </c>
      <c r="D119" s="610" t="s">
        <v>1433</v>
      </c>
      <c r="E119" s="7"/>
      <c r="F119" s="7" t="s">
        <v>9640</v>
      </c>
      <c r="G119" s="239"/>
      <c r="H119" s="561">
        <v>4700000</v>
      </c>
      <c r="I119" s="561"/>
      <c r="J119" s="24">
        <f t="shared" si="7"/>
        <v>462741500</v>
      </c>
      <c r="L119" s="254">
        <f t="shared" si="8"/>
        <v>4700000</v>
      </c>
      <c r="M119" s="519" t="s">
        <v>2375</v>
      </c>
      <c r="N119" s="563"/>
    </row>
    <row r="120" spans="1:14" s="564" customFormat="1" ht="25.5" x14ac:dyDescent="0.25">
      <c r="A120" s="561"/>
      <c r="B120" s="239">
        <v>5</v>
      </c>
      <c r="C120" s="517" t="s">
        <v>8955</v>
      </c>
      <c r="D120" s="610" t="s">
        <v>5931</v>
      </c>
      <c r="E120" s="7"/>
      <c r="F120" s="7" t="s">
        <v>9641</v>
      </c>
      <c r="G120" s="239"/>
      <c r="H120" s="561">
        <v>850000</v>
      </c>
      <c r="I120" s="561"/>
      <c r="J120" s="24">
        <f t="shared" si="7"/>
        <v>463591500</v>
      </c>
      <c r="L120" s="254">
        <f t="shared" si="8"/>
        <v>850000</v>
      </c>
      <c r="M120" s="519" t="s">
        <v>8449</v>
      </c>
      <c r="N120" s="563"/>
    </row>
    <row r="121" spans="1:14" s="564" customFormat="1" ht="25.5" x14ac:dyDescent="0.25">
      <c r="A121" s="561"/>
      <c r="B121" s="239">
        <v>5</v>
      </c>
      <c r="C121" s="517" t="s">
        <v>9674</v>
      </c>
      <c r="D121" s="610" t="s">
        <v>9675</v>
      </c>
      <c r="E121" s="7"/>
      <c r="F121" s="7" t="s">
        <v>9642</v>
      </c>
      <c r="G121" s="239"/>
      <c r="H121" s="561">
        <v>950000</v>
      </c>
      <c r="I121" s="561"/>
      <c r="J121" s="24">
        <f t="shared" si="7"/>
        <v>464541500</v>
      </c>
      <c r="L121" s="254">
        <f t="shared" si="8"/>
        <v>950000</v>
      </c>
      <c r="M121" s="519" t="s">
        <v>9676</v>
      </c>
      <c r="N121" s="563"/>
    </row>
    <row r="122" spans="1:14" s="564" customFormat="1" ht="38.25" x14ac:dyDescent="0.25">
      <c r="A122" s="561"/>
      <c r="B122" s="465">
        <v>6</v>
      </c>
      <c r="C122" s="516" t="s">
        <v>9684</v>
      </c>
      <c r="D122" s="608"/>
      <c r="E122" s="95"/>
      <c r="F122" s="95" t="s">
        <v>9677</v>
      </c>
      <c r="G122" s="465"/>
      <c r="H122" s="370"/>
      <c r="I122" s="565">
        <v>15129600</v>
      </c>
      <c r="J122" s="24">
        <f>+J121-I122</f>
        <v>449411900</v>
      </c>
      <c r="K122" s="564" t="s">
        <v>6275</v>
      </c>
      <c r="L122" s="254">
        <f>-I122</f>
        <v>-15129600</v>
      </c>
      <c r="M122" s="519" t="s">
        <v>148</v>
      </c>
      <c r="N122" s="563"/>
    </row>
    <row r="123" spans="1:14" s="564" customFormat="1" ht="25.5" x14ac:dyDescent="0.25">
      <c r="A123" s="561"/>
      <c r="B123" s="239">
        <v>6</v>
      </c>
      <c r="C123" s="517" t="s">
        <v>9708</v>
      </c>
      <c r="D123" s="609" t="s">
        <v>1433</v>
      </c>
      <c r="E123" s="7"/>
      <c r="F123" s="7" t="s">
        <v>9643</v>
      </c>
      <c r="G123" s="239"/>
      <c r="H123" s="561">
        <v>1550000</v>
      </c>
      <c r="I123" s="565"/>
      <c r="J123" s="24">
        <f>+J122+H123</f>
        <v>450961900</v>
      </c>
      <c r="L123" s="254">
        <f>+H123</f>
        <v>1550000</v>
      </c>
      <c r="M123" s="519" t="s">
        <v>2794</v>
      </c>
      <c r="N123" s="563"/>
    </row>
    <row r="124" spans="1:14" s="564" customFormat="1" ht="25.5" x14ac:dyDescent="0.25">
      <c r="A124" s="561"/>
      <c r="B124" s="239">
        <v>6</v>
      </c>
      <c r="C124" s="517" t="s">
        <v>9709</v>
      </c>
      <c r="D124" s="609" t="s">
        <v>5931</v>
      </c>
      <c r="E124" s="7"/>
      <c r="F124" s="7" t="s">
        <v>9644</v>
      </c>
      <c r="G124" s="239"/>
      <c r="H124" s="561">
        <v>2500000</v>
      </c>
      <c r="I124" s="565"/>
      <c r="J124" s="24">
        <f t="shared" ref="J124:J139" si="9">+J123+H124</f>
        <v>453461900</v>
      </c>
      <c r="L124" s="254">
        <f t="shared" ref="L124:L139" si="10">+H124</f>
        <v>2500000</v>
      </c>
      <c r="M124" s="519" t="s">
        <v>9710</v>
      </c>
      <c r="N124" s="563"/>
    </row>
    <row r="125" spans="1:14" s="564" customFormat="1" ht="25.5" x14ac:dyDescent="0.25">
      <c r="A125" s="561"/>
      <c r="B125" s="239">
        <v>6</v>
      </c>
      <c r="C125" s="517" t="s">
        <v>9711</v>
      </c>
      <c r="D125" s="609" t="s">
        <v>5931</v>
      </c>
      <c r="E125" s="7"/>
      <c r="F125" s="7" t="s">
        <v>9645</v>
      </c>
      <c r="G125" s="239"/>
      <c r="H125" s="561">
        <v>1000000</v>
      </c>
      <c r="I125" s="565"/>
      <c r="J125" s="24">
        <f t="shared" si="9"/>
        <v>454461900</v>
      </c>
      <c r="L125" s="254">
        <f t="shared" si="10"/>
        <v>1000000</v>
      </c>
      <c r="M125" s="519" t="s">
        <v>7980</v>
      </c>
      <c r="N125" s="563"/>
    </row>
    <row r="126" spans="1:14" s="564" customFormat="1" ht="25.5" x14ac:dyDescent="0.25">
      <c r="A126" s="561"/>
      <c r="B126" s="239">
        <v>6</v>
      </c>
      <c r="C126" s="517" t="s">
        <v>9712</v>
      </c>
      <c r="D126" s="609" t="s">
        <v>6082</v>
      </c>
      <c r="E126" s="7"/>
      <c r="F126" s="7" t="s">
        <v>9646</v>
      </c>
      <c r="G126" s="239"/>
      <c r="H126" s="561">
        <v>1000000</v>
      </c>
      <c r="I126" s="565"/>
      <c r="J126" s="24">
        <f t="shared" si="9"/>
        <v>455461900</v>
      </c>
      <c r="L126" s="254">
        <f t="shared" si="10"/>
        <v>1000000</v>
      </c>
      <c r="M126" s="519" t="s">
        <v>9713</v>
      </c>
      <c r="N126" s="563"/>
    </row>
    <row r="127" spans="1:14" s="564" customFormat="1" ht="25.5" x14ac:dyDescent="0.25">
      <c r="A127" s="561"/>
      <c r="B127" s="239">
        <v>6</v>
      </c>
      <c r="C127" s="517" t="s">
        <v>9714</v>
      </c>
      <c r="D127" s="609" t="s">
        <v>353</v>
      </c>
      <c r="E127" s="7"/>
      <c r="F127" s="7" t="s">
        <v>9647</v>
      </c>
      <c r="G127" s="239"/>
      <c r="H127" s="561">
        <v>2320000</v>
      </c>
      <c r="I127" s="565"/>
      <c r="J127" s="24">
        <f t="shared" si="9"/>
        <v>457781900</v>
      </c>
      <c r="L127" s="254">
        <f t="shared" si="10"/>
        <v>2320000</v>
      </c>
      <c r="M127" s="519" t="s">
        <v>4339</v>
      </c>
      <c r="N127" s="563"/>
    </row>
    <row r="128" spans="1:14" s="564" customFormat="1" ht="25.5" x14ac:dyDescent="0.25">
      <c r="A128" s="561"/>
      <c r="B128" s="239">
        <v>6</v>
      </c>
      <c r="C128" s="517" t="s">
        <v>8698</v>
      </c>
      <c r="D128" s="609" t="s">
        <v>5931</v>
      </c>
      <c r="E128" s="7"/>
      <c r="F128" s="7" t="s">
        <v>9648</v>
      </c>
      <c r="G128" s="239"/>
      <c r="H128" s="561">
        <v>900000</v>
      </c>
      <c r="I128" s="565"/>
      <c r="J128" s="24">
        <f t="shared" si="9"/>
        <v>458681900</v>
      </c>
      <c r="L128" s="254">
        <f t="shared" si="10"/>
        <v>900000</v>
      </c>
      <c r="M128" s="519" t="s">
        <v>3467</v>
      </c>
      <c r="N128" s="563"/>
    </row>
    <row r="129" spans="1:14" s="564" customFormat="1" ht="25.5" x14ac:dyDescent="0.25">
      <c r="A129" s="561"/>
      <c r="B129" s="239">
        <v>6</v>
      </c>
      <c r="C129" s="517" t="s">
        <v>9715</v>
      </c>
      <c r="D129" s="609" t="s">
        <v>1227</v>
      </c>
      <c r="E129" s="7"/>
      <c r="F129" s="7" t="s">
        <v>9649</v>
      </c>
      <c r="G129" s="239"/>
      <c r="H129" s="561">
        <v>850000</v>
      </c>
      <c r="I129" s="565"/>
      <c r="J129" s="24">
        <f t="shared" si="9"/>
        <v>459531900</v>
      </c>
      <c r="L129" s="254">
        <f t="shared" si="10"/>
        <v>850000</v>
      </c>
      <c r="M129" s="519" t="s">
        <v>4954</v>
      </c>
      <c r="N129" s="563"/>
    </row>
    <row r="130" spans="1:14" s="564" customFormat="1" ht="25.5" x14ac:dyDescent="0.25">
      <c r="A130" s="561"/>
      <c r="B130" s="239">
        <v>6</v>
      </c>
      <c r="C130" s="517" t="s">
        <v>9716</v>
      </c>
      <c r="D130" s="609" t="s">
        <v>1385</v>
      </c>
      <c r="E130" s="7"/>
      <c r="F130" s="7" t="s">
        <v>9650</v>
      </c>
      <c r="G130" s="239"/>
      <c r="H130" s="561">
        <v>900000</v>
      </c>
      <c r="I130" s="565"/>
      <c r="J130" s="24">
        <f t="shared" si="9"/>
        <v>460431900</v>
      </c>
      <c r="L130" s="254">
        <f t="shared" si="10"/>
        <v>900000</v>
      </c>
      <c r="M130" s="519" t="s">
        <v>3537</v>
      </c>
      <c r="N130" s="563"/>
    </row>
    <row r="131" spans="1:14" s="564" customFormat="1" ht="25.5" x14ac:dyDescent="0.25">
      <c r="A131" s="561"/>
      <c r="B131" s="239">
        <v>6</v>
      </c>
      <c r="C131" s="517" t="s">
        <v>9717</v>
      </c>
      <c r="D131" s="609" t="s">
        <v>1594</v>
      </c>
      <c r="E131" s="7"/>
      <c r="F131" s="7" t="s">
        <v>9651</v>
      </c>
      <c r="G131" s="239"/>
      <c r="H131" s="561">
        <v>800000</v>
      </c>
      <c r="I131" s="565"/>
      <c r="J131" s="24">
        <f t="shared" si="9"/>
        <v>461231900</v>
      </c>
      <c r="L131" s="254">
        <f t="shared" si="10"/>
        <v>800000</v>
      </c>
      <c r="M131" s="519" t="s">
        <v>9718</v>
      </c>
      <c r="N131" s="563"/>
    </row>
    <row r="132" spans="1:14" s="564" customFormat="1" ht="25.5" x14ac:dyDescent="0.25">
      <c r="A132" s="561"/>
      <c r="B132" s="239">
        <v>6</v>
      </c>
      <c r="C132" s="517" t="s">
        <v>9719</v>
      </c>
      <c r="D132" s="609" t="s">
        <v>1385</v>
      </c>
      <c r="E132" s="7"/>
      <c r="F132" s="7" t="s">
        <v>9690</v>
      </c>
      <c r="G132" s="239"/>
      <c r="H132" s="561">
        <v>800000</v>
      </c>
      <c r="I132" s="565"/>
      <c r="J132" s="24">
        <f t="shared" si="9"/>
        <v>462031900</v>
      </c>
      <c r="L132" s="254">
        <f t="shared" si="10"/>
        <v>800000</v>
      </c>
      <c r="M132" s="519" t="s">
        <v>9720</v>
      </c>
      <c r="N132" s="563"/>
    </row>
    <row r="133" spans="1:14" s="564" customFormat="1" ht="25.5" x14ac:dyDescent="0.25">
      <c r="A133" s="561"/>
      <c r="B133" s="239">
        <v>6</v>
      </c>
      <c r="C133" s="517" t="s">
        <v>9721</v>
      </c>
      <c r="D133" s="609" t="s">
        <v>1594</v>
      </c>
      <c r="E133" s="7"/>
      <c r="F133" s="7" t="s">
        <v>9691</v>
      </c>
      <c r="G133" s="239"/>
      <c r="H133" s="561">
        <v>950000</v>
      </c>
      <c r="I133" s="565"/>
      <c r="J133" s="24">
        <f t="shared" si="9"/>
        <v>462981900</v>
      </c>
      <c r="L133" s="254">
        <f t="shared" si="10"/>
        <v>950000</v>
      </c>
      <c r="M133" s="519" t="s">
        <v>3694</v>
      </c>
      <c r="N133" s="563"/>
    </row>
    <row r="134" spans="1:14" s="564" customFormat="1" ht="25.5" x14ac:dyDescent="0.25">
      <c r="A134" s="561"/>
      <c r="B134" s="239">
        <v>6</v>
      </c>
      <c r="C134" s="517" t="s">
        <v>9722</v>
      </c>
      <c r="D134" s="609" t="s">
        <v>1385</v>
      </c>
      <c r="E134" s="7"/>
      <c r="F134" s="7" t="s">
        <v>9692</v>
      </c>
      <c r="G134" s="239"/>
      <c r="H134" s="561">
        <v>1900000</v>
      </c>
      <c r="I134" s="565"/>
      <c r="J134" s="24">
        <f t="shared" si="9"/>
        <v>464881900</v>
      </c>
      <c r="L134" s="254">
        <f t="shared" si="10"/>
        <v>1900000</v>
      </c>
      <c r="M134" s="519" t="s">
        <v>6335</v>
      </c>
      <c r="N134" s="563"/>
    </row>
    <row r="135" spans="1:14" s="564" customFormat="1" ht="25.5" x14ac:dyDescent="0.25">
      <c r="A135" s="561"/>
      <c r="B135" s="239">
        <v>6</v>
      </c>
      <c r="C135" s="517" t="s">
        <v>9723</v>
      </c>
      <c r="D135" s="609" t="s">
        <v>6084</v>
      </c>
      <c r="E135" s="7"/>
      <c r="F135" s="7" t="s">
        <v>9693</v>
      </c>
      <c r="G135" s="239"/>
      <c r="H135" s="561">
        <v>1000000</v>
      </c>
      <c r="I135" s="565"/>
      <c r="J135" s="24">
        <f t="shared" si="9"/>
        <v>465881900</v>
      </c>
      <c r="L135" s="254">
        <f t="shared" si="10"/>
        <v>1000000</v>
      </c>
      <c r="M135" s="519" t="s">
        <v>8431</v>
      </c>
      <c r="N135" s="563"/>
    </row>
    <row r="136" spans="1:14" s="564" customFormat="1" ht="25.5" x14ac:dyDescent="0.25">
      <c r="A136" s="561"/>
      <c r="B136" s="239">
        <v>6</v>
      </c>
      <c r="C136" s="517" t="s">
        <v>9724</v>
      </c>
      <c r="D136" s="609" t="s">
        <v>6084</v>
      </c>
      <c r="E136" s="7"/>
      <c r="F136" s="7" t="s">
        <v>9694</v>
      </c>
      <c r="G136" s="239"/>
      <c r="H136" s="561">
        <v>850000</v>
      </c>
      <c r="I136" s="565"/>
      <c r="J136" s="24">
        <f t="shared" si="9"/>
        <v>466731900</v>
      </c>
      <c r="L136" s="254">
        <f t="shared" si="10"/>
        <v>850000</v>
      </c>
      <c r="M136" s="519" t="s">
        <v>8633</v>
      </c>
      <c r="N136" s="563"/>
    </row>
    <row r="137" spans="1:14" s="564" customFormat="1" ht="25.5" x14ac:dyDescent="0.25">
      <c r="A137" s="561"/>
      <c r="B137" s="239">
        <v>6</v>
      </c>
      <c r="C137" s="517" t="s">
        <v>8826</v>
      </c>
      <c r="D137" s="609" t="s">
        <v>6084</v>
      </c>
      <c r="E137" s="7"/>
      <c r="F137" s="7" t="s">
        <v>9695</v>
      </c>
      <c r="G137" s="239"/>
      <c r="H137" s="561">
        <v>800000</v>
      </c>
      <c r="I137" s="565"/>
      <c r="J137" s="24">
        <f t="shared" si="9"/>
        <v>467531900</v>
      </c>
      <c r="L137" s="254">
        <f t="shared" si="10"/>
        <v>800000</v>
      </c>
      <c r="M137" s="519" t="s">
        <v>6198</v>
      </c>
      <c r="N137" s="563"/>
    </row>
    <row r="138" spans="1:14" s="564" customFormat="1" ht="25.5" x14ac:dyDescent="0.25">
      <c r="A138" s="561"/>
      <c r="B138" s="239">
        <v>6</v>
      </c>
      <c r="C138" s="517" t="s">
        <v>9725</v>
      </c>
      <c r="D138" s="609" t="s">
        <v>4490</v>
      </c>
      <c r="E138" s="7"/>
      <c r="F138" s="7" t="s">
        <v>9696</v>
      </c>
      <c r="G138" s="239"/>
      <c r="H138" s="561">
        <v>770000</v>
      </c>
      <c r="I138" s="565"/>
      <c r="J138" s="24">
        <f t="shared" si="9"/>
        <v>468301900</v>
      </c>
      <c r="L138" s="254">
        <f t="shared" si="10"/>
        <v>770000</v>
      </c>
      <c r="M138" s="519" t="s">
        <v>6075</v>
      </c>
      <c r="N138" s="563"/>
    </row>
    <row r="139" spans="1:14" s="564" customFormat="1" ht="25.5" x14ac:dyDescent="0.25">
      <c r="A139" s="561"/>
      <c r="B139" s="239">
        <v>6</v>
      </c>
      <c r="C139" s="517" t="s">
        <v>9726</v>
      </c>
      <c r="D139" s="609" t="s">
        <v>5931</v>
      </c>
      <c r="E139" s="7"/>
      <c r="F139" s="7" t="s">
        <v>9697</v>
      </c>
      <c r="G139" s="239"/>
      <c r="H139" s="561">
        <v>800000</v>
      </c>
      <c r="I139" s="565"/>
      <c r="J139" s="24">
        <f t="shared" si="9"/>
        <v>469101900</v>
      </c>
      <c r="L139" s="254">
        <f t="shared" si="10"/>
        <v>800000</v>
      </c>
      <c r="M139" s="519" t="s">
        <v>6115</v>
      </c>
      <c r="N139" s="563"/>
    </row>
    <row r="140" spans="1:14" s="564" customFormat="1" ht="38.25" x14ac:dyDescent="0.25">
      <c r="A140" s="561"/>
      <c r="B140" s="465">
        <v>7</v>
      </c>
      <c r="C140" s="516" t="s">
        <v>9685</v>
      </c>
      <c r="D140" s="608"/>
      <c r="E140" s="95"/>
      <c r="F140" s="95" t="s">
        <v>9678</v>
      </c>
      <c r="G140" s="465"/>
      <c r="H140" s="370"/>
      <c r="I140" s="565">
        <v>15188100</v>
      </c>
      <c r="J140" s="24">
        <f>+J139-I140</f>
        <v>453913800</v>
      </c>
      <c r="K140" s="564" t="s">
        <v>5489</v>
      </c>
      <c r="L140" s="254">
        <f t="shared" ref="L140:L145" si="11">-I140</f>
        <v>-15188100</v>
      </c>
      <c r="M140" s="519" t="s">
        <v>5615</v>
      </c>
      <c r="N140" s="563"/>
    </row>
    <row r="141" spans="1:14" s="564" customFormat="1" ht="51" x14ac:dyDescent="0.25">
      <c r="A141" s="561"/>
      <c r="B141" s="465">
        <v>7</v>
      </c>
      <c r="C141" s="516" t="s">
        <v>9686</v>
      </c>
      <c r="D141" s="608"/>
      <c r="E141" s="95"/>
      <c r="F141" s="95" t="s">
        <v>9679</v>
      </c>
      <c r="G141" s="465"/>
      <c r="H141" s="565"/>
      <c r="I141" s="565">
        <v>23688000</v>
      </c>
      <c r="J141" s="24">
        <f t="shared" ref="J141:J144" si="12">+J140-I141</f>
        <v>430225800</v>
      </c>
      <c r="K141" s="564" t="s">
        <v>5489</v>
      </c>
      <c r="L141" s="254">
        <f t="shared" si="11"/>
        <v>-23688000</v>
      </c>
      <c r="M141" s="519" t="s">
        <v>5615</v>
      </c>
      <c r="N141" s="563"/>
    </row>
    <row r="142" spans="1:14" s="564" customFormat="1" ht="25.5" x14ac:dyDescent="0.25">
      <c r="A142" s="561"/>
      <c r="B142" s="465">
        <v>7</v>
      </c>
      <c r="C142" s="516" t="s">
        <v>9687</v>
      </c>
      <c r="D142" s="608"/>
      <c r="E142" s="95"/>
      <c r="F142" s="95" t="s">
        <v>9680</v>
      </c>
      <c r="G142" s="465"/>
      <c r="H142" s="565"/>
      <c r="I142" s="565">
        <v>5088500</v>
      </c>
      <c r="J142" s="24">
        <f t="shared" si="12"/>
        <v>425137300</v>
      </c>
      <c r="K142" s="564" t="s">
        <v>5331</v>
      </c>
      <c r="L142" s="254">
        <f t="shared" si="11"/>
        <v>-5088500</v>
      </c>
      <c r="M142" s="519" t="s">
        <v>434</v>
      </c>
      <c r="N142" s="563"/>
    </row>
    <row r="143" spans="1:14" s="564" customFormat="1" ht="25.5" x14ac:dyDescent="0.25">
      <c r="A143" s="561"/>
      <c r="B143" s="465">
        <v>7</v>
      </c>
      <c r="C143" s="516" t="s">
        <v>9688</v>
      </c>
      <c r="D143" s="608"/>
      <c r="E143" s="95"/>
      <c r="F143" s="95" t="s">
        <v>9681</v>
      </c>
      <c r="G143" s="465"/>
      <c r="H143" s="565"/>
      <c r="I143" s="565">
        <v>3792500</v>
      </c>
      <c r="J143" s="24">
        <f t="shared" si="12"/>
        <v>421344800</v>
      </c>
      <c r="K143" s="564" t="s">
        <v>5332</v>
      </c>
      <c r="L143" s="254">
        <f t="shared" si="11"/>
        <v>-3792500</v>
      </c>
      <c r="M143" s="519" t="s">
        <v>141</v>
      </c>
      <c r="N143" s="563"/>
    </row>
    <row r="144" spans="1:14" s="564" customFormat="1" ht="25.5" x14ac:dyDescent="0.25">
      <c r="A144" s="561"/>
      <c r="B144" s="465">
        <v>7</v>
      </c>
      <c r="C144" s="516" t="s">
        <v>9689</v>
      </c>
      <c r="D144" s="608"/>
      <c r="E144" s="95"/>
      <c r="F144" s="95" t="s">
        <v>9682</v>
      </c>
      <c r="G144" s="465"/>
      <c r="H144" s="565"/>
      <c r="I144" s="565">
        <v>14247000</v>
      </c>
      <c r="J144" s="24">
        <f t="shared" si="12"/>
        <v>407097800</v>
      </c>
      <c r="K144" s="564" t="s">
        <v>5332</v>
      </c>
      <c r="L144" s="254">
        <f t="shared" si="11"/>
        <v>-14247000</v>
      </c>
      <c r="M144" s="519" t="s">
        <v>141</v>
      </c>
      <c r="N144" s="563"/>
    </row>
    <row r="145" spans="1:14" s="564" customFormat="1" ht="25.5" x14ac:dyDescent="0.25">
      <c r="A145" s="561"/>
      <c r="B145" s="465">
        <v>7</v>
      </c>
      <c r="C145" s="516" t="s">
        <v>9747</v>
      </c>
      <c r="D145" s="608"/>
      <c r="E145" s="95"/>
      <c r="F145" s="95" t="s">
        <v>9683</v>
      </c>
      <c r="G145" s="465"/>
      <c r="H145" s="565"/>
      <c r="I145" s="565">
        <v>1185000</v>
      </c>
      <c r="J145" s="24">
        <f>+J144-I145</f>
        <v>405912800</v>
      </c>
      <c r="K145" s="564" t="s">
        <v>5489</v>
      </c>
      <c r="L145" s="254">
        <f t="shared" si="11"/>
        <v>-1185000</v>
      </c>
      <c r="M145" s="519" t="s">
        <v>5615</v>
      </c>
      <c r="N145" s="563"/>
    </row>
    <row r="146" spans="1:14" s="564" customFormat="1" ht="25.5" x14ac:dyDescent="0.25">
      <c r="A146" s="561"/>
      <c r="B146" s="239">
        <v>7</v>
      </c>
      <c r="C146" s="514" t="s">
        <v>9731</v>
      </c>
      <c r="D146" s="611" t="s">
        <v>5931</v>
      </c>
      <c r="E146" s="12"/>
      <c r="F146" s="7" t="s">
        <v>9698</v>
      </c>
      <c r="G146" s="465"/>
      <c r="H146" s="561">
        <v>2010000</v>
      </c>
      <c r="I146" s="565"/>
      <c r="J146" s="24">
        <f>+J145+H146</f>
        <v>407922800</v>
      </c>
      <c r="L146" s="254">
        <f>+H146</f>
        <v>2010000</v>
      </c>
      <c r="M146" s="519" t="s">
        <v>5408</v>
      </c>
      <c r="N146" s="563"/>
    </row>
    <row r="147" spans="1:14" s="564" customFormat="1" ht="24" customHeight="1" x14ac:dyDescent="0.25">
      <c r="A147" s="561"/>
      <c r="B147" s="239">
        <v>7</v>
      </c>
      <c r="C147" s="514" t="s">
        <v>9732</v>
      </c>
      <c r="D147" s="611" t="s">
        <v>1385</v>
      </c>
      <c r="E147" s="12"/>
      <c r="F147" s="7" t="s">
        <v>9699</v>
      </c>
      <c r="G147" s="465"/>
      <c r="H147" s="561">
        <v>1050000</v>
      </c>
      <c r="I147" s="565"/>
      <c r="J147" s="24">
        <f t="shared" ref="J147:J178" si="13">+J146+H147</f>
        <v>408972800</v>
      </c>
      <c r="L147" s="254">
        <f t="shared" ref="L147:L178" si="14">+H147</f>
        <v>1050000</v>
      </c>
      <c r="M147" s="519" t="s">
        <v>3961</v>
      </c>
      <c r="N147" s="563"/>
    </row>
    <row r="148" spans="1:14" s="564" customFormat="1" ht="24" customHeight="1" x14ac:dyDescent="0.25">
      <c r="A148" s="561"/>
      <c r="B148" s="239">
        <v>7</v>
      </c>
      <c r="C148" s="514" t="s">
        <v>9733</v>
      </c>
      <c r="D148" s="611" t="s">
        <v>2642</v>
      </c>
      <c r="E148" s="12"/>
      <c r="F148" s="7" t="s">
        <v>9700</v>
      </c>
      <c r="G148" s="465"/>
      <c r="H148" s="561">
        <v>500000</v>
      </c>
      <c r="I148" s="565"/>
      <c r="J148" s="24">
        <f t="shared" si="13"/>
        <v>409472800</v>
      </c>
      <c r="L148" s="254">
        <f t="shared" si="14"/>
        <v>500000</v>
      </c>
      <c r="M148" s="519" t="s">
        <v>5506</v>
      </c>
      <c r="N148" s="563"/>
    </row>
    <row r="149" spans="1:14" s="564" customFormat="1" ht="24" customHeight="1" x14ac:dyDescent="0.25">
      <c r="A149" s="561"/>
      <c r="B149" s="239">
        <v>7</v>
      </c>
      <c r="C149" s="517" t="s">
        <v>9734</v>
      </c>
      <c r="D149" s="609" t="s">
        <v>7000</v>
      </c>
      <c r="E149" s="95"/>
      <c r="F149" s="7" t="s">
        <v>9701</v>
      </c>
      <c r="G149" s="465"/>
      <c r="H149" s="561">
        <v>750000</v>
      </c>
      <c r="I149" s="565"/>
      <c r="J149" s="24">
        <f t="shared" si="13"/>
        <v>410222800</v>
      </c>
      <c r="L149" s="254">
        <f t="shared" si="14"/>
        <v>750000</v>
      </c>
      <c r="M149" s="519" t="s">
        <v>7499</v>
      </c>
      <c r="N149" s="563"/>
    </row>
    <row r="150" spans="1:14" s="564" customFormat="1" ht="24" customHeight="1" x14ac:dyDescent="0.25">
      <c r="A150" s="561"/>
      <c r="B150" s="239">
        <v>7</v>
      </c>
      <c r="C150" s="514" t="s">
        <v>9735</v>
      </c>
      <c r="D150" s="611" t="s">
        <v>1244</v>
      </c>
      <c r="E150" s="12"/>
      <c r="F150" s="7" t="s">
        <v>9702</v>
      </c>
      <c r="G150" s="465"/>
      <c r="H150" s="561">
        <v>1000000</v>
      </c>
      <c r="I150" s="565"/>
      <c r="J150" s="24">
        <f t="shared" si="13"/>
        <v>411222800</v>
      </c>
      <c r="L150" s="254">
        <f t="shared" si="14"/>
        <v>1000000</v>
      </c>
      <c r="M150" s="519" t="s">
        <v>712</v>
      </c>
      <c r="N150" s="563"/>
    </row>
    <row r="151" spans="1:14" s="564" customFormat="1" ht="25.5" x14ac:dyDescent="0.25">
      <c r="A151" s="561"/>
      <c r="B151" s="239">
        <v>7</v>
      </c>
      <c r="C151" s="514" t="s">
        <v>9736</v>
      </c>
      <c r="D151" s="611" t="s">
        <v>622</v>
      </c>
      <c r="E151" s="12"/>
      <c r="F151" s="7" t="s">
        <v>9703</v>
      </c>
      <c r="G151" s="239"/>
      <c r="H151" s="561">
        <v>1000000</v>
      </c>
      <c r="I151" s="561"/>
      <c r="J151" s="24">
        <f t="shared" si="13"/>
        <v>412222800</v>
      </c>
      <c r="L151" s="254">
        <f t="shared" si="14"/>
        <v>1000000</v>
      </c>
      <c r="M151" s="519" t="s">
        <v>294</v>
      </c>
      <c r="N151" s="563"/>
    </row>
    <row r="152" spans="1:14" s="564" customFormat="1" ht="25.5" x14ac:dyDescent="0.25">
      <c r="A152" s="561"/>
      <c r="B152" s="239">
        <v>7</v>
      </c>
      <c r="C152" s="514" t="s">
        <v>9737</v>
      </c>
      <c r="D152" s="611" t="s">
        <v>4490</v>
      </c>
      <c r="E152" s="12"/>
      <c r="F152" s="7" t="s">
        <v>9704</v>
      </c>
      <c r="G152" s="239"/>
      <c r="H152" s="561">
        <v>950000</v>
      </c>
      <c r="I152" s="561"/>
      <c r="J152" s="24">
        <f t="shared" si="13"/>
        <v>413172800</v>
      </c>
      <c r="L152" s="254">
        <f t="shared" si="14"/>
        <v>950000</v>
      </c>
      <c r="M152" s="519" t="s">
        <v>9738</v>
      </c>
      <c r="N152" s="563"/>
    </row>
    <row r="153" spans="1:14" s="564" customFormat="1" ht="25.5" x14ac:dyDescent="0.25">
      <c r="A153" s="561"/>
      <c r="B153" s="239">
        <v>7</v>
      </c>
      <c r="C153" s="517" t="s">
        <v>9739</v>
      </c>
      <c r="D153" s="609" t="s">
        <v>5931</v>
      </c>
      <c r="E153" s="7"/>
      <c r="F153" s="7" t="s">
        <v>9705</v>
      </c>
      <c r="G153" s="239"/>
      <c r="H153" s="561">
        <v>875000</v>
      </c>
      <c r="I153" s="561"/>
      <c r="J153" s="24">
        <f t="shared" si="13"/>
        <v>414047800</v>
      </c>
      <c r="L153" s="254">
        <f t="shared" si="14"/>
        <v>875000</v>
      </c>
      <c r="M153" s="519" t="s">
        <v>9740</v>
      </c>
      <c r="N153" s="563"/>
    </row>
    <row r="154" spans="1:14" s="564" customFormat="1" ht="25.5" x14ac:dyDescent="0.25">
      <c r="A154" s="561"/>
      <c r="B154" s="239">
        <v>7</v>
      </c>
      <c r="C154" s="517" t="s">
        <v>9741</v>
      </c>
      <c r="D154" s="609" t="s">
        <v>7000</v>
      </c>
      <c r="E154" s="7"/>
      <c r="F154" s="7" t="s">
        <v>9706</v>
      </c>
      <c r="G154" s="239"/>
      <c r="H154" s="561">
        <v>1000000</v>
      </c>
      <c r="I154" s="565"/>
      <c r="J154" s="24">
        <f t="shared" si="13"/>
        <v>415047800</v>
      </c>
      <c r="L154" s="254">
        <f t="shared" si="14"/>
        <v>1000000</v>
      </c>
      <c r="M154" s="519" t="s">
        <v>4559</v>
      </c>
      <c r="N154" s="563"/>
    </row>
    <row r="155" spans="1:14" s="564" customFormat="1" ht="25.5" x14ac:dyDescent="0.25">
      <c r="A155" s="561"/>
      <c r="B155" s="239">
        <v>7</v>
      </c>
      <c r="C155" s="517" t="s">
        <v>9742</v>
      </c>
      <c r="D155" s="609" t="s">
        <v>1385</v>
      </c>
      <c r="E155" s="7"/>
      <c r="F155" s="7" t="s">
        <v>9707</v>
      </c>
      <c r="G155" s="239"/>
      <c r="H155" s="561">
        <v>1400000</v>
      </c>
      <c r="I155" s="565"/>
      <c r="J155" s="24">
        <f t="shared" si="13"/>
        <v>416447800</v>
      </c>
      <c r="L155" s="254">
        <f t="shared" si="14"/>
        <v>1400000</v>
      </c>
      <c r="M155" s="519" t="s">
        <v>9743</v>
      </c>
      <c r="N155" s="563"/>
    </row>
    <row r="156" spans="1:14" s="564" customFormat="1" ht="25.5" x14ac:dyDescent="0.25">
      <c r="A156" s="561"/>
      <c r="B156" s="239">
        <v>7</v>
      </c>
      <c r="C156" s="517" t="s">
        <v>8515</v>
      </c>
      <c r="D156" s="609" t="s">
        <v>1385</v>
      </c>
      <c r="E156" s="7"/>
      <c r="F156" s="7" t="s">
        <v>9727</v>
      </c>
      <c r="G156" s="239"/>
      <c r="H156" s="561">
        <v>1090000</v>
      </c>
      <c r="I156" s="565"/>
      <c r="J156" s="24">
        <f t="shared" si="13"/>
        <v>417537800</v>
      </c>
      <c r="L156" s="254">
        <f t="shared" si="14"/>
        <v>1090000</v>
      </c>
      <c r="M156" s="519" t="s">
        <v>2442</v>
      </c>
      <c r="N156" s="563"/>
    </row>
    <row r="157" spans="1:14" s="564" customFormat="1" ht="25.5" x14ac:dyDescent="0.25">
      <c r="A157" s="566"/>
      <c r="B157" s="239">
        <v>7</v>
      </c>
      <c r="C157" s="517" t="s">
        <v>9744</v>
      </c>
      <c r="D157" s="609" t="s">
        <v>6084</v>
      </c>
      <c r="E157" s="7"/>
      <c r="F157" s="7" t="s">
        <v>9728</v>
      </c>
      <c r="G157" s="239"/>
      <c r="H157" s="561">
        <v>1000000</v>
      </c>
      <c r="I157" s="565"/>
      <c r="J157" s="24">
        <f t="shared" si="13"/>
        <v>418537800</v>
      </c>
      <c r="L157" s="254">
        <f t="shared" si="14"/>
        <v>1000000</v>
      </c>
      <c r="M157" s="519" t="s">
        <v>4226</v>
      </c>
      <c r="N157" s="563"/>
    </row>
    <row r="158" spans="1:14" s="564" customFormat="1" ht="25.5" x14ac:dyDescent="0.25">
      <c r="A158" s="566"/>
      <c r="B158" s="239">
        <v>7</v>
      </c>
      <c r="C158" s="517" t="s">
        <v>9745</v>
      </c>
      <c r="D158" s="609" t="s">
        <v>5931</v>
      </c>
      <c r="E158" s="7"/>
      <c r="F158" s="7" t="s">
        <v>9729</v>
      </c>
      <c r="G158" s="239"/>
      <c r="H158" s="561">
        <v>1600000</v>
      </c>
      <c r="I158" s="565"/>
      <c r="J158" s="24">
        <f t="shared" si="13"/>
        <v>420137800</v>
      </c>
      <c r="L158" s="254">
        <f t="shared" si="14"/>
        <v>1600000</v>
      </c>
      <c r="M158" s="519" t="s">
        <v>5511</v>
      </c>
      <c r="N158" s="563"/>
    </row>
    <row r="159" spans="1:14" s="564" customFormat="1" ht="25.5" x14ac:dyDescent="0.25">
      <c r="A159" s="566"/>
      <c r="B159" s="239">
        <v>7</v>
      </c>
      <c r="C159" s="517" t="s">
        <v>9746</v>
      </c>
      <c r="D159" s="609" t="s">
        <v>1244</v>
      </c>
      <c r="E159" s="7"/>
      <c r="F159" s="7" t="s">
        <v>9730</v>
      </c>
      <c r="G159" s="239"/>
      <c r="H159" s="561">
        <v>250000</v>
      </c>
      <c r="I159" s="565"/>
      <c r="J159" s="24">
        <f t="shared" si="13"/>
        <v>420387800</v>
      </c>
      <c r="L159" s="254">
        <f t="shared" si="14"/>
        <v>250000</v>
      </c>
      <c r="M159" s="519" t="s">
        <v>2903</v>
      </c>
      <c r="N159" s="563"/>
    </row>
    <row r="160" spans="1:14" s="564" customFormat="1" ht="25.5" x14ac:dyDescent="0.25">
      <c r="A160" s="566"/>
      <c r="B160" s="239">
        <v>7</v>
      </c>
      <c r="C160" s="517" t="s">
        <v>8958</v>
      </c>
      <c r="D160" s="609" t="s">
        <v>5931</v>
      </c>
      <c r="E160" s="7"/>
      <c r="F160" s="7" t="s">
        <v>9748</v>
      </c>
      <c r="G160" s="239"/>
      <c r="H160" s="561">
        <v>900000</v>
      </c>
      <c r="I160" s="565"/>
      <c r="J160" s="24">
        <f t="shared" si="13"/>
        <v>421287800</v>
      </c>
      <c r="L160" s="254">
        <f t="shared" si="14"/>
        <v>900000</v>
      </c>
      <c r="M160" s="519" t="s">
        <v>8959</v>
      </c>
      <c r="N160" s="563"/>
    </row>
    <row r="161" spans="1:14" s="564" customFormat="1" ht="25.5" x14ac:dyDescent="0.25">
      <c r="A161" s="566"/>
      <c r="B161" s="239">
        <v>7</v>
      </c>
      <c r="C161" s="517" t="s">
        <v>9750</v>
      </c>
      <c r="D161" s="609" t="s">
        <v>1385</v>
      </c>
      <c r="E161" s="7"/>
      <c r="F161" s="7" t="s">
        <v>9749</v>
      </c>
      <c r="G161" s="239"/>
      <c r="H161" s="561">
        <v>1700000</v>
      </c>
      <c r="I161" s="565"/>
      <c r="J161" s="24">
        <f t="shared" si="13"/>
        <v>422987800</v>
      </c>
      <c r="L161" s="254">
        <f t="shared" si="14"/>
        <v>1700000</v>
      </c>
      <c r="M161" s="519" t="s">
        <v>3402</v>
      </c>
      <c r="N161" s="563"/>
    </row>
    <row r="162" spans="1:14" s="564" customFormat="1" ht="30" x14ac:dyDescent="0.25">
      <c r="A162" s="566"/>
      <c r="B162" s="239">
        <v>7</v>
      </c>
      <c r="C162" s="517" t="s">
        <v>9775</v>
      </c>
      <c r="D162" s="609" t="s">
        <v>219</v>
      </c>
      <c r="E162" s="7"/>
      <c r="F162" s="7" t="s">
        <v>9751</v>
      </c>
      <c r="G162" s="239"/>
      <c r="H162" s="561">
        <v>2500000</v>
      </c>
      <c r="I162" s="565"/>
      <c r="J162" s="24">
        <f t="shared" si="13"/>
        <v>425487800</v>
      </c>
      <c r="L162" s="254">
        <f t="shared" si="14"/>
        <v>2500000</v>
      </c>
      <c r="M162" s="519" t="s">
        <v>8511</v>
      </c>
      <c r="N162" s="563"/>
    </row>
    <row r="163" spans="1:14" s="564" customFormat="1" ht="25.5" x14ac:dyDescent="0.25">
      <c r="A163" s="566"/>
      <c r="B163" s="239">
        <v>7</v>
      </c>
      <c r="C163" s="517" t="s">
        <v>9776</v>
      </c>
      <c r="D163" s="609" t="s">
        <v>1251</v>
      </c>
      <c r="E163" s="7"/>
      <c r="F163" s="7" t="s">
        <v>9752</v>
      </c>
      <c r="G163" s="239"/>
      <c r="H163" s="561">
        <v>800000</v>
      </c>
      <c r="I163" s="565"/>
      <c r="J163" s="24">
        <f t="shared" si="13"/>
        <v>426287800</v>
      </c>
      <c r="L163" s="254">
        <f t="shared" si="14"/>
        <v>800000</v>
      </c>
      <c r="M163" s="519" t="s">
        <v>2645</v>
      </c>
      <c r="N163" s="563"/>
    </row>
    <row r="164" spans="1:14" s="564" customFormat="1" ht="25.5" x14ac:dyDescent="0.25">
      <c r="A164" s="566"/>
      <c r="B164" s="239">
        <v>7</v>
      </c>
      <c r="C164" s="517" t="s">
        <v>9777</v>
      </c>
      <c r="D164" s="609" t="s">
        <v>1385</v>
      </c>
      <c r="E164" s="7"/>
      <c r="F164" s="7" t="s">
        <v>9753</v>
      </c>
      <c r="G164" s="239"/>
      <c r="H164" s="561">
        <v>1000000</v>
      </c>
      <c r="I164" s="565"/>
      <c r="J164" s="24">
        <f t="shared" si="13"/>
        <v>427287800</v>
      </c>
      <c r="L164" s="254">
        <f t="shared" si="14"/>
        <v>1000000</v>
      </c>
      <c r="M164" s="519" t="s">
        <v>3170</v>
      </c>
      <c r="N164" s="563"/>
    </row>
    <row r="165" spans="1:14" s="564" customFormat="1" ht="25.5" x14ac:dyDescent="0.25">
      <c r="A165" s="561"/>
      <c r="B165" s="239">
        <v>7</v>
      </c>
      <c r="C165" s="517" t="s">
        <v>9778</v>
      </c>
      <c r="D165" s="609" t="s">
        <v>6084</v>
      </c>
      <c r="E165" s="7"/>
      <c r="F165" s="7" t="s">
        <v>9754</v>
      </c>
      <c r="G165" s="239"/>
      <c r="H165" s="561">
        <v>800000</v>
      </c>
      <c r="I165" s="565"/>
      <c r="J165" s="24">
        <f t="shared" si="13"/>
        <v>428087800</v>
      </c>
      <c r="L165" s="254">
        <f t="shared" si="14"/>
        <v>800000</v>
      </c>
      <c r="M165" s="519" t="s">
        <v>8105</v>
      </c>
      <c r="N165" s="563"/>
    </row>
    <row r="166" spans="1:14" s="564" customFormat="1" ht="25.5" x14ac:dyDescent="0.25">
      <c r="A166" s="561"/>
      <c r="B166" s="239">
        <v>7</v>
      </c>
      <c r="C166" s="517" t="s">
        <v>9779</v>
      </c>
      <c r="D166" s="609" t="s">
        <v>6084</v>
      </c>
      <c r="E166" s="7"/>
      <c r="F166" s="7" t="s">
        <v>9755</v>
      </c>
      <c r="G166" s="239"/>
      <c r="H166" s="561">
        <v>1000000</v>
      </c>
      <c r="I166" s="565"/>
      <c r="J166" s="24">
        <f t="shared" si="13"/>
        <v>429087800</v>
      </c>
      <c r="L166" s="254">
        <f t="shared" si="14"/>
        <v>1000000</v>
      </c>
      <c r="M166" s="519" t="s">
        <v>4904</v>
      </c>
      <c r="N166" s="563"/>
    </row>
    <row r="167" spans="1:14" s="564" customFormat="1" ht="25.5" x14ac:dyDescent="0.25">
      <c r="A167" s="561"/>
      <c r="B167" s="239">
        <v>8</v>
      </c>
      <c r="C167" s="517" t="s">
        <v>9780</v>
      </c>
      <c r="D167" s="609" t="s">
        <v>1385</v>
      </c>
      <c r="E167" s="7"/>
      <c r="F167" s="7" t="s">
        <v>9756</v>
      </c>
      <c r="G167" s="239"/>
      <c r="H167" s="561">
        <v>800000</v>
      </c>
      <c r="I167" s="565"/>
      <c r="J167" s="24">
        <f t="shared" si="13"/>
        <v>429887800</v>
      </c>
      <c r="L167" s="254">
        <f t="shared" si="14"/>
        <v>800000</v>
      </c>
      <c r="M167" s="519" t="s">
        <v>273</v>
      </c>
      <c r="N167" s="563"/>
    </row>
    <row r="168" spans="1:14" s="564" customFormat="1" ht="25.5" x14ac:dyDescent="0.25">
      <c r="A168" s="561"/>
      <c r="B168" s="239">
        <v>8</v>
      </c>
      <c r="C168" s="517" t="s">
        <v>9781</v>
      </c>
      <c r="D168" s="609" t="s">
        <v>7000</v>
      </c>
      <c r="E168" s="7"/>
      <c r="F168" s="7" t="s">
        <v>9757</v>
      </c>
      <c r="G168" s="239"/>
      <c r="H168" s="561">
        <v>2000000</v>
      </c>
      <c r="I168" s="561"/>
      <c r="J168" s="24">
        <f t="shared" si="13"/>
        <v>431887800</v>
      </c>
      <c r="L168" s="254">
        <f t="shared" si="14"/>
        <v>2000000</v>
      </c>
      <c r="M168" s="519" t="s">
        <v>8425</v>
      </c>
      <c r="N168" s="563"/>
    </row>
    <row r="169" spans="1:14" s="564" customFormat="1" ht="25.5" x14ac:dyDescent="0.25">
      <c r="A169" s="561"/>
      <c r="B169" s="239">
        <v>8</v>
      </c>
      <c r="C169" s="517" t="s">
        <v>9782</v>
      </c>
      <c r="D169" s="609" t="s">
        <v>6084</v>
      </c>
      <c r="E169" s="7"/>
      <c r="F169" s="7" t="s">
        <v>9758</v>
      </c>
      <c r="G169" s="239"/>
      <c r="H169" s="561">
        <v>1800000</v>
      </c>
      <c r="I169" s="561"/>
      <c r="J169" s="24">
        <f t="shared" si="13"/>
        <v>433687800</v>
      </c>
      <c r="L169" s="254">
        <f t="shared" si="14"/>
        <v>1800000</v>
      </c>
      <c r="M169" s="519" t="s">
        <v>6085</v>
      </c>
      <c r="N169" s="563"/>
    </row>
    <row r="170" spans="1:14" s="564" customFormat="1" ht="25.5" x14ac:dyDescent="0.25">
      <c r="A170" s="561"/>
      <c r="B170" s="239">
        <v>8</v>
      </c>
      <c r="C170" s="517" t="s">
        <v>9783</v>
      </c>
      <c r="D170" s="609" t="s">
        <v>9287</v>
      </c>
      <c r="E170" s="7"/>
      <c r="F170" s="7" t="s">
        <v>9759</v>
      </c>
      <c r="G170" s="239"/>
      <c r="H170" s="561">
        <v>900000</v>
      </c>
      <c r="I170" s="561"/>
      <c r="J170" s="24">
        <f t="shared" si="13"/>
        <v>434587800</v>
      </c>
      <c r="L170" s="254">
        <f t="shared" si="14"/>
        <v>900000</v>
      </c>
      <c r="M170" s="519" t="s">
        <v>9784</v>
      </c>
      <c r="N170" s="563"/>
    </row>
    <row r="171" spans="1:14" s="564" customFormat="1" ht="25.5" x14ac:dyDescent="0.25">
      <c r="A171" s="561"/>
      <c r="B171" s="239">
        <v>8</v>
      </c>
      <c r="C171" s="517" t="s">
        <v>9785</v>
      </c>
      <c r="D171" s="609" t="s">
        <v>4490</v>
      </c>
      <c r="E171" s="7"/>
      <c r="F171" s="7" t="s">
        <v>9760</v>
      </c>
      <c r="G171" s="239"/>
      <c r="H171" s="561">
        <v>900000</v>
      </c>
      <c r="I171" s="565"/>
      <c r="J171" s="24">
        <f t="shared" si="13"/>
        <v>435487800</v>
      </c>
      <c r="K171" s="567"/>
      <c r="L171" s="254">
        <f t="shared" si="14"/>
        <v>900000</v>
      </c>
      <c r="M171" s="562" t="s">
        <v>6486</v>
      </c>
      <c r="N171" s="563"/>
    </row>
    <row r="172" spans="1:14" s="564" customFormat="1" ht="25.5" x14ac:dyDescent="0.25">
      <c r="A172" s="561"/>
      <c r="B172" s="239">
        <v>8</v>
      </c>
      <c r="C172" s="517" t="s">
        <v>9786</v>
      </c>
      <c r="D172" s="609" t="s">
        <v>4490</v>
      </c>
      <c r="E172" s="7"/>
      <c r="F172" s="7" t="s">
        <v>9761</v>
      </c>
      <c r="G172" s="239"/>
      <c r="H172" s="561">
        <v>800000</v>
      </c>
      <c r="I172" s="565"/>
      <c r="J172" s="24">
        <f t="shared" si="13"/>
        <v>436287800</v>
      </c>
      <c r="K172" s="567"/>
      <c r="L172" s="254">
        <f t="shared" si="14"/>
        <v>800000</v>
      </c>
      <c r="M172" s="562" t="s">
        <v>5847</v>
      </c>
      <c r="N172" s="563"/>
    </row>
    <row r="173" spans="1:14" s="564" customFormat="1" ht="25.5" x14ac:dyDescent="0.25">
      <c r="A173" s="561"/>
      <c r="B173" s="239">
        <v>8</v>
      </c>
      <c r="C173" s="517" t="s">
        <v>8636</v>
      </c>
      <c r="D173" s="609" t="s">
        <v>1244</v>
      </c>
      <c r="E173" s="7"/>
      <c r="F173" s="7" t="s">
        <v>9762</v>
      </c>
      <c r="G173" s="239"/>
      <c r="H173" s="561">
        <v>1150000</v>
      </c>
      <c r="I173" s="565"/>
      <c r="J173" s="24">
        <f t="shared" si="13"/>
        <v>437437800</v>
      </c>
      <c r="K173" s="567"/>
      <c r="L173" s="254">
        <f t="shared" si="14"/>
        <v>1150000</v>
      </c>
      <c r="M173" s="562" t="s">
        <v>6494</v>
      </c>
      <c r="N173" s="563"/>
    </row>
    <row r="174" spans="1:14" s="564" customFormat="1" ht="25.5" x14ac:dyDescent="0.25">
      <c r="A174" s="561"/>
      <c r="B174" s="239">
        <v>8</v>
      </c>
      <c r="C174" s="517" t="s">
        <v>9787</v>
      </c>
      <c r="D174" s="609" t="s">
        <v>5931</v>
      </c>
      <c r="E174" s="7"/>
      <c r="F174" s="7" t="s">
        <v>9763</v>
      </c>
      <c r="G174" s="239"/>
      <c r="H174" s="561">
        <v>950000</v>
      </c>
      <c r="I174" s="565"/>
      <c r="J174" s="24">
        <f t="shared" si="13"/>
        <v>438387800</v>
      </c>
      <c r="K174" s="567"/>
      <c r="L174" s="254">
        <f t="shared" si="14"/>
        <v>950000</v>
      </c>
      <c r="M174" s="562" t="s">
        <v>2757</v>
      </c>
      <c r="N174" s="563"/>
    </row>
    <row r="175" spans="1:14" s="564" customFormat="1" ht="25.5" x14ac:dyDescent="0.25">
      <c r="A175" s="561"/>
      <c r="B175" s="239">
        <v>8</v>
      </c>
      <c r="C175" s="517" t="s">
        <v>9788</v>
      </c>
      <c r="D175" s="609" t="s">
        <v>1244</v>
      </c>
      <c r="E175" s="7"/>
      <c r="F175" s="7" t="s">
        <v>9764</v>
      </c>
      <c r="G175" s="239"/>
      <c r="H175" s="561">
        <v>550000</v>
      </c>
      <c r="I175" s="565"/>
      <c r="J175" s="24">
        <f t="shared" si="13"/>
        <v>438937800</v>
      </c>
      <c r="K175" s="567"/>
      <c r="L175" s="254">
        <f t="shared" si="14"/>
        <v>550000</v>
      </c>
      <c r="M175" s="562" t="s">
        <v>3732</v>
      </c>
      <c r="N175" s="563"/>
    </row>
    <row r="176" spans="1:14" s="564" customFormat="1" ht="25.5" x14ac:dyDescent="0.25">
      <c r="A176" s="561"/>
      <c r="B176" s="239">
        <v>8</v>
      </c>
      <c r="C176" s="517" t="s">
        <v>9379</v>
      </c>
      <c r="D176" s="609" t="s">
        <v>6084</v>
      </c>
      <c r="E176" s="7"/>
      <c r="F176" s="7" t="s">
        <v>9765</v>
      </c>
      <c r="G176" s="239"/>
      <c r="H176" s="561">
        <v>500000</v>
      </c>
      <c r="I176" s="565"/>
      <c r="J176" s="24">
        <f t="shared" si="13"/>
        <v>439437800</v>
      </c>
      <c r="K176" s="515"/>
      <c r="L176" s="254">
        <f t="shared" si="14"/>
        <v>500000</v>
      </c>
      <c r="M176" s="562" t="s">
        <v>6832</v>
      </c>
      <c r="N176" s="563"/>
    </row>
    <row r="177" spans="1:14" s="564" customFormat="1" ht="25.5" x14ac:dyDescent="0.25">
      <c r="A177" s="565"/>
      <c r="B177" s="239">
        <v>8</v>
      </c>
      <c r="C177" s="517" t="s">
        <v>9789</v>
      </c>
      <c r="D177" s="609" t="s">
        <v>6084</v>
      </c>
      <c r="E177" s="7"/>
      <c r="F177" s="7" t="s">
        <v>9766</v>
      </c>
      <c r="G177" s="239"/>
      <c r="H177" s="561">
        <v>750000</v>
      </c>
      <c r="I177" s="565"/>
      <c r="J177" s="24">
        <f t="shared" si="13"/>
        <v>440187800</v>
      </c>
      <c r="K177" s="515"/>
      <c r="L177" s="254">
        <f t="shared" si="14"/>
        <v>750000</v>
      </c>
      <c r="M177" s="568" t="s">
        <v>8706</v>
      </c>
      <c r="N177" s="563"/>
    </row>
    <row r="178" spans="1:14" s="564" customFormat="1" ht="25.5" x14ac:dyDescent="0.25">
      <c r="A178" s="565"/>
      <c r="B178" s="239">
        <v>8</v>
      </c>
      <c r="C178" s="517" t="s">
        <v>3182</v>
      </c>
      <c r="D178" s="609" t="s">
        <v>6082</v>
      </c>
      <c r="E178" s="95"/>
      <c r="F178" s="7" t="s">
        <v>9767</v>
      </c>
      <c r="G178" s="465"/>
      <c r="H178" s="561">
        <v>1900000</v>
      </c>
      <c r="I178" s="565"/>
      <c r="J178" s="24">
        <f t="shared" si="13"/>
        <v>442087800</v>
      </c>
      <c r="K178" s="515"/>
      <c r="L178" s="254">
        <f t="shared" si="14"/>
        <v>1900000</v>
      </c>
      <c r="M178" s="568" t="s">
        <v>3183</v>
      </c>
      <c r="N178" s="563"/>
    </row>
    <row r="179" spans="1:14" s="564" customFormat="1" ht="25.5" x14ac:dyDescent="0.25">
      <c r="A179" s="565"/>
      <c r="B179" s="465">
        <v>8</v>
      </c>
      <c r="C179" s="516" t="s">
        <v>9769</v>
      </c>
      <c r="D179" s="609"/>
      <c r="E179" s="95"/>
      <c r="F179" s="95" t="s">
        <v>9768</v>
      </c>
      <c r="G179" s="465"/>
      <c r="H179" s="561"/>
      <c r="I179" s="565">
        <v>15300000</v>
      </c>
      <c r="J179" s="24">
        <f>+J178-I179</f>
        <v>426787800</v>
      </c>
      <c r="K179" s="515" t="s">
        <v>5876</v>
      </c>
      <c r="L179" s="254">
        <f>-I179</f>
        <v>-15300000</v>
      </c>
      <c r="M179" s="568" t="s">
        <v>9770</v>
      </c>
      <c r="N179" s="563"/>
    </row>
    <row r="180" spans="1:14" s="542" customFormat="1" ht="25.5" x14ac:dyDescent="0.25">
      <c r="A180" s="124"/>
      <c r="B180" s="465">
        <v>8</v>
      </c>
      <c r="C180" s="127" t="s">
        <v>9771</v>
      </c>
      <c r="D180" s="609"/>
      <c r="E180" s="95"/>
      <c r="F180" s="95" t="s">
        <v>9772</v>
      </c>
      <c r="G180" s="95"/>
      <c r="H180" s="561"/>
      <c r="I180" s="429">
        <v>6800000</v>
      </c>
      <c r="J180" s="24">
        <f t="shared" ref="J180:J181" si="15">+J179-I180</f>
        <v>419987800</v>
      </c>
      <c r="K180" s="130" t="s">
        <v>5870</v>
      </c>
      <c r="L180" s="254">
        <f>-I180</f>
        <v>-6800000</v>
      </c>
      <c r="M180" s="569" t="s">
        <v>1270</v>
      </c>
    </row>
    <row r="181" spans="1:14" s="542" customFormat="1" ht="38.25" x14ac:dyDescent="0.25">
      <c r="A181" s="124"/>
      <c r="B181" s="465">
        <v>9</v>
      </c>
      <c r="C181" s="127" t="s">
        <v>9773</v>
      </c>
      <c r="D181" s="609"/>
      <c r="E181" s="95"/>
      <c r="F181" s="95" t="s">
        <v>9774</v>
      </c>
      <c r="G181" s="95"/>
      <c r="H181" s="561"/>
      <c r="I181" s="429">
        <v>28725000</v>
      </c>
      <c r="J181" s="24">
        <f t="shared" si="15"/>
        <v>391262800</v>
      </c>
      <c r="K181" s="130" t="s">
        <v>5332</v>
      </c>
      <c r="L181" s="254">
        <f>-I181</f>
        <v>-28725000</v>
      </c>
      <c r="M181" s="569" t="s">
        <v>141</v>
      </c>
    </row>
    <row r="182" spans="1:14" s="542" customFormat="1" ht="25.5" x14ac:dyDescent="0.25">
      <c r="A182" s="124"/>
      <c r="B182" s="239">
        <v>9</v>
      </c>
      <c r="C182" s="129" t="s">
        <v>9848</v>
      </c>
      <c r="D182" s="609" t="s">
        <v>5931</v>
      </c>
      <c r="E182" s="95"/>
      <c r="F182" s="7" t="s">
        <v>9790</v>
      </c>
      <c r="G182" s="95"/>
      <c r="H182" s="561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9" t="s">
        <v>5325</v>
      </c>
    </row>
    <row r="183" spans="1:14" s="542" customFormat="1" ht="25.5" x14ac:dyDescent="0.25">
      <c r="A183" s="124"/>
      <c r="B183" s="239">
        <v>9</v>
      </c>
      <c r="C183" s="129" t="s">
        <v>8764</v>
      </c>
      <c r="D183" s="609" t="s">
        <v>4490</v>
      </c>
      <c r="E183" s="7"/>
      <c r="F183" s="7" t="s">
        <v>9791</v>
      </c>
      <c r="G183" s="95"/>
      <c r="H183" s="561">
        <v>1000000</v>
      </c>
      <c r="I183" s="429"/>
      <c r="J183" s="24">
        <f t="shared" ref="J183:J246" si="16">+J182+H183</f>
        <v>393412800</v>
      </c>
      <c r="K183" s="130"/>
      <c r="L183" s="254">
        <f t="shared" ref="L183:L246" si="17">+H183</f>
        <v>1000000</v>
      </c>
      <c r="M183" s="569" t="s">
        <v>7708</v>
      </c>
    </row>
    <row r="184" spans="1:14" s="542" customFormat="1" ht="25.5" x14ac:dyDescent="0.25">
      <c r="A184" s="124"/>
      <c r="B184" s="239">
        <v>9</v>
      </c>
      <c r="C184" s="129" t="s">
        <v>9849</v>
      </c>
      <c r="D184" s="609" t="s">
        <v>5931</v>
      </c>
      <c r="E184" s="7"/>
      <c r="F184" s="7" t="s">
        <v>9792</v>
      </c>
      <c r="G184" s="95"/>
      <c r="H184" s="561">
        <v>900000</v>
      </c>
      <c r="I184" s="429"/>
      <c r="J184" s="24">
        <f t="shared" si="16"/>
        <v>394312800</v>
      </c>
      <c r="K184" s="130"/>
      <c r="L184" s="254">
        <f t="shared" si="17"/>
        <v>900000</v>
      </c>
      <c r="M184" s="569" t="s">
        <v>9850</v>
      </c>
    </row>
    <row r="185" spans="1:14" s="542" customFormat="1" ht="25.5" x14ac:dyDescent="0.25">
      <c r="A185" s="124"/>
      <c r="B185" s="239">
        <v>9</v>
      </c>
      <c r="C185" s="129" t="s">
        <v>8631</v>
      </c>
      <c r="D185" s="609" t="s">
        <v>6084</v>
      </c>
      <c r="E185" s="7"/>
      <c r="F185" s="7" t="s">
        <v>9793</v>
      </c>
      <c r="G185" s="95"/>
      <c r="H185" s="561">
        <v>750000</v>
      </c>
      <c r="I185" s="429"/>
      <c r="J185" s="24">
        <f t="shared" si="16"/>
        <v>395062800</v>
      </c>
      <c r="K185" s="130"/>
      <c r="L185" s="254">
        <f t="shared" si="17"/>
        <v>750000</v>
      </c>
      <c r="M185" s="569" t="s">
        <v>6349</v>
      </c>
    </row>
    <row r="186" spans="1:14" s="542" customFormat="1" ht="25.5" x14ac:dyDescent="0.25">
      <c r="A186" s="124"/>
      <c r="B186" s="239">
        <v>9</v>
      </c>
      <c r="C186" s="129" t="s">
        <v>9851</v>
      </c>
      <c r="D186" s="609" t="s">
        <v>6084</v>
      </c>
      <c r="E186" s="95"/>
      <c r="F186" s="7" t="s">
        <v>9794</v>
      </c>
      <c r="G186" s="95"/>
      <c r="H186" s="561">
        <v>1000000</v>
      </c>
      <c r="I186" s="429"/>
      <c r="J186" s="24">
        <f t="shared" si="16"/>
        <v>396062800</v>
      </c>
      <c r="K186" s="130"/>
      <c r="L186" s="254">
        <f t="shared" si="17"/>
        <v>1000000</v>
      </c>
      <c r="M186" s="569" t="s">
        <v>2820</v>
      </c>
    </row>
    <row r="187" spans="1:14" s="542" customFormat="1" ht="25.5" x14ac:dyDescent="0.25">
      <c r="A187" s="124"/>
      <c r="B187" s="239">
        <v>9</v>
      </c>
      <c r="C187" s="129" t="s">
        <v>9852</v>
      </c>
      <c r="D187" s="609" t="s">
        <v>6082</v>
      </c>
      <c r="E187" s="95"/>
      <c r="F187" s="7" t="s">
        <v>9795</v>
      </c>
      <c r="G187" s="95"/>
      <c r="H187" s="561">
        <v>1000000</v>
      </c>
      <c r="I187" s="429"/>
      <c r="J187" s="24">
        <f t="shared" si="16"/>
        <v>397062800</v>
      </c>
      <c r="K187" s="130"/>
      <c r="L187" s="254">
        <f t="shared" si="17"/>
        <v>1000000</v>
      </c>
      <c r="M187" s="569" t="s">
        <v>8479</v>
      </c>
    </row>
    <row r="188" spans="1:14" s="542" customFormat="1" ht="25.5" x14ac:dyDescent="0.25">
      <c r="A188" s="124"/>
      <c r="B188" s="239">
        <v>9</v>
      </c>
      <c r="C188" s="129" t="s">
        <v>9853</v>
      </c>
      <c r="D188" s="609" t="s">
        <v>1385</v>
      </c>
      <c r="E188" s="7"/>
      <c r="F188" s="7" t="s">
        <v>9796</v>
      </c>
      <c r="G188" s="95"/>
      <c r="H188" s="561">
        <v>800000</v>
      </c>
      <c r="I188" s="429"/>
      <c r="J188" s="24">
        <f t="shared" si="16"/>
        <v>397862800</v>
      </c>
      <c r="K188" s="130"/>
      <c r="L188" s="254">
        <f t="shared" si="17"/>
        <v>800000</v>
      </c>
      <c r="M188" s="569" t="s">
        <v>6355</v>
      </c>
    </row>
    <row r="189" spans="1:14" s="542" customFormat="1" ht="25.5" x14ac:dyDescent="0.25">
      <c r="A189" s="124"/>
      <c r="B189" s="239">
        <v>9</v>
      </c>
      <c r="C189" s="129" t="s">
        <v>9854</v>
      </c>
      <c r="D189" s="611" t="s">
        <v>9287</v>
      </c>
      <c r="E189" s="12"/>
      <c r="F189" s="7" t="s">
        <v>9797</v>
      </c>
      <c r="G189" s="95"/>
      <c r="H189" s="561">
        <v>1250000</v>
      </c>
      <c r="I189" s="124"/>
      <c r="J189" s="24">
        <f t="shared" si="16"/>
        <v>399112800</v>
      </c>
      <c r="K189" s="130"/>
      <c r="L189" s="254">
        <f t="shared" si="17"/>
        <v>1250000</v>
      </c>
      <c r="M189" s="381" t="s">
        <v>2480</v>
      </c>
    </row>
    <row r="190" spans="1:14" s="542" customFormat="1" ht="25.5" x14ac:dyDescent="0.25">
      <c r="A190" s="124"/>
      <c r="B190" s="239">
        <v>9</v>
      </c>
      <c r="C190" s="361" t="s">
        <v>9855</v>
      </c>
      <c r="D190" s="611" t="s">
        <v>1265</v>
      </c>
      <c r="E190" s="12"/>
      <c r="F190" s="7" t="s">
        <v>9798</v>
      </c>
      <c r="G190" s="95"/>
      <c r="H190" s="561">
        <v>2000000</v>
      </c>
      <c r="I190" s="124"/>
      <c r="J190" s="24">
        <f t="shared" si="16"/>
        <v>401112800</v>
      </c>
      <c r="K190" s="130"/>
      <c r="L190" s="254">
        <f t="shared" si="17"/>
        <v>2000000</v>
      </c>
      <c r="M190" s="381" t="s">
        <v>9856</v>
      </c>
    </row>
    <row r="191" spans="1:14" s="542" customFormat="1" ht="25.5" x14ac:dyDescent="0.25">
      <c r="A191" s="128"/>
      <c r="B191" s="239">
        <v>9</v>
      </c>
      <c r="C191" s="361" t="s">
        <v>9857</v>
      </c>
      <c r="D191" s="611" t="s">
        <v>9287</v>
      </c>
      <c r="E191" s="12"/>
      <c r="F191" s="7" t="s">
        <v>9799</v>
      </c>
      <c r="G191" s="95"/>
      <c r="H191" s="561">
        <v>1000000</v>
      </c>
      <c r="I191" s="429"/>
      <c r="J191" s="24">
        <f t="shared" si="16"/>
        <v>402112800</v>
      </c>
      <c r="K191" s="130"/>
      <c r="L191" s="254">
        <f t="shared" si="17"/>
        <v>1000000</v>
      </c>
      <c r="M191" s="381" t="s">
        <v>4740</v>
      </c>
    </row>
    <row r="192" spans="1:14" s="542" customFormat="1" ht="25.5" x14ac:dyDescent="0.25">
      <c r="A192" s="128"/>
      <c r="B192" s="239">
        <v>9</v>
      </c>
      <c r="C192" s="361" t="s">
        <v>9858</v>
      </c>
      <c r="D192" s="611" t="s">
        <v>1251</v>
      </c>
      <c r="E192" s="12"/>
      <c r="F192" s="7" t="s">
        <v>9800</v>
      </c>
      <c r="G192" s="95"/>
      <c r="H192" s="561">
        <v>710000</v>
      </c>
      <c r="I192" s="429"/>
      <c r="J192" s="24">
        <f t="shared" si="16"/>
        <v>402822800</v>
      </c>
      <c r="K192" s="130"/>
      <c r="L192" s="254">
        <f t="shared" si="17"/>
        <v>710000</v>
      </c>
      <c r="M192" s="570" t="s">
        <v>1737</v>
      </c>
    </row>
    <row r="193" spans="1:17" s="542" customFormat="1" ht="25.5" x14ac:dyDescent="0.25">
      <c r="A193" s="128"/>
      <c r="B193" s="239">
        <v>9</v>
      </c>
      <c r="C193" s="361" t="s">
        <v>9859</v>
      </c>
      <c r="D193" s="611" t="s">
        <v>6082</v>
      </c>
      <c r="E193" s="7"/>
      <c r="F193" s="7" t="s">
        <v>9801</v>
      </c>
      <c r="G193" s="7"/>
      <c r="H193" s="561">
        <v>2000000</v>
      </c>
      <c r="I193" s="407"/>
      <c r="J193" s="24">
        <f t="shared" si="16"/>
        <v>404822800</v>
      </c>
      <c r="K193" s="130"/>
      <c r="L193" s="254">
        <f t="shared" si="17"/>
        <v>2000000</v>
      </c>
      <c r="M193" s="570" t="s">
        <v>7884</v>
      </c>
    </row>
    <row r="194" spans="1:17" s="542" customFormat="1" ht="25.5" x14ac:dyDescent="0.25">
      <c r="A194" s="128"/>
      <c r="B194" s="239">
        <v>9</v>
      </c>
      <c r="C194" s="129" t="s">
        <v>9860</v>
      </c>
      <c r="D194" s="529" t="s">
        <v>9287</v>
      </c>
      <c r="E194" s="7"/>
      <c r="F194" s="7" t="s">
        <v>9802</v>
      </c>
      <c r="G194" s="7"/>
      <c r="H194" s="561">
        <v>3025000</v>
      </c>
      <c r="I194" s="407"/>
      <c r="J194" s="24">
        <f t="shared" si="16"/>
        <v>407847800</v>
      </c>
      <c r="K194" s="130"/>
      <c r="L194" s="254">
        <f t="shared" si="17"/>
        <v>3025000</v>
      </c>
      <c r="M194" s="570" t="s">
        <v>4995</v>
      </c>
    </row>
    <row r="195" spans="1:17" s="572" customFormat="1" ht="25.5" x14ac:dyDescent="0.25">
      <c r="A195" s="124"/>
      <c r="B195" s="239">
        <v>9</v>
      </c>
      <c r="C195" s="129" t="s">
        <v>9860</v>
      </c>
      <c r="D195" s="529" t="s">
        <v>9287</v>
      </c>
      <c r="E195" s="7"/>
      <c r="F195" s="7" t="s">
        <v>9803</v>
      </c>
      <c r="G195" s="7"/>
      <c r="H195" s="561">
        <v>100000</v>
      </c>
      <c r="I195" s="429"/>
      <c r="J195" s="24">
        <f t="shared" si="16"/>
        <v>407947800</v>
      </c>
      <c r="K195" s="126"/>
      <c r="L195" s="254">
        <f t="shared" si="17"/>
        <v>100000</v>
      </c>
      <c r="M195" s="570" t="s">
        <v>4995</v>
      </c>
      <c r="N195" s="571"/>
    </row>
    <row r="196" spans="1:17" s="572" customFormat="1" ht="25.5" x14ac:dyDescent="0.25">
      <c r="A196" s="124"/>
      <c r="B196" s="239">
        <v>9</v>
      </c>
      <c r="C196" s="129" t="s">
        <v>9861</v>
      </c>
      <c r="D196" s="529" t="s">
        <v>1219</v>
      </c>
      <c r="E196" s="7"/>
      <c r="F196" s="7" t="s">
        <v>9804</v>
      </c>
      <c r="G196" s="7"/>
      <c r="H196" s="561">
        <v>800000</v>
      </c>
      <c r="I196" s="429"/>
      <c r="J196" s="24">
        <f t="shared" si="16"/>
        <v>408747800</v>
      </c>
      <c r="K196" s="126"/>
      <c r="L196" s="254">
        <f t="shared" si="17"/>
        <v>800000</v>
      </c>
      <c r="M196" s="573" t="s">
        <v>9862</v>
      </c>
      <c r="N196" s="571"/>
    </row>
    <row r="197" spans="1:17" s="572" customFormat="1" ht="25.5" x14ac:dyDescent="0.25">
      <c r="A197" s="124"/>
      <c r="B197" s="239">
        <v>9</v>
      </c>
      <c r="C197" s="129" t="s">
        <v>9863</v>
      </c>
      <c r="D197" s="529" t="s">
        <v>1219</v>
      </c>
      <c r="E197" s="7"/>
      <c r="F197" s="7" t="s">
        <v>9805</v>
      </c>
      <c r="G197" s="7"/>
      <c r="H197" s="561">
        <v>500000</v>
      </c>
      <c r="I197" s="429"/>
      <c r="J197" s="24">
        <f t="shared" si="16"/>
        <v>409247800</v>
      </c>
      <c r="K197" s="126"/>
      <c r="L197" s="254">
        <f t="shared" si="17"/>
        <v>500000</v>
      </c>
      <c r="M197" s="573" t="s">
        <v>9864</v>
      </c>
      <c r="N197" s="571"/>
    </row>
    <row r="198" spans="1:17" s="572" customFormat="1" ht="25.5" x14ac:dyDescent="0.25">
      <c r="A198" s="124"/>
      <c r="B198" s="239">
        <v>9</v>
      </c>
      <c r="C198" s="129" t="s">
        <v>9865</v>
      </c>
      <c r="D198" s="529" t="s">
        <v>1219</v>
      </c>
      <c r="E198" s="7"/>
      <c r="F198" s="7" t="s">
        <v>9806</v>
      </c>
      <c r="G198" s="7"/>
      <c r="H198" s="561">
        <v>400000</v>
      </c>
      <c r="I198" s="429"/>
      <c r="J198" s="24">
        <f t="shared" si="16"/>
        <v>409647800</v>
      </c>
      <c r="K198" s="126"/>
      <c r="L198" s="254">
        <f t="shared" si="17"/>
        <v>400000</v>
      </c>
      <c r="M198" s="573" t="s">
        <v>5374</v>
      </c>
      <c r="N198" s="571"/>
    </row>
    <row r="199" spans="1:17" s="572" customFormat="1" ht="25.5" x14ac:dyDescent="0.25">
      <c r="A199" s="124"/>
      <c r="B199" s="239">
        <v>9</v>
      </c>
      <c r="C199" s="129" t="s">
        <v>9866</v>
      </c>
      <c r="D199" s="529" t="s">
        <v>9287</v>
      </c>
      <c r="E199" s="7"/>
      <c r="F199" s="7" t="s">
        <v>9807</v>
      </c>
      <c r="G199" s="7"/>
      <c r="H199" s="561">
        <v>500000</v>
      </c>
      <c r="I199" s="429"/>
      <c r="J199" s="24">
        <f t="shared" si="16"/>
        <v>410147800</v>
      </c>
      <c r="K199" s="126"/>
      <c r="L199" s="254">
        <f t="shared" si="17"/>
        <v>500000</v>
      </c>
      <c r="M199" s="573" t="s">
        <v>9867</v>
      </c>
      <c r="N199" s="571"/>
    </row>
    <row r="200" spans="1:17" s="572" customFormat="1" ht="25.5" x14ac:dyDescent="0.25">
      <c r="A200" s="124"/>
      <c r="B200" s="239">
        <v>9</v>
      </c>
      <c r="C200" s="129" t="s">
        <v>9868</v>
      </c>
      <c r="D200" s="529" t="s">
        <v>9287</v>
      </c>
      <c r="E200" s="7"/>
      <c r="F200" s="7" t="s">
        <v>9808</v>
      </c>
      <c r="G200" s="7"/>
      <c r="H200" s="561">
        <v>550000</v>
      </c>
      <c r="I200" s="429"/>
      <c r="J200" s="24">
        <f t="shared" si="16"/>
        <v>410697800</v>
      </c>
      <c r="K200" s="126"/>
      <c r="L200" s="254">
        <f t="shared" si="17"/>
        <v>550000</v>
      </c>
      <c r="M200" s="573" t="s">
        <v>1468</v>
      </c>
      <c r="N200" s="571"/>
    </row>
    <row r="201" spans="1:17" s="572" customFormat="1" ht="25.5" x14ac:dyDescent="0.25">
      <c r="A201" s="520"/>
      <c r="B201" s="239">
        <v>9</v>
      </c>
      <c r="C201" s="521" t="s">
        <v>9869</v>
      </c>
      <c r="D201" s="529" t="s">
        <v>9287</v>
      </c>
      <c r="E201" s="7"/>
      <c r="F201" s="7" t="s">
        <v>9809</v>
      </c>
      <c r="G201" s="522"/>
      <c r="H201" s="561">
        <v>1950000</v>
      </c>
      <c r="I201" s="429"/>
      <c r="J201" s="24">
        <f t="shared" si="16"/>
        <v>412647800</v>
      </c>
      <c r="K201" s="126"/>
      <c r="L201" s="254">
        <f t="shared" si="17"/>
        <v>1950000</v>
      </c>
      <c r="M201" s="573" t="s">
        <v>5246</v>
      </c>
      <c r="N201" s="571"/>
    </row>
    <row r="202" spans="1:17" s="516" customFormat="1" ht="25.5" x14ac:dyDescent="0.25">
      <c r="A202" s="124"/>
      <c r="B202" s="239">
        <v>9</v>
      </c>
      <c r="C202" s="517" t="s">
        <v>9870</v>
      </c>
      <c r="D202" s="529" t="s">
        <v>1433</v>
      </c>
      <c r="E202" s="7"/>
      <c r="F202" s="7" t="s">
        <v>9810</v>
      </c>
      <c r="G202" s="517"/>
      <c r="H202" s="561">
        <v>6000000</v>
      </c>
      <c r="I202" s="574"/>
      <c r="J202" s="24">
        <f t="shared" si="16"/>
        <v>418647800</v>
      </c>
      <c r="K202" s="126"/>
      <c r="L202" s="254">
        <f t="shared" si="17"/>
        <v>6000000</v>
      </c>
      <c r="M202" s="531" t="s">
        <v>2371</v>
      </c>
      <c r="N202" s="126"/>
      <c r="O202" s="575"/>
      <c r="P202" s="575"/>
      <c r="Q202" s="576"/>
    </row>
    <row r="203" spans="1:17" s="572" customFormat="1" ht="25.5" x14ac:dyDescent="0.25">
      <c r="A203" s="523"/>
      <c r="B203" s="239">
        <v>13</v>
      </c>
      <c r="C203" s="524" t="s">
        <v>9871</v>
      </c>
      <c r="D203" s="529" t="s">
        <v>1227</v>
      </c>
      <c r="E203" s="7"/>
      <c r="F203" s="7" t="s">
        <v>9811</v>
      </c>
      <c r="G203" s="525"/>
      <c r="H203" s="561">
        <v>800000</v>
      </c>
      <c r="I203" s="429"/>
      <c r="J203" s="24">
        <f t="shared" si="16"/>
        <v>419447800</v>
      </c>
      <c r="K203" s="126"/>
      <c r="L203" s="254">
        <f t="shared" si="17"/>
        <v>800000</v>
      </c>
      <c r="M203" s="573" t="s">
        <v>3968</v>
      </c>
      <c r="N203" s="577"/>
      <c r="O203" s="578"/>
      <c r="P203" s="578"/>
    </row>
    <row r="204" spans="1:17" s="572" customFormat="1" ht="25.5" x14ac:dyDescent="0.25">
      <c r="A204" s="124"/>
      <c r="B204" s="239">
        <v>13</v>
      </c>
      <c r="C204" s="129" t="s">
        <v>9872</v>
      </c>
      <c r="D204" s="529" t="s">
        <v>353</v>
      </c>
      <c r="E204" s="7"/>
      <c r="F204" s="7" t="s">
        <v>9812</v>
      </c>
      <c r="G204" s="7"/>
      <c r="H204" s="561">
        <v>250000</v>
      </c>
      <c r="I204" s="429"/>
      <c r="J204" s="24">
        <f t="shared" si="16"/>
        <v>419697800</v>
      </c>
      <c r="K204" s="126"/>
      <c r="L204" s="254">
        <f t="shared" si="17"/>
        <v>250000</v>
      </c>
      <c r="M204" s="573" t="s">
        <v>8075</v>
      </c>
      <c r="N204" s="571"/>
    </row>
    <row r="205" spans="1:17" s="572" customFormat="1" ht="25.5" x14ac:dyDescent="0.25">
      <c r="A205" s="124"/>
      <c r="B205" s="239">
        <v>13</v>
      </c>
      <c r="C205" s="129" t="s">
        <v>9873</v>
      </c>
      <c r="D205" s="529" t="s">
        <v>353</v>
      </c>
      <c r="E205" s="7"/>
      <c r="F205" s="7" t="s">
        <v>9813</v>
      </c>
      <c r="G205" s="7"/>
      <c r="H205" s="561">
        <v>150000</v>
      </c>
      <c r="I205" s="429"/>
      <c r="J205" s="24">
        <f t="shared" si="16"/>
        <v>419847800</v>
      </c>
      <c r="K205" s="126"/>
      <c r="L205" s="254">
        <f t="shared" si="17"/>
        <v>150000</v>
      </c>
      <c r="M205" s="573" t="s">
        <v>4394</v>
      </c>
      <c r="N205" s="571"/>
    </row>
    <row r="206" spans="1:17" s="572" customFormat="1" ht="25.5" x14ac:dyDescent="0.25">
      <c r="A206" s="124"/>
      <c r="B206" s="239">
        <v>13</v>
      </c>
      <c r="C206" s="129" t="s">
        <v>9874</v>
      </c>
      <c r="D206" s="529" t="s">
        <v>1227</v>
      </c>
      <c r="E206" s="7"/>
      <c r="F206" s="7" t="s">
        <v>9814</v>
      </c>
      <c r="G206" s="7"/>
      <c r="H206" s="561">
        <v>350000</v>
      </c>
      <c r="I206" s="429"/>
      <c r="J206" s="24">
        <f t="shared" si="16"/>
        <v>420197800</v>
      </c>
      <c r="K206" s="126"/>
      <c r="L206" s="254">
        <f t="shared" si="17"/>
        <v>350000</v>
      </c>
      <c r="M206" s="573" t="s">
        <v>9875</v>
      </c>
      <c r="N206" s="571"/>
    </row>
    <row r="207" spans="1:17" ht="25.5" x14ac:dyDescent="0.25">
      <c r="A207" s="128"/>
      <c r="B207" s="239">
        <v>13</v>
      </c>
      <c r="C207" s="361" t="s">
        <v>9876</v>
      </c>
      <c r="D207" s="612" t="s">
        <v>9287</v>
      </c>
      <c r="E207" s="95"/>
      <c r="F207" s="7" t="s">
        <v>9815</v>
      </c>
      <c r="G207" s="95"/>
      <c r="H207" s="561">
        <v>800000</v>
      </c>
      <c r="I207" s="579"/>
      <c r="J207" s="24">
        <f t="shared" si="16"/>
        <v>420997800</v>
      </c>
      <c r="K207" s="130"/>
      <c r="L207" s="254">
        <f t="shared" si="17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12" t="s">
        <v>1227</v>
      </c>
      <c r="E208" s="95"/>
      <c r="F208" s="7" t="s">
        <v>9816</v>
      </c>
      <c r="G208" s="95"/>
      <c r="H208" s="561">
        <v>1000000</v>
      </c>
      <c r="I208" s="579"/>
      <c r="J208" s="24">
        <f t="shared" si="16"/>
        <v>421997800</v>
      </c>
      <c r="K208" s="130"/>
      <c r="L208" s="254">
        <f t="shared" si="17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12" t="s">
        <v>4490</v>
      </c>
      <c r="E209" s="95"/>
      <c r="F209" s="7" t="s">
        <v>9817</v>
      </c>
      <c r="G209" s="95"/>
      <c r="H209" s="561">
        <v>800000</v>
      </c>
      <c r="I209" s="579"/>
      <c r="J209" s="24">
        <f t="shared" si="16"/>
        <v>422797800</v>
      </c>
      <c r="K209" s="130"/>
      <c r="L209" s="254">
        <f t="shared" si="17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9" t="s">
        <v>6082</v>
      </c>
      <c r="E210" s="7"/>
      <c r="F210" s="7" t="s">
        <v>9818</v>
      </c>
      <c r="G210" s="95"/>
      <c r="H210" s="561">
        <v>1800000</v>
      </c>
      <c r="I210" s="554"/>
      <c r="J210" s="24">
        <f t="shared" si="16"/>
        <v>424597800</v>
      </c>
      <c r="K210" s="130"/>
      <c r="L210" s="254">
        <f t="shared" si="17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9" t="s">
        <v>9287</v>
      </c>
      <c r="E211" s="7"/>
      <c r="F211" s="7" t="s">
        <v>9819</v>
      </c>
      <c r="G211" s="95"/>
      <c r="H211" s="561">
        <v>1000000</v>
      </c>
      <c r="I211" s="554"/>
      <c r="J211" s="24">
        <f t="shared" si="16"/>
        <v>425597800</v>
      </c>
      <c r="K211" s="130"/>
      <c r="L211" s="254">
        <f t="shared" si="17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9" t="s">
        <v>9385</v>
      </c>
      <c r="E212" s="7"/>
      <c r="F212" s="7" t="s">
        <v>9820</v>
      </c>
      <c r="G212" s="95"/>
      <c r="H212" s="561">
        <v>1000000</v>
      </c>
      <c r="I212" s="554"/>
      <c r="J212" s="24">
        <f t="shared" si="16"/>
        <v>426597800</v>
      </c>
      <c r="K212" s="130"/>
      <c r="L212" s="254">
        <f t="shared" si="17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9" t="s">
        <v>9886</v>
      </c>
      <c r="E213" s="7"/>
      <c r="F213" s="7" t="s">
        <v>9821</v>
      </c>
      <c r="G213" s="95"/>
      <c r="H213" s="561">
        <v>900000</v>
      </c>
      <c r="I213" s="554"/>
      <c r="J213" s="24">
        <f t="shared" si="16"/>
        <v>427497800</v>
      </c>
      <c r="K213" s="130"/>
      <c r="L213" s="254">
        <f t="shared" si="17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12" t="s">
        <v>1099</v>
      </c>
      <c r="E214" s="95"/>
      <c r="F214" s="7" t="s">
        <v>9822</v>
      </c>
      <c r="G214" s="95"/>
      <c r="H214" s="561">
        <v>5000000</v>
      </c>
      <c r="I214" s="579"/>
      <c r="J214" s="24">
        <f t="shared" si="16"/>
        <v>432497800</v>
      </c>
      <c r="K214" s="130"/>
      <c r="L214" s="254">
        <f t="shared" si="17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12" t="s">
        <v>9287</v>
      </c>
      <c r="E215" s="95"/>
      <c r="F215" s="7" t="s">
        <v>9823</v>
      </c>
      <c r="G215" s="95"/>
      <c r="H215" s="561">
        <v>500000</v>
      </c>
      <c r="I215" s="579"/>
      <c r="J215" s="24">
        <f t="shared" si="16"/>
        <v>432997800</v>
      </c>
      <c r="K215" s="130"/>
      <c r="L215" s="254">
        <f t="shared" si="17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9" t="s">
        <v>1227</v>
      </c>
      <c r="E216" s="95"/>
      <c r="F216" s="7" t="s">
        <v>9824</v>
      </c>
      <c r="G216" s="95"/>
      <c r="H216" s="561">
        <v>550000</v>
      </c>
      <c r="I216" s="579"/>
      <c r="J216" s="24">
        <f t="shared" si="16"/>
        <v>433547800</v>
      </c>
      <c r="K216" s="130"/>
      <c r="L216" s="254">
        <f t="shared" si="17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9" t="s">
        <v>9287</v>
      </c>
      <c r="E217" s="95"/>
      <c r="F217" s="7" t="s">
        <v>9825</v>
      </c>
      <c r="G217" s="95"/>
      <c r="H217" s="561">
        <v>1800000</v>
      </c>
      <c r="I217" s="579"/>
      <c r="J217" s="24">
        <f t="shared" si="16"/>
        <v>435347800</v>
      </c>
      <c r="K217" s="130"/>
      <c r="L217" s="254">
        <f t="shared" si="17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9" t="s">
        <v>9385</v>
      </c>
      <c r="E218" s="95"/>
      <c r="F218" s="7" t="s">
        <v>9826</v>
      </c>
      <c r="G218" s="95"/>
      <c r="H218" s="561">
        <v>1625000</v>
      </c>
      <c r="I218" s="579"/>
      <c r="J218" s="24">
        <f t="shared" si="16"/>
        <v>436972800</v>
      </c>
      <c r="K218" s="130"/>
      <c r="L218" s="254">
        <f t="shared" si="17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9" t="s">
        <v>622</v>
      </c>
      <c r="E219" s="95"/>
      <c r="F219" s="7" t="s">
        <v>9827</v>
      </c>
      <c r="G219" s="95"/>
      <c r="H219" s="592">
        <v>500000</v>
      </c>
      <c r="I219" s="579"/>
      <c r="J219" s="24">
        <f t="shared" si="16"/>
        <v>437472800</v>
      </c>
      <c r="K219" s="130"/>
      <c r="L219" s="254">
        <f t="shared" si="17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9" t="s">
        <v>622</v>
      </c>
      <c r="E220" s="7"/>
      <c r="F220" s="7" t="s">
        <v>9828</v>
      </c>
      <c r="G220" s="7"/>
      <c r="H220" s="592">
        <v>445000</v>
      </c>
      <c r="I220" s="554"/>
      <c r="J220" s="24">
        <f t="shared" si="16"/>
        <v>437917800</v>
      </c>
      <c r="K220" s="130"/>
      <c r="L220" s="254">
        <f t="shared" si="17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9" t="s">
        <v>622</v>
      </c>
      <c r="E221" s="7"/>
      <c r="F221" s="7" t="s">
        <v>9829</v>
      </c>
      <c r="G221" s="7"/>
      <c r="H221" s="592">
        <v>500000</v>
      </c>
      <c r="I221" s="554"/>
      <c r="J221" s="24">
        <f t="shared" si="16"/>
        <v>438417800</v>
      </c>
      <c r="K221" s="130"/>
      <c r="L221" s="254">
        <f t="shared" si="17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9" t="s">
        <v>622</v>
      </c>
      <c r="E222" s="12"/>
      <c r="F222" s="7" t="s">
        <v>9830</v>
      </c>
      <c r="G222" s="12"/>
      <c r="H222" s="592">
        <v>536000</v>
      </c>
      <c r="I222" s="580"/>
      <c r="J222" s="24">
        <f t="shared" si="16"/>
        <v>438953800</v>
      </c>
      <c r="K222" s="526"/>
      <c r="L222" s="254">
        <f t="shared" si="17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12" t="s">
        <v>1244</v>
      </c>
      <c r="E223" s="12"/>
      <c r="F223" s="7" t="s">
        <v>9831</v>
      </c>
      <c r="G223" s="12"/>
      <c r="H223" s="592">
        <v>175000</v>
      </c>
      <c r="I223" s="580"/>
      <c r="J223" s="24">
        <f t="shared" si="16"/>
        <v>439128800</v>
      </c>
      <c r="K223" s="526"/>
      <c r="L223" s="254">
        <f t="shared" si="17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12" t="s">
        <v>622</v>
      </c>
      <c r="E224" s="95"/>
      <c r="F224" s="7" t="s">
        <v>9832</v>
      </c>
      <c r="G224" s="95"/>
      <c r="H224" s="592">
        <v>611000</v>
      </c>
      <c r="I224" s="579"/>
      <c r="J224" s="24">
        <f t="shared" si="16"/>
        <v>439739800</v>
      </c>
      <c r="K224" s="130"/>
      <c r="L224" s="254">
        <f t="shared" si="17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12" t="s">
        <v>622</v>
      </c>
      <c r="E225" s="95"/>
      <c r="F225" s="7" t="s">
        <v>9833</v>
      </c>
      <c r="G225" s="95"/>
      <c r="H225" s="561">
        <v>500000</v>
      </c>
      <c r="I225" s="579"/>
      <c r="J225" s="24">
        <f t="shared" si="16"/>
        <v>440239800</v>
      </c>
      <c r="K225" s="130"/>
      <c r="L225" s="254">
        <f t="shared" si="17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12" t="s">
        <v>622</v>
      </c>
      <c r="E226" s="95"/>
      <c r="F226" s="7" t="s">
        <v>9834</v>
      </c>
      <c r="G226" s="95"/>
      <c r="H226" s="561">
        <v>500000</v>
      </c>
      <c r="I226" s="579"/>
      <c r="J226" s="24">
        <f t="shared" si="16"/>
        <v>440739800</v>
      </c>
      <c r="K226" s="130"/>
      <c r="L226" s="254">
        <f t="shared" si="17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12" t="s">
        <v>1251</v>
      </c>
      <c r="E227" s="95"/>
      <c r="F227" s="7" t="s">
        <v>9835</v>
      </c>
      <c r="G227" s="95"/>
      <c r="H227" s="561">
        <v>605000</v>
      </c>
      <c r="I227" s="579"/>
      <c r="J227" s="24">
        <f t="shared" si="16"/>
        <v>441344800</v>
      </c>
      <c r="K227" s="130"/>
      <c r="L227" s="254">
        <f t="shared" si="17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12" t="s">
        <v>622</v>
      </c>
      <c r="E228" s="95"/>
      <c r="F228" s="7" t="s">
        <v>9836</v>
      </c>
      <c r="G228" s="95"/>
      <c r="H228" s="561">
        <v>450000</v>
      </c>
      <c r="I228" s="579"/>
      <c r="J228" s="24">
        <f t="shared" si="16"/>
        <v>441794800</v>
      </c>
      <c r="K228" s="130"/>
      <c r="L228" s="254">
        <f t="shared" si="17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12" t="s">
        <v>622</v>
      </c>
      <c r="E229" s="95"/>
      <c r="F229" s="7" t="s">
        <v>9837</v>
      </c>
      <c r="G229" s="95"/>
      <c r="H229" s="561">
        <v>150000</v>
      </c>
      <c r="I229" s="579"/>
      <c r="J229" s="24">
        <f t="shared" si="16"/>
        <v>441944800</v>
      </c>
      <c r="K229" s="130"/>
      <c r="L229" s="254">
        <f t="shared" si="17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12" t="s">
        <v>622</v>
      </c>
      <c r="E230" s="95"/>
      <c r="F230" s="7" t="s">
        <v>9838</v>
      </c>
      <c r="G230" s="95"/>
      <c r="H230" s="561">
        <v>750000</v>
      </c>
      <c r="I230" s="579"/>
      <c r="J230" s="24">
        <f t="shared" si="16"/>
        <v>442694800</v>
      </c>
      <c r="K230" s="130"/>
      <c r="L230" s="254">
        <f t="shared" si="17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12" t="s">
        <v>622</v>
      </c>
      <c r="E231" s="95"/>
      <c r="F231" s="7" t="s">
        <v>9839</v>
      </c>
      <c r="G231" s="95"/>
      <c r="H231" s="561">
        <v>300000</v>
      </c>
      <c r="I231" s="579"/>
      <c r="J231" s="24">
        <f t="shared" si="16"/>
        <v>442994800</v>
      </c>
      <c r="K231" s="130"/>
      <c r="L231" s="254">
        <f t="shared" si="17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12" t="s">
        <v>622</v>
      </c>
      <c r="E232" s="95"/>
      <c r="F232" s="7" t="s">
        <v>9840</v>
      </c>
      <c r="G232" s="95"/>
      <c r="H232" s="561">
        <v>600000</v>
      </c>
      <c r="I232" s="579"/>
      <c r="J232" s="24">
        <f t="shared" si="16"/>
        <v>443594800</v>
      </c>
      <c r="K232" s="130"/>
      <c r="L232" s="254">
        <f t="shared" si="17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12" t="s">
        <v>622</v>
      </c>
      <c r="E233" s="95"/>
      <c r="F233" s="7" t="s">
        <v>9841</v>
      </c>
      <c r="G233" s="95"/>
      <c r="H233" s="561">
        <v>300000</v>
      </c>
      <c r="I233" s="124"/>
      <c r="J233" s="24">
        <f t="shared" si="16"/>
        <v>443894800</v>
      </c>
      <c r="K233" s="130"/>
      <c r="L233" s="254">
        <f t="shared" si="17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9" t="s">
        <v>622</v>
      </c>
      <c r="E234" s="95"/>
      <c r="F234" s="7" t="s">
        <v>9842</v>
      </c>
      <c r="G234" s="95"/>
      <c r="H234" s="561">
        <v>600000</v>
      </c>
      <c r="I234" s="124"/>
      <c r="J234" s="24">
        <f t="shared" si="16"/>
        <v>444494800</v>
      </c>
      <c r="K234" s="130"/>
      <c r="L234" s="254">
        <f t="shared" si="17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9" t="s">
        <v>622</v>
      </c>
      <c r="E235" s="95"/>
      <c r="F235" s="7" t="s">
        <v>9843</v>
      </c>
      <c r="G235" s="95"/>
      <c r="H235" s="561">
        <v>350000</v>
      </c>
      <c r="I235" s="124"/>
      <c r="J235" s="24">
        <f t="shared" si="16"/>
        <v>444844800</v>
      </c>
      <c r="K235" s="130"/>
      <c r="L235" s="254">
        <f t="shared" si="17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9" t="s">
        <v>622</v>
      </c>
      <c r="E236" s="7"/>
      <c r="F236" s="7" t="s">
        <v>9844</v>
      </c>
      <c r="G236" s="95"/>
      <c r="H236" s="561">
        <v>300000</v>
      </c>
      <c r="I236" s="554"/>
      <c r="J236" s="24">
        <f t="shared" si="16"/>
        <v>445144800</v>
      </c>
      <c r="K236" s="130"/>
      <c r="L236" s="254">
        <f t="shared" si="17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9" t="s">
        <v>622</v>
      </c>
      <c r="E237" s="7"/>
      <c r="F237" s="7" t="s">
        <v>9845</v>
      </c>
      <c r="G237" s="95"/>
      <c r="H237" s="561">
        <v>250000</v>
      </c>
      <c r="I237" s="554"/>
      <c r="J237" s="24">
        <f t="shared" si="16"/>
        <v>445394800</v>
      </c>
      <c r="K237" s="130"/>
      <c r="L237" s="254">
        <f t="shared" si="17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9" t="s">
        <v>622</v>
      </c>
      <c r="E238" s="7"/>
      <c r="F238" s="7" t="s">
        <v>9846</v>
      </c>
      <c r="G238" s="95"/>
      <c r="H238" s="561">
        <v>100000</v>
      </c>
      <c r="I238" s="554"/>
      <c r="J238" s="24">
        <f t="shared" si="16"/>
        <v>445494800</v>
      </c>
      <c r="K238" s="130"/>
      <c r="L238" s="254">
        <f t="shared" si="17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9" t="s">
        <v>1251</v>
      </c>
      <c r="E239" s="7"/>
      <c r="F239" s="7" t="s">
        <v>9847</v>
      </c>
      <c r="G239" s="95"/>
      <c r="H239" s="561">
        <v>800000</v>
      </c>
      <c r="I239" s="554"/>
      <c r="J239" s="24">
        <f t="shared" si="16"/>
        <v>446294800</v>
      </c>
      <c r="K239" s="130"/>
      <c r="L239" s="254">
        <f t="shared" si="17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9" t="s">
        <v>6082</v>
      </c>
      <c r="E240" s="7"/>
      <c r="F240" s="7" t="s">
        <v>9917</v>
      </c>
      <c r="G240" s="7"/>
      <c r="H240" s="561">
        <v>3000000</v>
      </c>
      <c r="I240" s="554"/>
      <c r="J240" s="24">
        <f t="shared" si="16"/>
        <v>449294800</v>
      </c>
      <c r="K240" s="130"/>
      <c r="L240" s="254">
        <f t="shared" si="17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9" t="s">
        <v>6084</v>
      </c>
      <c r="E241" s="7"/>
      <c r="F241" s="7" t="s">
        <v>9918</v>
      </c>
      <c r="G241" s="95"/>
      <c r="H241" s="561">
        <v>3000000</v>
      </c>
      <c r="I241" s="554"/>
      <c r="J241" s="24">
        <f t="shared" si="16"/>
        <v>452294800</v>
      </c>
      <c r="K241" s="130"/>
      <c r="L241" s="254">
        <f t="shared" si="17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9" t="s">
        <v>1594</v>
      </c>
      <c r="E242" s="7"/>
      <c r="F242" s="7" t="s">
        <v>9919</v>
      </c>
      <c r="G242" s="95"/>
      <c r="H242" s="561">
        <v>1600000</v>
      </c>
      <c r="I242" s="554"/>
      <c r="J242" s="24">
        <f t="shared" si="16"/>
        <v>453894800</v>
      </c>
      <c r="K242" s="130"/>
      <c r="L242" s="254">
        <f t="shared" si="17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9" t="s">
        <v>1385</v>
      </c>
      <c r="E243" s="7"/>
      <c r="F243" s="7" t="s">
        <v>9920</v>
      </c>
      <c r="G243" s="95"/>
      <c r="H243" s="561">
        <v>580000</v>
      </c>
      <c r="I243" s="554"/>
      <c r="J243" s="24">
        <f t="shared" si="16"/>
        <v>454474800</v>
      </c>
      <c r="K243" s="130"/>
      <c r="L243" s="254">
        <f t="shared" si="17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9" t="s">
        <v>1385</v>
      </c>
      <c r="E244" s="7"/>
      <c r="F244" s="7" t="s">
        <v>9921</v>
      </c>
      <c r="G244" s="95"/>
      <c r="H244" s="561">
        <v>700000</v>
      </c>
      <c r="I244" s="554"/>
      <c r="J244" s="24">
        <f t="shared" si="16"/>
        <v>455174800</v>
      </c>
      <c r="K244" s="130"/>
      <c r="L244" s="254">
        <f t="shared" si="17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9" t="s">
        <v>1385</v>
      </c>
      <c r="E245" s="7"/>
      <c r="F245" s="7" t="s">
        <v>9922</v>
      </c>
      <c r="G245" s="95"/>
      <c r="H245" s="561">
        <v>800000</v>
      </c>
      <c r="I245" s="554"/>
      <c r="J245" s="24">
        <f t="shared" si="16"/>
        <v>455974800</v>
      </c>
      <c r="K245" s="130"/>
      <c r="L245" s="254">
        <f t="shared" si="17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9" t="s">
        <v>1385</v>
      </c>
      <c r="E246" s="7"/>
      <c r="F246" s="7" t="s">
        <v>9923</v>
      </c>
      <c r="G246" s="95"/>
      <c r="H246" s="561">
        <v>800000</v>
      </c>
      <c r="I246" s="554"/>
      <c r="J246" s="24">
        <f t="shared" si="16"/>
        <v>456774800</v>
      </c>
      <c r="K246" s="130"/>
      <c r="L246" s="254">
        <f t="shared" si="17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9" t="s">
        <v>1385</v>
      </c>
      <c r="E247" s="7"/>
      <c r="F247" s="7" t="s">
        <v>9924</v>
      </c>
      <c r="G247" s="95"/>
      <c r="H247" s="561">
        <v>800000</v>
      </c>
      <c r="I247" s="554"/>
      <c r="J247" s="24">
        <f t="shared" ref="J247:J296" si="18">+J246+H247</f>
        <v>457574800</v>
      </c>
      <c r="K247" s="130"/>
      <c r="L247" s="254">
        <f t="shared" ref="L247:L296" si="19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9" t="s">
        <v>1385</v>
      </c>
      <c r="E248" s="7"/>
      <c r="F248" s="7" t="s">
        <v>9925</v>
      </c>
      <c r="G248" s="95"/>
      <c r="H248" s="561">
        <v>850000</v>
      </c>
      <c r="I248" s="554"/>
      <c r="J248" s="24">
        <f t="shared" si="18"/>
        <v>458424800</v>
      </c>
      <c r="K248" s="130"/>
      <c r="L248" s="254">
        <f t="shared" si="19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9" t="s">
        <v>1244</v>
      </c>
      <c r="E249" s="7"/>
      <c r="F249" s="7" t="s">
        <v>9926</v>
      </c>
      <c r="G249" s="95"/>
      <c r="H249" s="561">
        <v>710000</v>
      </c>
      <c r="I249" s="554"/>
      <c r="J249" s="24">
        <f t="shared" si="18"/>
        <v>459134800</v>
      </c>
      <c r="K249" s="130"/>
      <c r="L249" s="254">
        <f t="shared" si="19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9" t="s">
        <v>9287</v>
      </c>
      <c r="E250" s="7"/>
      <c r="F250" s="7" t="s">
        <v>9927</v>
      </c>
      <c r="G250" s="7"/>
      <c r="H250" s="592">
        <v>500000</v>
      </c>
      <c r="I250" s="579"/>
      <c r="J250" s="24">
        <f t="shared" si="18"/>
        <v>459634800</v>
      </c>
      <c r="K250" s="130"/>
      <c r="L250" s="254">
        <f t="shared" si="19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9" t="s">
        <v>1244</v>
      </c>
      <c r="E251" s="7"/>
      <c r="F251" s="7" t="s">
        <v>9928</v>
      </c>
      <c r="G251" s="7"/>
      <c r="H251" s="592">
        <v>1900000</v>
      </c>
      <c r="I251" s="579"/>
      <c r="J251" s="24">
        <f t="shared" si="18"/>
        <v>461534800</v>
      </c>
      <c r="K251" s="130"/>
      <c r="L251" s="254">
        <f t="shared" si="19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9" t="s">
        <v>1227</v>
      </c>
      <c r="E252" s="95"/>
      <c r="F252" s="7" t="s">
        <v>9929</v>
      </c>
      <c r="G252" s="95"/>
      <c r="H252" s="592">
        <v>2250000</v>
      </c>
      <c r="I252" s="579"/>
      <c r="J252" s="24">
        <f t="shared" si="18"/>
        <v>463784800</v>
      </c>
      <c r="K252" s="130"/>
      <c r="L252" s="254">
        <f t="shared" si="19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9" t="s">
        <v>6082</v>
      </c>
      <c r="E253" s="95"/>
      <c r="F253" s="7" t="s">
        <v>9930</v>
      </c>
      <c r="G253" s="95"/>
      <c r="H253" s="592">
        <v>1985000</v>
      </c>
      <c r="I253" s="579"/>
      <c r="J253" s="24">
        <f t="shared" si="18"/>
        <v>465769800</v>
      </c>
      <c r="K253" s="130"/>
      <c r="L253" s="254">
        <f t="shared" si="19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9" t="s">
        <v>6082</v>
      </c>
      <c r="E254" s="7"/>
      <c r="F254" s="7" t="s">
        <v>9931</v>
      </c>
      <c r="G254" s="7"/>
      <c r="H254" s="592">
        <v>900000</v>
      </c>
      <c r="I254" s="554"/>
      <c r="J254" s="24">
        <f t="shared" si="18"/>
        <v>466669800</v>
      </c>
      <c r="K254" s="130"/>
      <c r="L254" s="254">
        <f t="shared" si="19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9" t="s">
        <v>5931</v>
      </c>
      <c r="E255" s="7"/>
      <c r="F255" s="7" t="s">
        <v>9932</v>
      </c>
      <c r="G255" s="7"/>
      <c r="H255" s="592">
        <v>2700000</v>
      </c>
      <c r="I255" s="554"/>
      <c r="J255" s="24">
        <f t="shared" si="18"/>
        <v>469369800</v>
      </c>
      <c r="K255" s="130"/>
      <c r="L255" s="254">
        <f t="shared" si="19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9" t="s">
        <v>5931</v>
      </c>
      <c r="E256" s="95"/>
      <c r="F256" s="7" t="s">
        <v>9933</v>
      </c>
      <c r="G256" s="95"/>
      <c r="H256" s="561">
        <v>1150000</v>
      </c>
      <c r="I256" s="579"/>
      <c r="J256" s="24">
        <f t="shared" si="18"/>
        <v>470519800</v>
      </c>
      <c r="K256" s="130"/>
      <c r="L256" s="254">
        <f t="shared" si="19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9" t="s">
        <v>5931</v>
      </c>
      <c r="E257" s="95"/>
      <c r="F257" s="7" t="s">
        <v>9934</v>
      </c>
      <c r="G257" s="95"/>
      <c r="H257" s="561">
        <v>1050000</v>
      </c>
      <c r="I257" s="579"/>
      <c r="J257" s="24">
        <f t="shared" si="18"/>
        <v>471569800</v>
      </c>
      <c r="K257" s="130"/>
      <c r="L257" s="254">
        <f t="shared" si="19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9" t="s">
        <v>6084</v>
      </c>
      <c r="E258" s="95"/>
      <c r="F258" s="7" t="s">
        <v>9935</v>
      </c>
      <c r="G258" s="95"/>
      <c r="H258" s="561">
        <v>1000000</v>
      </c>
      <c r="I258" s="579"/>
      <c r="J258" s="24">
        <f t="shared" si="18"/>
        <v>472569800</v>
      </c>
      <c r="K258" s="130"/>
      <c r="L258" s="254">
        <f t="shared" si="19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9" t="s">
        <v>6084</v>
      </c>
      <c r="E259" s="95"/>
      <c r="F259" s="7" t="s">
        <v>9936</v>
      </c>
      <c r="G259" s="95"/>
      <c r="H259" s="561">
        <v>900000</v>
      </c>
      <c r="I259" s="579"/>
      <c r="J259" s="24">
        <f t="shared" si="18"/>
        <v>473469800</v>
      </c>
      <c r="K259" s="130"/>
      <c r="L259" s="254">
        <f t="shared" si="19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9" t="s">
        <v>1433</v>
      </c>
      <c r="E260" s="95"/>
      <c r="F260" s="7" t="s">
        <v>9937</v>
      </c>
      <c r="G260" s="95"/>
      <c r="H260" s="561">
        <v>1900000</v>
      </c>
      <c r="I260" s="579"/>
      <c r="J260" s="24">
        <f t="shared" si="18"/>
        <v>475369800</v>
      </c>
      <c r="K260" s="130"/>
      <c r="L260" s="254">
        <f t="shared" si="19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9" t="s">
        <v>3118</v>
      </c>
      <c r="E261" s="12"/>
      <c r="F261" s="7" t="s">
        <v>9938</v>
      </c>
      <c r="G261" s="95"/>
      <c r="H261" s="304">
        <v>2500000</v>
      </c>
      <c r="I261" s="579"/>
      <c r="J261" s="24">
        <f t="shared" si="18"/>
        <v>477869800</v>
      </c>
      <c r="K261" s="130"/>
      <c r="L261" s="254">
        <f t="shared" si="19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9" t="s">
        <v>1244</v>
      </c>
      <c r="E262" s="12"/>
      <c r="F262" s="7" t="s">
        <v>9939</v>
      </c>
      <c r="G262" s="95"/>
      <c r="H262" s="561">
        <v>1900000</v>
      </c>
      <c r="I262" s="579"/>
      <c r="J262" s="24">
        <f t="shared" si="18"/>
        <v>479769800</v>
      </c>
      <c r="K262" s="130"/>
      <c r="L262" s="254">
        <f t="shared" si="19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9" t="s">
        <v>5931</v>
      </c>
      <c r="E263" s="12"/>
      <c r="F263" s="7" t="s">
        <v>9940</v>
      </c>
      <c r="G263" s="95"/>
      <c r="H263" s="561">
        <v>4000000</v>
      </c>
      <c r="I263" s="579"/>
      <c r="J263" s="24">
        <f t="shared" si="18"/>
        <v>483769800</v>
      </c>
      <c r="K263" s="130"/>
      <c r="L263" s="254">
        <f t="shared" si="19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9" t="s">
        <v>6084</v>
      </c>
      <c r="E264" s="12"/>
      <c r="F264" s="7" t="s">
        <v>9941</v>
      </c>
      <c r="G264" s="95"/>
      <c r="H264" s="561">
        <v>1200000</v>
      </c>
      <c r="I264" s="579"/>
      <c r="J264" s="24">
        <f t="shared" si="18"/>
        <v>484969800</v>
      </c>
      <c r="K264" s="130"/>
      <c r="L264" s="254">
        <f t="shared" si="19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12" t="s">
        <v>9287</v>
      </c>
      <c r="E265" s="12"/>
      <c r="F265" s="7" t="s">
        <v>9942</v>
      </c>
      <c r="G265" s="95"/>
      <c r="H265" s="561">
        <v>550000</v>
      </c>
      <c r="I265" s="579"/>
      <c r="J265" s="24">
        <f t="shared" si="18"/>
        <v>485519800</v>
      </c>
      <c r="K265" s="130"/>
      <c r="L265" s="254">
        <f t="shared" si="19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9" t="s">
        <v>1244</v>
      </c>
      <c r="E266" s="12"/>
      <c r="F266" s="7" t="s">
        <v>9943</v>
      </c>
      <c r="G266" s="95"/>
      <c r="H266" s="561">
        <v>3200000</v>
      </c>
      <c r="I266" s="579"/>
      <c r="J266" s="24">
        <f t="shared" si="18"/>
        <v>488719800</v>
      </c>
      <c r="K266" s="130"/>
      <c r="L266" s="254">
        <f t="shared" si="19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9" t="s">
        <v>9287</v>
      </c>
      <c r="E267" s="95"/>
      <c r="F267" s="7" t="s">
        <v>9944</v>
      </c>
      <c r="G267" s="95"/>
      <c r="H267" s="561">
        <v>1500000</v>
      </c>
      <c r="I267" s="579"/>
      <c r="J267" s="24">
        <f t="shared" si="18"/>
        <v>490219800</v>
      </c>
      <c r="K267" s="130"/>
      <c r="L267" s="254">
        <f t="shared" si="19"/>
        <v>1500000</v>
      </c>
      <c r="M267" s="527" t="s">
        <v>3108</v>
      </c>
    </row>
    <row r="268" spans="1:13" ht="25.5" x14ac:dyDescent="0.25">
      <c r="A268" s="128"/>
      <c r="B268" s="239">
        <v>16</v>
      </c>
      <c r="C268" s="517" t="s">
        <v>10003</v>
      </c>
      <c r="D268" s="613" t="s">
        <v>4490</v>
      </c>
      <c r="E268" s="95"/>
      <c r="F268" s="7" t="s">
        <v>9945</v>
      </c>
      <c r="G268" s="95"/>
      <c r="H268" s="561">
        <v>950000</v>
      </c>
      <c r="I268" s="579"/>
      <c r="J268" s="24">
        <f t="shared" si="18"/>
        <v>491169800</v>
      </c>
      <c r="K268" s="130"/>
      <c r="L268" s="254">
        <f t="shared" si="19"/>
        <v>950000</v>
      </c>
      <c r="M268" s="527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9" t="s">
        <v>2819</v>
      </c>
      <c r="E269" s="95"/>
      <c r="F269" s="7" t="s">
        <v>9946</v>
      </c>
      <c r="G269" s="95"/>
      <c r="H269" s="561">
        <v>5000000</v>
      </c>
      <c r="I269" s="579"/>
      <c r="J269" s="24">
        <f t="shared" si="18"/>
        <v>496169800</v>
      </c>
      <c r="K269" s="130"/>
      <c r="L269" s="254">
        <f t="shared" si="19"/>
        <v>5000000</v>
      </c>
      <c r="M269" s="527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9" t="s">
        <v>4490</v>
      </c>
      <c r="E270" s="7"/>
      <c r="F270" s="7" t="s">
        <v>9947</v>
      </c>
      <c r="G270" s="95"/>
      <c r="H270" s="561">
        <v>1000000</v>
      </c>
      <c r="I270" s="579"/>
      <c r="J270" s="24">
        <f t="shared" si="18"/>
        <v>497169800</v>
      </c>
      <c r="K270" s="130"/>
      <c r="L270" s="254">
        <f t="shared" si="19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9" t="s">
        <v>4490</v>
      </c>
      <c r="E271" s="7"/>
      <c r="F271" s="7" t="s">
        <v>9948</v>
      </c>
      <c r="G271" s="95"/>
      <c r="H271" s="592">
        <v>800000</v>
      </c>
      <c r="I271" s="579"/>
      <c r="J271" s="24">
        <f t="shared" si="18"/>
        <v>497969800</v>
      </c>
      <c r="K271" s="130"/>
      <c r="L271" s="254">
        <f t="shared" si="19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9" t="s">
        <v>9287</v>
      </c>
      <c r="E272" s="7"/>
      <c r="F272" s="7" t="s">
        <v>9949</v>
      </c>
      <c r="G272" s="95"/>
      <c r="H272" s="592">
        <v>1500000</v>
      </c>
      <c r="I272" s="579"/>
      <c r="J272" s="24">
        <f t="shared" si="18"/>
        <v>499469800</v>
      </c>
      <c r="K272" s="130"/>
      <c r="L272" s="254">
        <f t="shared" si="19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9" t="s">
        <v>6082</v>
      </c>
      <c r="E273" s="7"/>
      <c r="F273" s="7" t="s">
        <v>9950</v>
      </c>
      <c r="G273" s="95"/>
      <c r="H273" s="592">
        <v>2220000</v>
      </c>
      <c r="I273" s="579"/>
      <c r="J273" s="24">
        <f t="shared" si="18"/>
        <v>501689800</v>
      </c>
      <c r="K273" s="130"/>
      <c r="L273" s="254">
        <f t="shared" si="19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9" t="s">
        <v>4490</v>
      </c>
      <c r="E274" s="7"/>
      <c r="F274" s="7" t="s">
        <v>9951</v>
      </c>
      <c r="G274" s="95"/>
      <c r="H274" s="592">
        <v>1020000</v>
      </c>
      <c r="I274" s="579"/>
      <c r="J274" s="24">
        <f t="shared" si="18"/>
        <v>502709800</v>
      </c>
      <c r="K274" s="130"/>
      <c r="L274" s="254">
        <f t="shared" si="19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9" t="s">
        <v>1251</v>
      </c>
      <c r="E275" s="7"/>
      <c r="F275" s="7" t="s">
        <v>9952</v>
      </c>
      <c r="G275" s="95"/>
      <c r="H275" s="592">
        <v>850000</v>
      </c>
      <c r="I275" s="579"/>
      <c r="J275" s="24">
        <f t="shared" si="18"/>
        <v>503559800</v>
      </c>
      <c r="K275" s="130"/>
      <c r="L275" s="254">
        <f t="shared" si="19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9" t="s">
        <v>5931</v>
      </c>
      <c r="E276" s="7"/>
      <c r="F276" s="7" t="s">
        <v>9953</v>
      </c>
      <c r="G276" s="95"/>
      <c r="H276" s="592">
        <v>1600000</v>
      </c>
      <c r="I276" s="579"/>
      <c r="J276" s="24">
        <f t="shared" si="18"/>
        <v>505159800</v>
      </c>
      <c r="K276" s="130"/>
      <c r="L276" s="254">
        <f t="shared" si="19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9" t="s">
        <v>5931</v>
      </c>
      <c r="E277" s="7"/>
      <c r="F277" s="7" t="s">
        <v>9954</v>
      </c>
      <c r="G277" s="95"/>
      <c r="H277" s="561">
        <v>950000</v>
      </c>
      <c r="I277" s="579"/>
      <c r="J277" s="24">
        <f t="shared" si="18"/>
        <v>506109800</v>
      </c>
      <c r="K277" s="130"/>
      <c r="L277" s="254">
        <f t="shared" si="19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9" t="s">
        <v>1227</v>
      </c>
      <c r="E278" s="7"/>
      <c r="F278" s="7" t="s">
        <v>9955</v>
      </c>
      <c r="G278" s="95"/>
      <c r="H278" s="593">
        <v>1200000</v>
      </c>
      <c r="I278" s="579"/>
      <c r="J278" s="24">
        <f t="shared" si="18"/>
        <v>507309800</v>
      </c>
      <c r="K278" s="130"/>
      <c r="L278" s="254">
        <f t="shared" si="19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9" t="s">
        <v>1227</v>
      </c>
      <c r="E279" s="7"/>
      <c r="F279" s="7" t="s">
        <v>9956</v>
      </c>
      <c r="G279" s="7"/>
      <c r="H279" s="561">
        <v>800000</v>
      </c>
      <c r="I279" s="554"/>
      <c r="J279" s="24">
        <f t="shared" si="18"/>
        <v>508109800</v>
      </c>
      <c r="K279" s="130"/>
      <c r="L279" s="254">
        <f t="shared" si="19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9" t="s">
        <v>1219</v>
      </c>
      <c r="E280" s="7"/>
      <c r="F280" s="7" t="s">
        <v>9957</v>
      </c>
      <c r="G280" s="7"/>
      <c r="H280" s="561">
        <v>400000</v>
      </c>
      <c r="I280" s="554"/>
      <c r="J280" s="24">
        <f t="shared" si="18"/>
        <v>508509800</v>
      </c>
      <c r="K280" s="130"/>
      <c r="L280" s="254">
        <f t="shared" si="19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9" t="s">
        <v>9287</v>
      </c>
      <c r="E281" s="7"/>
      <c r="F281" s="7" t="s">
        <v>9958</v>
      </c>
      <c r="G281" s="7"/>
      <c r="H281" s="561">
        <v>1000000</v>
      </c>
      <c r="I281" s="554"/>
      <c r="J281" s="24">
        <f t="shared" si="18"/>
        <v>509509800</v>
      </c>
      <c r="K281" s="130"/>
      <c r="L281" s="254">
        <f t="shared" si="19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9" t="s">
        <v>353</v>
      </c>
      <c r="E282" s="7"/>
      <c r="F282" s="7" t="s">
        <v>9959</v>
      </c>
      <c r="G282" s="7"/>
      <c r="H282" s="561">
        <v>2500000</v>
      </c>
      <c r="I282" s="554"/>
      <c r="J282" s="24">
        <f t="shared" si="18"/>
        <v>512009800</v>
      </c>
      <c r="K282" s="130"/>
      <c r="L282" s="254">
        <f t="shared" si="19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9" t="s">
        <v>1227</v>
      </c>
      <c r="E283" s="7"/>
      <c r="F283" s="7" t="s">
        <v>9960</v>
      </c>
      <c r="G283" s="7"/>
      <c r="H283" s="561">
        <v>600000</v>
      </c>
      <c r="I283" s="554"/>
      <c r="J283" s="24">
        <f t="shared" si="18"/>
        <v>512609800</v>
      </c>
      <c r="K283" s="130"/>
      <c r="L283" s="254">
        <f t="shared" si="19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9" t="s">
        <v>9287</v>
      </c>
      <c r="E284" s="7"/>
      <c r="F284" s="7" t="s">
        <v>9961</v>
      </c>
      <c r="G284" s="7"/>
      <c r="H284" s="561">
        <v>800000</v>
      </c>
      <c r="I284" s="554"/>
      <c r="J284" s="24">
        <f t="shared" si="18"/>
        <v>513409800</v>
      </c>
      <c r="K284" s="130"/>
      <c r="L284" s="254">
        <f t="shared" si="19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9" t="s">
        <v>1227</v>
      </c>
      <c r="E285" s="7"/>
      <c r="F285" s="7" t="s">
        <v>9962</v>
      </c>
      <c r="G285" s="7"/>
      <c r="H285" s="561">
        <v>2500000</v>
      </c>
      <c r="I285" s="554"/>
      <c r="J285" s="24">
        <f t="shared" si="18"/>
        <v>515909800</v>
      </c>
      <c r="K285" s="130"/>
      <c r="L285" s="254">
        <f t="shared" si="19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9" t="s">
        <v>1227</v>
      </c>
      <c r="E286" s="7"/>
      <c r="F286" s="7" t="s">
        <v>9963</v>
      </c>
      <c r="G286" s="7"/>
      <c r="H286" s="561">
        <v>750000</v>
      </c>
      <c r="I286" s="554"/>
      <c r="J286" s="24">
        <f t="shared" si="18"/>
        <v>516659800</v>
      </c>
      <c r="K286" s="130"/>
      <c r="L286" s="254">
        <f t="shared" si="19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9" t="s">
        <v>1227</v>
      </c>
      <c r="E287" s="7"/>
      <c r="F287" s="7" t="s">
        <v>9964</v>
      </c>
      <c r="G287" s="7"/>
      <c r="H287" s="561">
        <v>550000</v>
      </c>
      <c r="I287" s="554"/>
      <c r="J287" s="24">
        <f t="shared" si="18"/>
        <v>517209800</v>
      </c>
      <c r="K287" s="130"/>
      <c r="L287" s="254">
        <f t="shared" si="19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9" t="s">
        <v>9385</v>
      </c>
      <c r="E288" s="7"/>
      <c r="F288" s="7" t="s">
        <v>9965</v>
      </c>
      <c r="G288" s="7"/>
      <c r="H288" s="592">
        <v>900000</v>
      </c>
      <c r="I288" s="554"/>
      <c r="J288" s="24">
        <f t="shared" si="18"/>
        <v>518109800</v>
      </c>
      <c r="K288" s="130"/>
      <c r="L288" s="254">
        <f t="shared" si="19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9" t="s">
        <v>9287</v>
      </c>
      <c r="E289" s="7"/>
      <c r="F289" s="7" t="s">
        <v>9966</v>
      </c>
      <c r="G289" s="95"/>
      <c r="H289" s="592">
        <v>900000</v>
      </c>
      <c r="I289" s="554"/>
      <c r="J289" s="24">
        <f t="shared" si="18"/>
        <v>519009800</v>
      </c>
      <c r="K289" s="130"/>
      <c r="L289" s="254">
        <f t="shared" si="19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9" t="s">
        <v>9287</v>
      </c>
      <c r="E290" s="95"/>
      <c r="F290" s="7" t="s">
        <v>9967</v>
      </c>
      <c r="G290" s="95"/>
      <c r="H290" s="592">
        <v>650000</v>
      </c>
      <c r="I290" s="554"/>
      <c r="J290" s="24">
        <f t="shared" si="18"/>
        <v>519659800</v>
      </c>
      <c r="K290" s="130"/>
      <c r="L290" s="254">
        <f t="shared" si="19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9" t="s">
        <v>1227</v>
      </c>
      <c r="E291" s="7"/>
      <c r="F291" s="7" t="s">
        <v>9968</v>
      </c>
      <c r="G291" s="7"/>
      <c r="H291" s="593">
        <v>2000000</v>
      </c>
      <c r="I291" s="554"/>
      <c r="J291" s="24">
        <f t="shared" si="18"/>
        <v>521659800</v>
      </c>
      <c r="K291" s="130"/>
      <c r="L291" s="254">
        <f t="shared" si="19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9" t="s">
        <v>1594</v>
      </c>
      <c r="E292" s="7"/>
      <c r="F292" s="7" t="s">
        <v>9969</v>
      </c>
      <c r="G292" s="95"/>
      <c r="H292" s="304">
        <v>750000</v>
      </c>
      <c r="I292" s="579"/>
      <c r="J292" s="24">
        <f t="shared" si="18"/>
        <v>522409800</v>
      </c>
      <c r="K292" s="130"/>
      <c r="L292" s="254">
        <f t="shared" si="19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9" t="s">
        <v>4490</v>
      </c>
      <c r="E293" s="7"/>
      <c r="F293" s="7" t="s">
        <v>9970</v>
      </c>
      <c r="G293" s="95"/>
      <c r="H293" s="304">
        <v>950000</v>
      </c>
      <c r="I293" s="579"/>
      <c r="J293" s="24">
        <f t="shared" si="18"/>
        <v>523359800</v>
      </c>
      <c r="K293" s="130"/>
      <c r="L293" s="254">
        <f t="shared" si="19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9" t="s">
        <v>7000</v>
      </c>
      <c r="E294" s="7"/>
      <c r="F294" s="7" t="s">
        <v>9971</v>
      </c>
      <c r="G294" s="95"/>
      <c r="H294" s="561">
        <v>1000000</v>
      </c>
      <c r="I294" s="579"/>
      <c r="J294" s="24">
        <f t="shared" si="18"/>
        <v>524359800</v>
      </c>
      <c r="K294" s="130"/>
      <c r="L294" s="254">
        <f t="shared" si="19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9" t="s">
        <v>1594</v>
      </c>
      <c r="E295" s="7"/>
      <c r="F295" s="7" t="s">
        <v>9972</v>
      </c>
      <c r="G295" s="95"/>
      <c r="H295" s="561">
        <v>800000</v>
      </c>
      <c r="I295" s="579"/>
      <c r="J295" s="24">
        <f t="shared" si="18"/>
        <v>525159800</v>
      </c>
      <c r="K295" s="130"/>
      <c r="L295" s="254">
        <f t="shared" si="19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9" t="s">
        <v>1385</v>
      </c>
      <c r="E296" s="7"/>
      <c r="F296" s="7" t="s">
        <v>9973</v>
      </c>
      <c r="G296" s="7"/>
      <c r="H296" s="561">
        <v>450000</v>
      </c>
      <c r="I296" s="579"/>
      <c r="J296" s="24">
        <f t="shared" si="18"/>
        <v>525609800</v>
      </c>
      <c r="K296" s="130"/>
      <c r="L296" s="254">
        <f t="shared" si="19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9"/>
      <c r="E297" s="7"/>
      <c r="F297" s="95" t="s">
        <v>10032</v>
      </c>
      <c r="G297" s="95"/>
      <c r="H297" s="561"/>
      <c r="I297" s="579">
        <v>1836500</v>
      </c>
      <c r="J297" s="24">
        <f>+J296-I297</f>
        <v>523773300</v>
      </c>
      <c r="K297" s="130" t="s">
        <v>5331</v>
      </c>
      <c r="L297" s="254">
        <f t="shared" ref="L297:L309" si="20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9"/>
      <c r="E298" s="7"/>
      <c r="F298" s="95" t="s">
        <v>10034</v>
      </c>
      <c r="G298" s="95"/>
      <c r="H298" s="561"/>
      <c r="I298" s="579">
        <v>150000</v>
      </c>
      <c r="J298" s="24">
        <f>+J297-I298</f>
        <v>523623300</v>
      </c>
      <c r="K298" s="130" t="s">
        <v>5870</v>
      </c>
      <c r="L298" s="254">
        <f t="shared" si="20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6"/>
      <c r="E299" s="95"/>
      <c r="F299" s="95" t="s">
        <v>10035</v>
      </c>
      <c r="G299" s="95"/>
      <c r="H299" s="565"/>
      <c r="I299" s="579">
        <v>7329000</v>
      </c>
      <c r="J299" s="24">
        <f t="shared" ref="J299:J309" si="21">+J298-I299</f>
        <v>516294300</v>
      </c>
      <c r="K299" s="130" t="s">
        <v>5331</v>
      </c>
      <c r="L299" s="254">
        <f t="shared" si="20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6"/>
      <c r="E300" s="95"/>
      <c r="F300" s="95" t="s">
        <v>10036</v>
      </c>
      <c r="G300" s="95"/>
      <c r="H300" s="565"/>
      <c r="I300" s="579">
        <v>54446700</v>
      </c>
      <c r="J300" s="24">
        <f t="shared" si="21"/>
        <v>461847600</v>
      </c>
      <c r="K300" s="130" t="s">
        <v>5332</v>
      </c>
      <c r="L300" s="254">
        <f t="shared" si="20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6"/>
      <c r="E301" s="95"/>
      <c r="F301" s="95" t="s">
        <v>10037</v>
      </c>
      <c r="G301" s="95"/>
      <c r="H301" s="565"/>
      <c r="I301" s="579">
        <v>1798500</v>
      </c>
      <c r="J301" s="24">
        <f t="shared" si="21"/>
        <v>460049100</v>
      </c>
      <c r="K301" s="130" t="s">
        <v>5332</v>
      </c>
      <c r="L301" s="254">
        <f t="shared" si="20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6"/>
      <c r="E302" s="95"/>
      <c r="F302" s="95" t="s">
        <v>10038</v>
      </c>
      <c r="G302" s="95"/>
      <c r="H302" s="565"/>
      <c r="I302" s="579">
        <v>22974000</v>
      </c>
      <c r="J302" s="24">
        <f t="shared" si="21"/>
        <v>437075100</v>
      </c>
      <c r="K302" s="130" t="s">
        <v>5332</v>
      </c>
      <c r="L302" s="254">
        <f t="shared" si="20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6"/>
      <c r="E303" s="95"/>
      <c r="F303" s="95" t="s">
        <v>10039</v>
      </c>
      <c r="G303" s="95"/>
      <c r="H303" s="565"/>
      <c r="I303" s="579">
        <v>20474100</v>
      </c>
      <c r="J303" s="24">
        <f t="shared" si="21"/>
        <v>416601000</v>
      </c>
      <c r="K303" s="130" t="s">
        <v>5332</v>
      </c>
      <c r="L303" s="254">
        <f t="shared" si="20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6"/>
      <c r="E304" s="95"/>
      <c r="F304" s="95" t="s">
        <v>10040</v>
      </c>
      <c r="G304" s="95"/>
      <c r="H304" s="565"/>
      <c r="I304" s="579">
        <v>1008000</v>
      </c>
      <c r="J304" s="24">
        <f t="shared" si="21"/>
        <v>415593000</v>
      </c>
      <c r="K304" s="130" t="s">
        <v>5332</v>
      </c>
      <c r="L304" s="254">
        <f t="shared" si="20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6"/>
      <c r="E305" s="95"/>
      <c r="F305" s="95" t="s">
        <v>10041</v>
      </c>
      <c r="G305" s="95"/>
      <c r="H305" s="565"/>
      <c r="I305" s="579">
        <v>1152000</v>
      </c>
      <c r="J305" s="24">
        <f t="shared" si="21"/>
        <v>414441000</v>
      </c>
      <c r="K305" s="130" t="s">
        <v>5870</v>
      </c>
      <c r="L305" s="254">
        <f t="shared" si="20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6"/>
      <c r="E306" s="95"/>
      <c r="F306" s="95" t="s">
        <v>10042</v>
      </c>
      <c r="G306" s="95"/>
      <c r="H306" s="565"/>
      <c r="I306" s="579">
        <v>866800</v>
      </c>
      <c r="J306" s="24">
        <f t="shared" si="21"/>
        <v>413574200</v>
      </c>
      <c r="K306" s="130" t="s">
        <v>5876</v>
      </c>
      <c r="L306" s="254">
        <f t="shared" si="20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6"/>
      <c r="E307" s="95"/>
      <c r="F307" s="95" t="s">
        <v>10043</v>
      </c>
      <c r="G307" s="95"/>
      <c r="H307" s="565"/>
      <c r="I307" s="579">
        <v>99762500</v>
      </c>
      <c r="J307" s="24">
        <f t="shared" si="21"/>
        <v>313811700</v>
      </c>
      <c r="K307" s="130" t="s">
        <v>5332</v>
      </c>
      <c r="L307" s="254">
        <f t="shared" si="20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6"/>
      <c r="E308" s="95"/>
      <c r="F308" s="95" t="s">
        <v>10044</v>
      </c>
      <c r="G308" s="95"/>
      <c r="H308" s="590"/>
      <c r="I308" s="579">
        <v>2862000</v>
      </c>
      <c r="J308" s="24">
        <f t="shared" si="21"/>
        <v>310949700</v>
      </c>
      <c r="K308" s="130" t="s">
        <v>5336</v>
      </c>
      <c r="L308" s="254">
        <f t="shared" si="20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6"/>
      <c r="E309" s="95"/>
      <c r="F309" s="95" t="s">
        <v>10045</v>
      </c>
      <c r="G309" s="95"/>
      <c r="H309" s="370"/>
      <c r="I309" s="579">
        <v>380000</v>
      </c>
      <c r="J309" s="24">
        <f t="shared" si="21"/>
        <v>310569700</v>
      </c>
      <c r="K309" s="130" t="s">
        <v>5336</v>
      </c>
      <c r="L309" s="254">
        <f t="shared" si="20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2" t="s">
        <v>10117</v>
      </c>
      <c r="D310" s="529" t="s">
        <v>6082</v>
      </c>
      <c r="E310" s="7"/>
      <c r="F310" s="7" t="s">
        <v>10048</v>
      </c>
      <c r="G310" s="7"/>
      <c r="H310" s="561">
        <v>5000000</v>
      </c>
      <c r="I310" s="554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2" t="s">
        <v>10118</v>
      </c>
      <c r="D311" s="529" t="s">
        <v>1244</v>
      </c>
      <c r="E311" s="7"/>
      <c r="F311" s="7" t="s">
        <v>10049</v>
      </c>
      <c r="G311" s="7"/>
      <c r="H311" s="561">
        <v>994000</v>
      </c>
      <c r="I311" s="579"/>
      <c r="J311" s="24">
        <f t="shared" ref="J311:J374" si="22">+J310+H311</f>
        <v>316563700</v>
      </c>
      <c r="K311" s="130"/>
      <c r="L311" s="254">
        <f t="shared" ref="L311:L374" si="23">+H311</f>
        <v>994000</v>
      </c>
      <c r="M311" s="368"/>
    </row>
    <row r="312" spans="1:13" ht="45" x14ac:dyDescent="0.25">
      <c r="A312" s="128"/>
      <c r="B312" s="239">
        <v>18</v>
      </c>
      <c r="C312" s="502" t="s">
        <v>10119</v>
      </c>
      <c r="D312" s="529" t="s">
        <v>1594</v>
      </c>
      <c r="E312" s="7"/>
      <c r="F312" s="7" t="s">
        <v>10050</v>
      </c>
      <c r="G312" s="7"/>
      <c r="H312" s="561">
        <v>800000</v>
      </c>
      <c r="I312" s="579"/>
      <c r="J312" s="24">
        <f t="shared" si="22"/>
        <v>317363700</v>
      </c>
      <c r="K312" s="130"/>
      <c r="L312" s="254">
        <f t="shared" si="23"/>
        <v>800000</v>
      </c>
      <c r="M312" s="368"/>
    </row>
    <row r="313" spans="1:13" ht="45" x14ac:dyDescent="0.25">
      <c r="A313" s="128"/>
      <c r="B313" s="239">
        <v>18</v>
      </c>
      <c r="C313" s="502" t="s">
        <v>10120</v>
      </c>
      <c r="D313" s="529" t="s">
        <v>6082</v>
      </c>
      <c r="E313" s="7"/>
      <c r="F313" s="7" t="s">
        <v>10051</v>
      </c>
      <c r="G313" s="7"/>
      <c r="H313" s="561">
        <v>2280000</v>
      </c>
      <c r="I313" s="579"/>
      <c r="J313" s="24">
        <f t="shared" si="22"/>
        <v>319643700</v>
      </c>
      <c r="K313" s="130"/>
      <c r="L313" s="254">
        <f t="shared" si="23"/>
        <v>2280000</v>
      </c>
      <c r="M313" s="368"/>
    </row>
    <row r="314" spans="1:13" ht="45" x14ac:dyDescent="0.25">
      <c r="A314" s="128"/>
      <c r="B314" s="239">
        <v>18</v>
      </c>
      <c r="C314" s="502" t="s">
        <v>10121</v>
      </c>
      <c r="D314" s="529" t="s">
        <v>5931</v>
      </c>
      <c r="E314" s="7"/>
      <c r="F314" s="7" t="s">
        <v>10052</v>
      </c>
      <c r="G314" s="7"/>
      <c r="H314" s="561">
        <v>620000</v>
      </c>
      <c r="I314" s="579"/>
      <c r="J314" s="24">
        <f t="shared" si="22"/>
        <v>320263700</v>
      </c>
      <c r="K314" s="130"/>
      <c r="L314" s="254">
        <f t="shared" si="23"/>
        <v>620000</v>
      </c>
      <c r="M314" s="368"/>
    </row>
    <row r="315" spans="1:13" ht="45" x14ac:dyDescent="0.25">
      <c r="A315" s="128"/>
      <c r="B315" s="239">
        <v>18</v>
      </c>
      <c r="C315" s="502" t="s">
        <v>10122</v>
      </c>
      <c r="D315" s="529" t="s">
        <v>5931</v>
      </c>
      <c r="E315" s="7"/>
      <c r="F315" s="7" t="s">
        <v>10053</v>
      </c>
      <c r="G315" s="7"/>
      <c r="H315" s="561">
        <v>1150000</v>
      </c>
      <c r="I315" s="579"/>
      <c r="J315" s="24">
        <f t="shared" si="22"/>
        <v>321413700</v>
      </c>
      <c r="K315" s="130"/>
      <c r="L315" s="254">
        <f t="shared" si="23"/>
        <v>1150000</v>
      </c>
      <c r="M315" s="368"/>
    </row>
    <row r="316" spans="1:13" ht="30" x14ac:dyDescent="0.25">
      <c r="A316" s="128"/>
      <c r="B316" s="239">
        <v>18</v>
      </c>
      <c r="C316" s="502" t="s">
        <v>10123</v>
      </c>
      <c r="D316" s="529" t="s">
        <v>1227</v>
      </c>
      <c r="E316" s="7"/>
      <c r="F316" s="7" t="s">
        <v>10054</v>
      </c>
      <c r="G316" s="7"/>
      <c r="H316" s="561">
        <v>825000</v>
      </c>
      <c r="I316" s="579"/>
      <c r="J316" s="24">
        <f t="shared" si="22"/>
        <v>322238700</v>
      </c>
      <c r="K316" s="130"/>
      <c r="L316" s="254">
        <f t="shared" si="23"/>
        <v>825000</v>
      </c>
      <c r="M316" s="368"/>
    </row>
    <row r="317" spans="1:13" ht="45" x14ac:dyDescent="0.25">
      <c r="A317" s="128"/>
      <c r="B317" s="239">
        <v>18</v>
      </c>
      <c r="C317" s="502" t="s">
        <v>10124</v>
      </c>
      <c r="D317" s="529" t="s">
        <v>1244</v>
      </c>
      <c r="E317" s="95"/>
      <c r="F317" s="7" t="s">
        <v>10055</v>
      </c>
      <c r="G317" s="95"/>
      <c r="H317" s="561">
        <v>800000</v>
      </c>
      <c r="I317" s="579"/>
      <c r="J317" s="24">
        <f t="shared" si="22"/>
        <v>323038700</v>
      </c>
      <c r="K317" s="130"/>
      <c r="L317" s="254">
        <f t="shared" si="23"/>
        <v>800000</v>
      </c>
      <c r="M317" s="368"/>
    </row>
    <row r="318" spans="1:13" ht="60" x14ac:dyDescent="0.25">
      <c r="A318" s="128"/>
      <c r="B318" s="239">
        <v>18</v>
      </c>
      <c r="C318" s="502" t="s">
        <v>10125</v>
      </c>
      <c r="D318" s="529" t="s">
        <v>1244</v>
      </c>
      <c r="E318" s="95"/>
      <c r="F318" s="7" t="s">
        <v>10056</v>
      </c>
      <c r="G318" s="95"/>
      <c r="H318" s="561">
        <v>1600000</v>
      </c>
      <c r="I318" s="579"/>
      <c r="J318" s="24">
        <f t="shared" si="22"/>
        <v>324638700</v>
      </c>
      <c r="K318" s="130"/>
      <c r="L318" s="254">
        <f t="shared" si="23"/>
        <v>1600000</v>
      </c>
      <c r="M318" s="368"/>
    </row>
    <row r="319" spans="1:13" ht="45" x14ac:dyDescent="0.25">
      <c r="A319" s="128"/>
      <c r="B319" s="239">
        <v>18</v>
      </c>
      <c r="C319" s="502" t="s">
        <v>10126</v>
      </c>
      <c r="D319" s="529" t="s">
        <v>1244</v>
      </c>
      <c r="E319" s="95"/>
      <c r="F319" s="7" t="s">
        <v>10057</v>
      </c>
      <c r="G319" s="95"/>
      <c r="H319" s="561">
        <v>900000</v>
      </c>
      <c r="I319" s="579"/>
      <c r="J319" s="24">
        <f t="shared" si="22"/>
        <v>325538700</v>
      </c>
      <c r="K319" s="130"/>
      <c r="L319" s="254">
        <f t="shared" si="23"/>
        <v>900000</v>
      </c>
      <c r="M319" s="368"/>
    </row>
    <row r="320" spans="1:13" ht="60" x14ac:dyDescent="0.25">
      <c r="A320" s="128"/>
      <c r="B320" s="239">
        <v>18</v>
      </c>
      <c r="C320" s="502" t="s">
        <v>10127</v>
      </c>
      <c r="D320" s="529" t="s">
        <v>4490</v>
      </c>
      <c r="E320" s="95"/>
      <c r="F320" s="7" t="s">
        <v>10058</v>
      </c>
      <c r="G320" s="95"/>
      <c r="H320" s="561">
        <v>1000000</v>
      </c>
      <c r="I320" s="579"/>
      <c r="J320" s="24">
        <f t="shared" si="22"/>
        <v>326538700</v>
      </c>
      <c r="K320" s="130"/>
      <c r="L320" s="254">
        <f t="shared" si="23"/>
        <v>1000000</v>
      </c>
      <c r="M320" s="368"/>
    </row>
    <row r="321" spans="1:13" ht="45" x14ac:dyDescent="0.25">
      <c r="A321" s="128"/>
      <c r="B321" s="239">
        <v>18</v>
      </c>
      <c r="C321" s="502" t="s">
        <v>10128</v>
      </c>
      <c r="D321" s="529" t="s">
        <v>4490</v>
      </c>
      <c r="E321" s="7"/>
      <c r="F321" s="7" t="s">
        <v>10059</v>
      </c>
      <c r="G321" s="7"/>
      <c r="H321" s="561">
        <v>900000</v>
      </c>
      <c r="I321" s="579"/>
      <c r="J321" s="24">
        <f t="shared" si="22"/>
        <v>327438700</v>
      </c>
      <c r="K321" s="130"/>
      <c r="L321" s="254">
        <f t="shared" si="23"/>
        <v>900000</v>
      </c>
      <c r="M321" s="368"/>
    </row>
    <row r="322" spans="1:13" ht="45" x14ac:dyDescent="0.25">
      <c r="A322" s="128"/>
      <c r="B322" s="239">
        <v>18</v>
      </c>
      <c r="C322" s="502" t="s">
        <v>10129</v>
      </c>
      <c r="D322" s="529" t="s">
        <v>5931</v>
      </c>
      <c r="E322" s="7"/>
      <c r="F322" s="7" t="s">
        <v>10060</v>
      </c>
      <c r="G322" s="7"/>
      <c r="H322" s="561">
        <v>950000</v>
      </c>
      <c r="I322" s="579"/>
      <c r="J322" s="24">
        <f t="shared" si="22"/>
        <v>328388700</v>
      </c>
      <c r="K322" s="130"/>
      <c r="L322" s="254">
        <f t="shared" si="23"/>
        <v>950000</v>
      </c>
      <c r="M322" s="368"/>
    </row>
    <row r="323" spans="1:13" ht="60" x14ac:dyDescent="0.25">
      <c r="A323" s="128"/>
      <c r="B323" s="239">
        <v>18</v>
      </c>
      <c r="C323" s="502" t="s">
        <v>10130</v>
      </c>
      <c r="D323" s="529" t="s">
        <v>5931</v>
      </c>
      <c r="E323" s="7"/>
      <c r="F323" s="7" t="s">
        <v>10061</v>
      </c>
      <c r="G323" s="7"/>
      <c r="H323" s="561">
        <v>2700000</v>
      </c>
      <c r="I323" s="579"/>
      <c r="J323" s="24">
        <f t="shared" si="22"/>
        <v>331088700</v>
      </c>
      <c r="K323" s="130"/>
      <c r="L323" s="254">
        <f t="shared" si="23"/>
        <v>2700000</v>
      </c>
      <c r="M323" s="368"/>
    </row>
    <row r="324" spans="1:13" ht="45" x14ac:dyDescent="0.25">
      <c r="A324" s="128"/>
      <c r="B324" s="239">
        <v>18</v>
      </c>
      <c r="C324" s="502" t="s">
        <v>10131</v>
      </c>
      <c r="D324" s="529" t="s">
        <v>5931</v>
      </c>
      <c r="E324" s="7"/>
      <c r="F324" s="7" t="s">
        <v>10062</v>
      </c>
      <c r="G324" s="7"/>
      <c r="H324" s="561">
        <v>1000000</v>
      </c>
      <c r="I324" s="579"/>
      <c r="J324" s="24">
        <f t="shared" si="22"/>
        <v>332088700</v>
      </c>
      <c r="K324" s="130"/>
      <c r="L324" s="254">
        <f t="shared" si="23"/>
        <v>1000000</v>
      </c>
      <c r="M324" s="368"/>
    </row>
    <row r="325" spans="1:13" ht="45" x14ac:dyDescent="0.25">
      <c r="A325" s="128"/>
      <c r="B325" s="239">
        <v>18</v>
      </c>
      <c r="C325" s="502" t="s">
        <v>10132</v>
      </c>
      <c r="D325" s="529" t="s">
        <v>5931</v>
      </c>
      <c r="E325" s="7"/>
      <c r="F325" s="7" t="s">
        <v>10063</v>
      </c>
      <c r="G325" s="7"/>
      <c r="H325" s="561">
        <v>950000</v>
      </c>
      <c r="I325" s="579"/>
      <c r="J325" s="24">
        <f t="shared" si="22"/>
        <v>333038700</v>
      </c>
      <c r="K325" s="130"/>
      <c r="L325" s="254">
        <f t="shared" si="23"/>
        <v>950000</v>
      </c>
      <c r="M325" s="368"/>
    </row>
    <row r="326" spans="1:13" ht="45" x14ac:dyDescent="0.25">
      <c r="A326" s="128"/>
      <c r="B326" s="239">
        <v>18</v>
      </c>
      <c r="C326" s="502" t="s">
        <v>10133</v>
      </c>
      <c r="D326" s="529" t="s">
        <v>7000</v>
      </c>
      <c r="E326" s="7"/>
      <c r="F326" s="7" t="s">
        <v>10064</v>
      </c>
      <c r="G326" s="7"/>
      <c r="H326" s="561">
        <v>700000</v>
      </c>
      <c r="I326" s="579"/>
      <c r="J326" s="24">
        <f t="shared" si="22"/>
        <v>333738700</v>
      </c>
      <c r="K326" s="130"/>
      <c r="L326" s="254">
        <f t="shared" si="23"/>
        <v>700000</v>
      </c>
      <c r="M326" s="368"/>
    </row>
    <row r="327" spans="1:13" ht="30" x14ac:dyDescent="0.25">
      <c r="A327" s="128"/>
      <c r="B327" s="239">
        <v>18</v>
      </c>
      <c r="C327" s="502" t="s">
        <v>10134</v>
      </c>
      <c r="D327" s="529" t="s">
        <v>6084</v>
      </c>
      <c r="E327" s="7"/>
      <c r="F327" s="7" t="s">
        <v>10065</v>
      </c>
      <c r="G327" s="7"/>
      <c r="H327" s="561">
        <v>1020000</v>
      </c>
      <c r="I327" s="579"/>
      <c r="J327" s="24">
        <f t="shared" si="22"/>
        <v>334758700</v>
      </c>
      <c r="K327" s="130"/>
      <c r="L327" s="254">
        <f t="shared" si="23"/>
        <v>1020000</v>
      </c>
      <c r="M327" s="368"/>
    </row>
    <row r="328" spans="1:13" ht="45" x14ac:dyDescent="0.25">
      <c r="A328" s="128"/>
      <c r="B328" s="239">
        <v>18</v>
      </c>
      <c r="C328" s="502" t="s">
        <v>10135</v>
      </c>
      <c r="D328" s="529" t="s">
        <v>1227</v>
      </c>
      <c r="E328" s="7"/>
      <c r="F328" s="7" t="s">
        <v>10066</v>
      </c>
      <c r="G328" s="7"/>
      <c r="H328" s="561">
        <v>500000</v>
      </c>
      <c r="I328" s="579"/>
      <c r="J328" s="24">
        <f t="shared" si="22"/>
        <v>335258700</v>
      </c>
      <c r="K328" s="130"/>
      <c r="L328" s="254">
        <f t="shared" si="23"/>
        <v>500000</v>
      </c>
      <c r="M328" s="368"/>
    </row>
    <row r="329" spans="1:13" ht="45" x14ac:dyDescent="0.25">
      <c r="A329" s="128"/>
      <c r="B329" s="239">
        <v>18</v>
      </c>
      <c r="C329" s="502" t="s">
        <v>10136</v>
      </c>
      <c r="D329" s="529" t="s">
        <v>7000</v>
      </c>
      <c r="E329" s="7"/>
      <c r="F329" s="7" t="s">
        <v>10067</v>
      </c>
      <c r="G329" s="7"/>
      <c r="H329" s="561">
        <v>500000</v>
      </c>
      <c r="I329" s="579"/>
      <c r="J329" s="24">
        <f t="shared" si="22"/>
        <v>335758700</v>
      </c>
      <c r="K329" s="130"/>
      <c r="L329" s="254">
        <f t="shared" si="23"/>
        <v>500000</v>
      </c>
      <c r="M329" s="368"/>
    </row>
    <row r="330" spans="1:13" ht="30" x14ac:dyDescent="0.25">
      <c r="A330" s="128"/>
      <c r="B330" s="239">
        <v>18</v>
      </c>
      <c r="C330" s="502" t="s">
        <v>10137</v>
      </c>
      <c r="D330" s="529" t="s">
        <v>9287</v>
      </c>
      <c r="E330" s="7"/>
      <c r="F330" s="7" t="s">
        <v>10068</v>
      </c>
      <c r="G330" s="7"/>
      <c r="H330" s="561">
        <v>2000000</v>
      </c>
      <c r="I330" s="579"/>
      <c r="J330" s="24">
        <f t="shared" si="22"/>
        <v>337758700</v>
      </c>
      <c r="K330" s="130"/>
      <c r="L330" s="254">
        <f t="shared" si="23"/>
        <v>2000000</v>
      </c>
      <c r="M330" s="368"/>
    </row>
    <row r="331" spans="1:13" ht="45" x14ac:dyDescent="0.25">
      <c r="A331" s="128"/>
      <c r="B331" s="239">
        <v>18</v>
      </c>
      <c r="C331" s="502" t="s">
        <v>10138</v>
      </c>
      <c r="D331" s="529" t="s">
        <v>5931</v>
      </c>
      <c r="E331" s="7"/>
      <c r="F331" s="7" t="s">
        <v>10069</v>
      </c>
      <c r="G331" s="7"/>
      <c r="H331" s="561">
        <v>800000</v>
      </c>
      <c r="I331" s="579"/>
      <c r="J331" s="24">
        <f t="shared" si="22"/>
        <v>338558700</v>
      </c>
      <c r="K331" s="130"/>
      <c r="L331" s="254">
        <f t="shared" si="23"/>
        <v>800000</v>
      </c>
      <c r="M331" s="368"/>
    </row>
    <row r="332" spans="1:13" ht="45" x14ac:dyDescent="0.25">
      <c r="A332" s="128"/>
      <c r="B332" s="239">
        <v>18</v>
      </c>
      <c r="C332" s="502" t="s">
        <v>10139</v>
      </c>
      <c r="D332" s="529" t="s">
        <v>5931</v>
      </c>
      <c r="E332" s="7"/>
      <c r="F332" s="7" t="s">
        <v>10070</v>
      </c>
      <c r="G332" s="7"/>
      <c r="H332" s="561">
        <v>900000</v>
      </c>
      <c r="I332" s="579"/>
      <c r="J332" s="24">
        <f t="shared" si="22"/>
        <v>339458700</v>
      </c>
      <c r="K332" s="130"/>
      <c r="L332" s="254">
        <f t="shared" si="23"/>
        <v>900000</v>
      </c>
      <c r="M332" s="368"/>
    </row>
    <row r="333" spans="1:13" ht="30" x14ac:dyDescent="0.25">
      <c r="A333" s="128"/>
      <c r="B333" s="239">
        <v>18</v>
      </c>
      <c r="C333" s="502" t="s">
        <v>10140</v>
      </c>
      <c r="D333" s="529" t="s">
        <v>7000</v>
      </c>
      <c r="E333" s="7"/>
      <c r="F333" s="7" t="s">
        <v>10071</v>
      </c>
      <c r="G333" s="7"/>
      <c r="H333" s="561">
        <v>1000000</v>
      </c>
      <c r="I333" s="579"/>
      <c r="J333" s="24">
        <f t="shared" si="22"/>
        <v>340458700</v>
      </c>
      <c r="K333" s="130"/>
      <c r="L333" s="254">
        <f t="shared" si="23"/>
        <v>1000000</v>
      </c>
      <c r="M333" s="368"/>
    </row>
    <row r="334" spans="1:13" ht="45" x14ac:dyDescent="0.25">
      <c r="A334" s="128"/>
      <c r="B334" s="239">
        <v>18</v>
      </c>
      <c r="C334" s="502" t="s">
        <v>10141</v>
      </c>
      <c r="D334" s="529" t="s">
        <v>6084</v>
      </c>
      <c r="E334" s="7"/>
      <c r="F334" s="7" t="s">
        <v>10072</v>
      </c>
      <c r="G334" s="7"/>
      <c r="H334" s="561">
        <v>1000000</v>
      </c>
      <c r="I334" s="579"/>
      <c r="J334" s="24">
        <f t="shared" si="22"/>
        <v>341458700</v>
      </c>
      <c r="K334" s="130"/>
      <c r="L334" s="254">
        <f t="shared" si="23"/>
        <v>1000000</v>
      </c>
      <c r="M334" s="368"/>
    </row>
    <row r="335" spans="1:13" ht="45" x14ac:dyDescent="0.25">
      <c r="A335" s="128"/>
      <c r="B335" s="7">
        <v>19</v>
      </c>
      <c r="C335" s="502" t="s">
        <v>10142</v>
      </c>
      <c r="D335" s="529" t="s">
        <v>9287</v>
      </c>
      <c r="E335" s="7"/>
      <c r="F335" s="7" t="s">
        <v>10073</v>
      </c>
      <c r="G335" s="7"/>
      <c r="H335" s="561">
        <v>550000</v>
      </c>
      <c r="I335" s="579"/>
      <c r="J335" s="24">
        <f t="shared" si="22"/>
        <v>342008700</v>
      </c>
      <c r="K335" s="130"/>
      <c r="L335" s="254">
        <f t="shared" si="23"/>
        <v>550000</v>
      </c>
      <c r="M335" s="368"/>
    </row>
    <row r="336" spans="1:13" ht="30" x14ac:dyDescent="0.25">
      <c r="A336" s="128"/>
      <c r="B336" s="7">
        <v>19</v>
      </c>
      <c r="C336" s="502" t="s">
        <v>10143</v>
      </c>
      <c r="D336" s="529" t="s">
        <v>6084</v>
      </c>
      <c r="E336" s="7"/>
      <c r="F336" s="7" t="s">
        <v>10074</v>
      </c>
      <c r="G336" s="7"/>
      <c r="H336" s="561">
        <v>1150000</v>
      </c>
      <c r="I336" s="579"/>
      <c r="J336" s="24">
        <f t="shared" si="22"/>
        <v>343158700</v>
      </c>
      <c r="K336" s="130"/>
      <c r="L336" s="254">
        <f t="shared" si="23"/>
        <v>1150000</v>
      </c>
      <c r="M336" s="368"/>
    </row>
    <row r="337" spans="1:15" ht="45" x14ac:dyDescent="0.25">
      <c r="A337" s="128"/>
      <c r="B337" s="7">
        <v>19</v>
      </c>
      <c r="C337" s="502" t="s">
        <v>10144</v>
      </c>
      <c r="D337" s="529" t="s">
        <v>4490</v>
      </c>
      <c r="E337" s="7"/>
      <c r="F337" s="7" t="s">
        <v>10075</v>
      </c>
      <c r="G337" s="7"/>
      <c r="H337" s="561">
        <v>900000</v>
      </c>
      <c r="I337" s="579"/>
      <c r="J337" s="24">
        <f t="shared" si="22"/>
        <v>344058700</v>
      </c>
      <c r="K337" s="130"/>
      <c r="L337" s="254">
        <f t="shared" si="23"/>
        <v>900000</v>
      </c>
      <c r="M337" s="368"/>
    </row>
    <row r="338" spans="1:15" ht="45" x14ac:dyDescent="0.25">
      <c r="A338" s="128"/>
      <c r="B338" s="7">
        <v>19</v>
      </c>
      <c r="C338" s="502" t="s">
        <v>10145</v>
      </c>
      <c r="D338" s="529" t="s">
        <v>5931</v>
      </c>
      <c r="E338" s="95"/>
      <c r="F338" s="7" t="s">
        <v>10076</v>
      </c>
      <c r="G338" s="95"/>
      <c r="H338" s="561">
        <v>900000</v>
      </c>
      <c r="I338" s="579"/>
      <c r="J338" s="24">
        <f t="shared" si="22"/>
        <v>344958700</v>
      </c>
      <c r="K338" s="130"/>
      <c r="L338" s="254">
        <f t="shared" si="23"/>
        <v>900000</v>
      </c>
      <c r="M338" s="368"/>
    </row>
    <row r="339" spans="1:15" ht="45" x14ac:dyDescent="0.25">
      <c r="A339" s="128"/>
      <c r="B339" s="7">
        <v>19</v>
      </c>
      <c r="C339" s="502" t="s">
        <v>10146</v>
      </c>
      <c r="D339" s="529" t="s">
        <v>5931</v>
      </c>
      <c r="E339" s="95"/>
      <c r="F339" s="7" t="s">
        <v>10077</v>
      </c>
      <c r="G339" s="95"/>
      <c r="H339" s="561">
        <v>900000</v>
      </c>
      <c r="I339" s="579"/>
      <c r="J339" s="24">
        <f t="shared" si="22"/>
        <v>345858700</v>
      </c>
      <c r="K339" s="130"/>
      <c r="L339" s="254">
        <f t="shared" si="23"/>
        <v>900000</v>
      </c>
      <c r="M339" s="368"/>
    </row>
    <row r="340" spans="1:15" ht="45" x14ac:dyDescent="0.25">
      <c r="A340" s="128"/>
      <c r="B340" s="7">
        <v>19</v>
      </c>
      <c r="C340" s="502" t="s">
        <v>10147</v>
      </c>
      <c r="D340" s="529" t="s">
        <v>5931</v>
      </c>
      <c r="E340" s="95"/>
      <c r="F340" s="7" t="s">
        <v>10078</v>
      </c>
      <c r="G340" s="95"/>
      <c r="H340" s="561">
        <v>950000</v>
      </c>
      <c r="I340" s="579"/>
      <c r="J340" s="24">
        <f t="shared" si="22"/>
        <v>346808700</v>
      </c>
      <c r="K340" s="130"/>
      <c r="L340" s="254">
        <f t="shared" si="23"/>
        <v>950000</v>
      </c>
      <c r="M340" s="368"/>
    </row>
    <row r="341" spans="1:15" ht="60" x14ac:dyDescent="0.25">
      <c r="A341" s="128"/>
      <c r="B341" s="7">
        <v>19</v>
      </c>
      <c r="C341" s="502" t="s">
        <v>10148</v>
      </c>
      <c r="D341" s="529" t="s">
        <v>7000</v>
      </c>
      <c r="E341" s="95"/>
      <c r="F341" s="7" t="s">
        <v>10079</v>
      </c>
      <c r="G341" s="95"/>
      <c r="H341" s="561">
        <v>850000</v>
      </c>
      <c r="I341" s="579"/>
      <c r="J341" s="24">
        <f t="shared" si="22"/>
        <v>347658700</v>
      </c>
      <c r="K341" s="130"/>
      <c r="L341" s="254">
        <f t="shared" si="23"/>
        <v>850000</v>
      </c>
      <c r="M341" s="368"/>
    </row>
    <row r="342" spans="1:15" ht="45" x14ac:dyDescent="0.25">
      <c r="A342" s="128"/>
      <c r="B342" s="7">
        <v>19</v>
      </c>
      <c r="C342" s="502" t="s">
        <v>10149</v>
      </c>
      <c r="D342" s="529" t="s">
        <v>5931</v>
      </c>
      <c r="E342" s="95"/>
      <c r="F342" s="7" t="s">
        <v>10080</v>
      </c>
      <c r="G342" s="95"/>
      <c r="H342" s="561">
        <v>500000</v>
      </c>
      <c r="I342" s="579"/>
      <c r="J342" s="24">
        <f t="shared" si="22"/>
        <v>348158700</v>
      </c>
      <c r="K342" s="130"/>
      <c r="L342" s="254">
        <f t="shared" si="23"/>
        <v>500000</v>
      </c>
      <c r="M342" s="368"/>
    </row>
    <row r="343" spans="1:15" ht="45" x14ac:dyDescent="0.25">
      <c r="A343" s="128"/>
      <c r="B343" s="7">
        <v>19</v>
      </c>
      <c r="C343" s="502" t="s">
        <v>10150</v>
      </c>
      <c r="D343" s="529" t="s">
        <v>7000</v>
      </c>
      <c r="E343" s="95"/>
      <c r="F343" s="7" t="s">
        <v>10081</v>
      </c>
      <c r="G343" s="95"/>
      <c r="H343" s="561">
        <v>2400000</v>
      </c>
      <c r="I343" s="579"/>
      <c r="J343" s="24">
        <f t="shared" si="22"/>
        <v>350558700</v>
      </c>
      <c r="K343" s="130"/>
      <c r="L343" s="254">
        <f t="shared" si="23"/>
        <v>2400000</v>
      </c>
      <c r="M343" s="368"/>
    </row>
    <row r="344" spans="1:15" ht="45" x14ac:dyDescent="0.25">
      <c r="A344" s="128"/>
      <c r="B344" s="7">
        <v>19</v>
      </c>
      <c r="C344" s="502" t="s">
        <v>10151</v>
      </c>
      <c r="D344" s="529" t="s">
        <v>7000</v>
      </c>
      <c r="E344" s="95"/>
      <c r="F344" s="7" t="s">
        <v>10082</v>
      </c>
      <c r="G344" s="95"/>
      <c r="H344" s="561">
        <v>1000000</v>
      </c>
      <c r="I344" s="579"/>
      <c r="J344" s="24">
        <f t="shared" si="22"/>
        <v>351558700</v>
      </c>
      <c r="K344" s="130"/>
      <c r="L344" s="254">
        <f t="shared" si="23"/>
        <v>1000000</v>
      </c>
      <c r="M344" s="368"/>
    </row>
    <row r="345" spans="1:15" ht="45" x14ac:dyDescent="0.25">
      <c r="A345" s="128"/>
      <c r="B345" s="7">
        <v>19</v>
      </c>
      <c r="C345" s="502" t="s">
        <v>10152</v>
      </c>
      <c r="D345" s="529" t="s">
        <v>6082</v>
      </c>
      <c r="E345" s="95"/>
      <c r="F345" s="7" t="s">
        <v>10083</v>
      </c>
      <c r="G345" s="95"/>
      <c r="H345" s="561">
        <v>900000</v>
      </c>
      <c r="I345" s="579"/>
      <c r="J345" s="24">
        <f t="shared" si="22"/>
        <v>352458700</v>
      </c>
      <c r="K345" s="130"/>
      <c r="L345" s="254">
        <f t="shared" si="23"/>
        <v>900000</v>
      </c>
      <c r="M345" s="368"/>
    </row>
    <row r="346" spans="1:15" ht="45" x14ac:dyDescent="0.25">
      <c r="A346" s="128"/>
      <c r="B346" s="7">
        <v>19</v>
      </c>
      <c r="C346" s="502" t="s">
        <v>10153</v>
      </c>
      <c r="D346" s="529" t="s">
        <v>1385</v>
      </c>
      <c r="E346" s="95"/>
      <c r="F346" s="7" t="s">
        <v>10084</v>
      </c>
      <c r="G346" s="95"/>
      <c r="H346" s="561">
        <v>550000</v>
      </c>
      <c r="I346" s="579"/>
      <c r="J346" s="24">
        <f t="shared" si="22"/>
        <v>353008700</v>
      </c>
      <c r="K346" s="130"/>
      <c r="L346" s="254">
        <f t="shared" si="23"/>
        <v>550000</v>
      </c>
      <c r="M346" s="368"/>
    </row>
    <row r="347" spans="1:15" ht="45" x14ac:dyDescent="0.25">
      <c r="A347" s="128"/>
      <c r="B347" s="7">
        <v>19</v>
      </c>
      <c r="C347" s="502" t="s">
        <v>10154</v>
      </c>
      <c r="D347" s="529" t="s">
        <v>9287</v>
      </c>
      <c r="E347" s="95"/>
      <c r="F347" s="7" t="s">
        <v>10085</v>
      </c>
      <c r="G347" s="95"/>
      <c r="H347" s="561">
        <v>1650000</v>
      </c>
      <c r="I347" s="579"/>
      <c r="J347" s="24">
        <f t="shared" si="22"/>
        <v>354658700</v>
      </c>
      <c r="K347" s="130"/>
      <c r="L347" s="254">
        <f t="shared" si="23"/>
        <v>1650000</v>
      </c>
      <c r="M347" s="368"/>
    </row>
    <row r="348" spans="1:15" ht="30" x14ac:dyDescent="0.25">
      <c r="A348" s="128"/>
      <c r="B348" s="7">
        <v>19</v>
      </c>
      <c r="C348" s="502" t="s">
        <v>10155</v>
      </c>
      <c r="D348" s="529" t="s">
        <v>1251</v>
      </c>
      <c r="E348" s="95"/>
      <c r="F348" s="7" t="s">
        <v>10086</v>
      </c>
      <c r="G348" s="95"/>
      <c r="H348" s="561">
        <v>800000</v>
      </c>
      <c r="I348" s="579"/>
      <c r="J348" s="24">
        <f t="shared" si="22"/>
        <v>355458700</v>
      </c>
      <c r="K348" s="130"/>
      <c r="L348" s="254">
        <f t="shared" si="23"/>
        <v>800000</v>
      </c>
      <c r="M348" s="368"/>
    </row>
    <row r="349" spans="1:15" ht="30" x14ac:dyDescent="0.25">
      <c r="A349" s="128"/>
      <c r="B349" s="7">
        <v>19</v>
      </c>
      <c r="C349" s="502" t="s">
        <v>10156</v>
      </c>
      <c r="D349" s="529" t="s">
        <v>6082</v>
      </c>
      <c r="E349" s="95"/>
      <c r="F349" s="7" t="s">
        <v>10087</v>
      </c>
      <c r="G349" s="95"/>
      <c r="H349" s="561">
        <v>750000</v>
      </c>
      <c r="I349" s="579"/>
      <c r="J349" s="24">
        <f t="shared" si="22"/>
        <v>356208700</v>
      </c>
      <c r="K349" s="130"/>
      <c r="L349" s="254">
        <f t="shared" si="23"/>
        <v>750000</v>
      </c>
      <c r="M349" s="368"/>
    </row>
    <row r="350" spans="1:15" ht="30" x14ac:dyDescent="0.25">
      <c r="A350" s="128"/>
      <c r="B350" s="7">
        <v>19</v>
      </c>
      <c r="C350" s="502" t="s">
        <v>10157</v>
      </c>
      <c r="D350" s="529" t="s">
        <v>6084</v>
      </c>
      <c r="E350" s="95"/>
      <c r="F350" s="7" t="s">
        <v>10088</v>
      </c>
      <c r="G350" s="95"/>
      <c r="H350" s="561">
        <v>5000000</v>
      </c>
      <c r="I350" s="579"/>
      <c r="J350" s="24">
        <f t="shared" si="22"/>
        <v>361208700</v>
      </c>
      <c r="K350" s="130"/>
      <c r="L350" s="254">
        <f t="shared" si="23"/>
        <v>5000000</v>
      </c>
      <c r="M350" s="368"/>
      <c r="N350" s="542" t="s">
        <v>8174</v>
      </c>
      <c r="O350" s="581">
        <v>31375600</v>
      </c>
    </row>
    <row r="351" spans="1:15" ht="45" x14ac:dyDescent="0.25">
      <c r="A351" s="128"/>
      <c r="B351" s="7">
        <v>19</v>
      </c>
      <c r="C351" s="502" t="s">
        <v>10158</v>
      </c>
      <c r="D351" s="529" t="s">
        <v>5931</v>
      </c>
      <c r="E351" s="95"/>
      <c r="F351" s="7" t="s">
        <v>10089</v>
      </c>
      <c r="G351" s="95"/>
      <c r="H351" s="561">
        <v>2500000</v>
      </c>
      <c r="I351" s="579"/>
      <c r="J351" s="24">
        <f t="shared" si="22"/>
        <v>363708700</v>
      </c>
      <c r="K351" s="130"/>
      <c r="L351" s="254">
        <f t="shared" si="23"/>
        <v>2500000</v>
      </c>
      <c r="M351" s="368"/>
      <c r="O351" s="581"/>
    </row>
    <row r="352" spans="1:15" ht="45" x14ac:dyDescent="0.25">
      <c r="A352" s="128"/>
      <c r="B352" s="7">
        <v>19</v>
      </c>
      <c r="C352" s="502" t="s">
        <v>10159</v>
      </c>
      <c r="D352" s="529" t="s">
        <v>1433</v>
      </c>
      <c r="E352" s="7"/>
      <c r="F352" s="7" t="s">
        <v>10090</v>
      </c>
      <c r="G352" s="7"/>
      <c r="H352" s="561">
        <v>350000</v>
      </c>
      <c r="I352" s="554"/>
      <c r="J352" s="24">
        <f t="shared" si="22"/>
        <v>364058700</v>
      </c>
      <c r="K352" s="130"/>
      <c r="L352" s="254">
        <f t="shared" si="23"/>
        <v>350000</v>
      </c>
      <c r="M352" s="368"/>
      <c r="N352" s="542" t="s">
        <v>8175</v>
      </c>
      <c r="O352" s="581">
        <v>10808000</v>
      </c>
    </row>
    <row r="353" spans="1:13" ht="30" x14ac:dyDescent="0.25">
      <c r="A353" s="128"/>
      <c r="B353" s="7">
        <v>19</v>
      </c>
      <c r="C353" s="502" t="s">
        <v>10160</v>
      </c>
      <c r="D353" s="529" t="s">
        <v>1433</v>
      </c>
      <c r="E353" s="7"/>
      <c r="F353" s="7" t="s">
        <v>10091</v>
      </c>
      <c r="G353" s="7"/>
      <c r="H353" s="561">
        <v>800000</v>
      </c>
      <c r="I353" s="554"/>
      <c r="J353" s="24">
        <f t="shared" si="22"/>
        <v>364858700</v>
      </c>
      <c r="K353" s="130"/>
      <c r="L353" s="254">
        <f t="shared" si="23"/>
        <v>800000</v>
      </c>
      <c r="M353" s="368"/>
    </row>
    <row r="354" spans="1:13" ht="45" x14ac:dyDescent="0.25">
      <c r="A354" s="128"/>
      <c r="B354" s="7">
        <v>19</v>
      </c>
      <c r="C354" s="502" t="s">
        <v>10161</v>
      </c>
      <c r="D354" s="529" t="s">
        <v>1227</v>
      </c>
      <c r="E354" s="7"/>
      <c r="F354" s="7" t="s">
        <v>10092</v>
      </c>
      <c r="G354" s="7"/>
      <c r="H354" s="561">
        <v>850000</v>
      </c>
      <c r="I354" s="554"/>
      <c r="J354" s="24">
        <f t="shared" si="22"/>
        <v>365708700</v>
      </c>
      <c r="K354" s="130"/>
      <c r="L354" s="254">
        <f t="shared" si="23"/>
        <v>850000</v>
      </c>
      <c r="M354" s="368"/>
    </row>
    <row r="355" spans="1:13" ht="45" x14ac:dyDescent="0.25">
      <c r="A355" s="128"/>
      <c r="B355" s="7">
        <v>19</v>
      </c>
      <c r="C355" s="502" t="s">
        <v>10162</v>
      </c>
      <c r="D355" s="529" t="s">
        <v>1227</v>
      </c>
      <c r="E355" s="7"/>
      <c r="F355" s="7" t="s">
        <v>10093</v>
      </c>
      <c r="G355" s="7"/>
      <c r="H355" s="561">
        <v>900000</v>
      </c>
      <c r="I355" s="554"/>
      <c r="J355" s="24">
        <f t="shared" si="22"/>
        <v>366608700</v>
      </c>
      <c r="K355" s="130"/>
      <c r="L355" s="254">
        <f t="shared" si="23"/>
        <v>900000</v>
      </c>
      <c r="M355" s="368"/>
    </row>
    <row r="356" spans="1:13" ht="60" x14ac:dyDescent="0.25">
      <c r="A356" s="128"/>
      <c r="B356" s="7">
        <v>20</v>
      </c>
      <c r="C356" s="502" t="s">
        <v>10163</v>
      </c>
      <c r="D356" s="529" t="s">
        <v>1385</v>
      </c>
      <c r="E356" s="7"/>
      <c r="F356" s="7" t="s">
        <v>10094</v>
      </c>
      <c r="G356" s="7"/>
      <c r="H356" s="561">
        <v>300000</v>
      </c>
      <c r="I356" s="554"/>
      <c r="J356" s="24">
        <f t="shared" si="22"/>
        <v>366908700</v>
      </c>
      <c r="K356" s="130"/>
      <c r="L356" s="254">
        <f t="shared" si="23"/>
        <v>300000</v>
      </c>
      <c r="M356" s="368"/>
    </row>
    <row r="357" spans="1:13" ht="45" x14ac:dyDescent="0.25">
      <c r="A357" s="128"/>
      <c r="B357" s="7">
        <v>20</v>
      </c>
      <c r="C357" s="502" t="s">
        <v>10164</v>
      </c>
      <c r="D357" s="529" t="s">
        <v>1251</v>
      </c>
      <c r="E357" s="7"/>
      <c r="F357" s="7" t="s">
        <v>10095</v>
      </c>
      <c r="G357" s="7"/>
      <c r="H357" s="561">
        <v>700000</v>
      </c>
      <c r="I357" s="554"/>
      <c r="J357" s="24">
        <f t="shared" si="22"/>
        <v>367608700</v>
      </c>
      <c r="K357" s="130"/>
      <c r="L357" s="254">
        <f t="shared" si="23"/>
        <v>700000</v>
      </c>
      <c r="M357" s="368"/>
    </row>
    <row r="358" spans="1:13" ht="45" x14ac:dyDescent="0.25">
      <c r="A358" s="128"/>
      <c r="B358" s="7">
        <v>20</v>
      </c>
      <c r="C358" s="502" t="s">
        <v>10165</v>
      </c>
      <c r="D358" s="529" t="s">
        <v>1433</v>
      </c>
      <c r="E358" s="7"/>
      <c r="F358" s="7" t="s">
        <v>10096</v>
      </c>
      <c r="G358" s="7"/>
      <c r="H358" s="594">
        <v>2400000</v>
      </c>
      <c r="I358" s="554"/>
      <c r="J358" s="24">
        <f t="shared" si="22"/>
        <v>370008700</v>
      </c>
      <c r="K358" s="130"/>
      <c r="L358" s="254">
        <f t="shared" si="23"/>
        <v>2400000</v>
      </c>
      <c r="M358" s="368"/>
    </row>
    <row r="359" spans="1:13" ht="45" x14ac:dyDescent="0.25">
      <c r="A359" s="128"/>
      <c r="B359" s="7">
        <v>20</v>
      </c>
      <c r="C359" s="502" t="s">
        <v>10166</v>
      </c>
      <c r="D359" s="529" t="s">
        <v>4490</v>
      </c>
      <c r="E359" s="7"/>
      <c r="F359" s="7" t="s">
        <v>10097</v>
      </c>
      <c r="G359" s="7"/>
      <c r="H359" s="561">
        <v>950000</v>
      </c>
      <c r="I359" s="407"/>
      <c r="J359" s="24">
        <f t="shared" si="22"/>
        <v>370958700</v>
      </c>
      <c r="K359" s="130"/>
      <c r="L359" s="254">
        <f t="shared" si="23"/>
        <v>950000</v>
      </c>
      <c r="M359" s="368"/>
    </row>
    <row r="360" spans="1:13" ht="45" x14ac:dyDescent="0.25">
      <c r="A360" s="128"/>
      <c r="B360" s="7">
        <v>20</v>
      </c>
      <c r="C360" s="502" t="s">
        <v>10167</v>
      </c>
      <c r="D360" s="529" t="s">
        <v>6084</v>
      </c>
      <c r="E360" s="95"/>
      <c r="F360" s="7" t="s">
        <v>10098</v>
      </c>
      <c r="G360" s="95"/>
      <c r="H360" s="561">
        <v>1000000</v>
      </c>
      <c r="I360" s="429"/>
      <c r="J360" s="24">
        <f t="shared" si="22"/>
        <v>371958700</v>
      </c>
      <c r="K360" s="130"/>
      <c r="L360" s="254">
        <f t="shared" si="23"/>
        <v>1000000</v>
      </c>
      <c r="M360" s="368"/>
    </row>
    <row r="361" spans="1:13" ht="45" x14ac:dyDescent="0.25">
      <c r="A361" s="128"/>
      <c r="B361" s="7">
        <v>20</v>
      </c>
      <c r="C361" s="502" t="s">
        <v>10168</v>
      </c>
      <c r="D361" s="529" t="s">
        <v>7000</v>
      </c>
      <c r="E361" s="95"/>
      <c r="F361" s="7" t="s">
        <v>10099</v>
      </c>
      <c r="G361" s="95"/>
      <c r="H361" s="561">
        <v>1000000</v>
      </c>
      <c r="I361" s="429"/>
      <c r="J361" s="24">
        <f t="shared" si="22"/>
        <v>372958700</v>
      </c>
      <c r="K361" s="130"/>
      <c r="L361" s="254">
        <f t="shared" si="23"/>
        <v>1000000</v>
      </c>
      <c r="M361" s="368"/>
    </row>
    <row r="362" spans="1:13" ht="60" x14ac:dyDescent="0.25">
      <c r="A362" s="128"/>
      <c r="B362" s="7">
        <v>20</v>
      </c>
      <c r="C362" s="502" t="s">
        <v>10169</v>
      </c>
      <c r="D362" s="529" t="s">
        <v>1244</v>
      </c>
      <c r="E362" s="95"/>
      <c r="F362" s="7" t="s">
        <v>10100</v>
      </c>
      <c r="G362" s="95"/>
      <c r="H362" s="561">
        <v>2100000</v>
      </c>
      <c r="I362" s="429"/>
      <c r="J362" s="24">
        <f t="shared" si="22"/>
        <v>375058700</v>
      </c>
      <c r="K362" s="130"/>
      <c r="L362" s="254">
        <f t="shared" si="23"/>
        <v>2100000</v>
      </c>
      <c r="M362" s="368"/>
    </row>
    <row r="363" spans="1:13" ht="30" x14ac:dyDescent="0.25">
      <c r="A363" s="128"/>
      <c r="B363" s="7">
        <v>20</v>
      </c>
      <c r="C363" s="502" t="s">
        <v>10170</v>
      </c>
      <c r="D363" s="529" t="s">
        <v>7000</v>
      </c>
      <c r="E363" s="95"/>
      <c r="F363" s="7" t="s">
        <v>10101</v>
      </c>
      <c r="G363" s="95"/>
      <c r="H363" s="561">
        <v>800000</v>
      </c>
      <c r="I363" s="429"/>
      <c r="J363" s="24">
        <f t="shared" si="22"/>
        <v>375858700</v>
      </c>
      <c r="K363" s="130"/>
      <c r="L363" s="254">
        <f t="shared" si="23"/>
        <v>800000</v>
      </c>
      <c r="M363" s="368"/>
    </row>
    <row r="364" spans="1:13" ht="45" x14ac:dyDescent="0.25">
      <c r="A364" s="528"/>
      <c r="B364" s="7">
        <v>20</v>
      </c>
      <c r="C364" s="502" t="s">
        <v>10171</v>
      </c>
      <c r="D364" s="529" t="s">
        <v>1244</v>
      </c>
      <c r="E364" s="529"/>
      <c r="F364" s="7" t="s">
        <v>10102</v>
      </c>
      <c r="G364" s="529"/>
      <c r="H364" s="561">
        <v>800000</v>
      </c>
      <c r="I364" s="452"/>
      <c r="J364" s="24">
        <f t="shared" si="22"/>
        <v>376658700</v>
      </c>
      <c r="K364" s="130"/>
      <c r="L364" s="254">
        <f t="shared" si="23"/>
        <v>800000</v>
      </c>
      <c r="M364" s="368"/>
    </row>
    <row r="365" spans="1:13" ht="45" x14ac:dyDescent="0.25">
      <c r="A365" s="128"/>
      <c r="B365" s="7">
        <v>20</v>
      </c>
      <c r="C365" s="502" t="s">
        <v>10172</v>
      </c>
      <c r="D365" s="529" t="s">
        <v>6082</v>
      </c>
      <c r="E365" s="95"/>
      <c r="F365" s="7" t="s">
        <v>10103</v>
      </c>
      <c r="G365" s="95"/>
      <c r="H365" s="561">
        <v>2000000</v>
      </c>
      <c r="I365" s="429"/>
      <c r="J365" s="24">
        <f t="shared" si="22"/>
        <v>378658700</v>
      </c>
      <c r="K365" s="130"/>
      <c r="L365" s="254">
        <f t="shared" si="23"/>
        <v>2000000</v>
      </c>
      <c r="M365" s="368"/>
    </row>
    <row r="366" spans="1:13" ht="45" x14ac:dyDescent="0.25">
      <c r="A366" s="128"/>
      <c r="B366" s="7">
        <v>20</v>
      </c>
      <c r="C366" s="502" t="s">
        <v>10173</v>
      </c>
      <c r="D366" s="529" t="s">
        <v>1385</v>
      </c>
      <c r="E366" s="95"/>
      <c r="F366" s="7" t="s">
        <v>10104</v>
      </c>
      <c r="G366" s="95"/>
      <c r="H366" s="561">
        <v>1650000</v>
      </c>
      <c r="I366" s="429"/>
      <c r="J366" s="24">
        <f t="shared" si="22"/>
        <v>380308700</v>
      </c>
      <c r="K366" s="130"/>
      <c r="L366" s="254">
        <f t="shared" si="23"/>
        <v>1650000</v>
      </c>
      <c r="M366" s="368"/>
    </row>
    <row r="367" spans="1:13" ht="45" x14ac:dyDescent="0.25">
      <c r="A367" s="128"/>
      <c r="B367" s="7">
        <v>20</v>
      </c>
      <c r="C367" s="502" t="s">
        <v>10174</v>
      </c>
      <c r="D367" s="529" t="s">
        <v>9287</v>
      </c>
      <c r="E367" s="95"/>
      <c r="F367" s="7" t="s">
        <v>10105</v>
      </c>
      <c r="G367" s="95"/>
      <c r="H367" s="561">
        <v>2100000</v>
      </c>
      <c r="I367" s="429"/>
      <c r="J367" s="24">
        <f t="shared" si="22"/>
        <v>382408700</v>
      </c>
      <c r="K367" s="130"/>
      <c r="L367" s="254">
        <f t="shared" si="23"/>
        <v>2100000</v>
      </c>
      <c r="M367" s="368"/>
    </row>
    <row r="368" spans="1:13" ht="45" x14ac:dyDescent="0.25">
      <c r="A368" s="128"/>
      <c r="B368" s="7">
        <v>20</v>
      </c>
      <c r="C368" s="502" t="s">
        <v>10175</v>
      </c>
      <c r="D368" s="529" t="s">
        <v>9287</v>
      </c>
      <c r="E368" s="95"/>
      <c r="F368" s="7" t="s">
        <v>10106</v>
      </c>
      <c r="G368" s="95"/>
      <c r="H368" s="561">
        <v>100000</v>
      </c>
      <c r="I368" s="429"/>
      <c r="J368" s="24">
        <f t="shared" si="22"/>
        <v>382508700</v>
      </c>
      <c r="K368" s="130"/>
      <c r="L368" s="254">
        <f t="shared" si="23"/>
        <v>100000</v>
      </c>
      <c r="M368" s="368"/>
    </row>
    <row r="369" spans="1:13" ht="45" x14ac:dyDescent="0.25">
      <c r="A369" s="128"/>
      <c r="B369" s="7">
        <v>20</v>
      </c>
      <c r="C369" s="502" t="s">
        <v>10176</v>
      </c>
      <c r="D369" s="612" t="s">
        <v>1385</v>
      </c>
      <c r="E369" s="12"/>
      <c r="F369" s="7" t="s">
        <v>10107</v>
      </c>
      <c r="G369" s="12"/>
      <c r="H369" s="561">
        <v>800000</v>
      </c>
      <c r="I369" s="407"/>
      <c r="J369" s="24">
        <f t="shared" si="22"/>
        <v>383308700</v>
      </c>
      <c r="K369" s="130"/>
      <c r="L369" s="254">
        <f t="shared" si="23"/>
        <v>800000</v>
      </c>
      <c r="M369" s="368"/>
    </row>
    <row r="370" spans="1:13" ht="60" x14ac:dyDescent="0.25">
      <c r="A370" s="128"/>
      <c r="B370" s="7">
        <v>20</v>
      </c>
      <c r="C370" s="502" t="s">
        <v>10177</v>
      </c>
      <c r="D370" s="612" t="s">
        <v>4490</v>
      </c>
      <c r="E370" s="12"/>
      <c r="F370" s="7" t="s">
        <v>10108</v>
      </c>
      <c r="G370" s="12"/>
      <c r="H370" s="561">
        <v>3000000</v>
      </c>
      <c r="I370" s="124"/>
      <c r="J370" s="24">
        <f t="shared" si="22"/>
        <v>386308700</v>
      </c>
      <c r="K370" s="130"/>
      <c r="L370" s="254">
        <f t="shared" si="23"/>
        <v>3000000</v>
      </c>
      <c r="M370" s="381"/>
    </row>
    <row r="371" spans="1:13" ht="45" x14ac:dyDescent="0.25">
      <c r="A371" s="128"/>
      <c r="B371" s="7">
        <v>20</v>
      </c>
      <c r="C371" s="502" t="s">
        <v>10178</v>
      </c>
      <c r="D371" s="612" t="s">
        <v>4490</v>
      </c>
      <c r="E371" s="12"/>
      <c r="F371" s="7" t="s">
        <v>10109</v>
      </c>
      <c r="G371" s="12"/>
      <c r="H371" s="561">
        <v>900000</v>
      </c>
      <c r="I371" s="124"/>
      <c r="J371" s="24">
        <f t="shared" si="22"/>
        <v>387208700</v>
      </c>
      <c r="K371" s="130"/>
      <c r="L371" s="254">
        <f t="shared" si="23"/>
        <v>900000</v>
      </c>
      <c r="M371" s="381"/>
    </row>
    <row r="372" spans="1:13" ht="45" x14ac:dyDescent="0.25">
      <c r="A372" s="128"/>
      <c r="B372" s="7">
        <v>20</v>
      </c>
      <c r="C372" s="502" t="s">
        <v>10179</v>
      </c>
      <c r="D372" s="612" t="s">
        <v>1244</v>
      </c>
      <c r="E372" s="12"/>
      <c r="F372" s="7" t="s">
        <v>10110</v>
      </c>
      <c r="G372" s="12"/>
      <c r="H372" s="561">
        <v>950000</v>
      </c>
      <c r="I372" s="128"/>
      <c r="J372" s="24">
        <f t="shared" si="22"/>
        <v>388158700</v>
      </c>
      <c r="K372" s="130"/>
      <c r="L372" s="254">
        <f t="shared" si="23"/>
        <v>950000</v>
      </c>
      <c r="M372" s="552"/>
    </row>
    <row r="373" spans="1:13" ht="45" x14ac:dyDescent="0.25">
      <c r="A373" s="128"/>
      <c r="B373" s="7">
        <v>20</v>
      </c>
      <c r="C373" s="502" t="s">
        <v>10180</v>
      </c>
      <c r="D373" s="612" t="s">
        <v>1251</v>
      </c>
      <c r="E373" s="12"/>
      <c r="F373" s="7" t="s">
        <v>10111</v>
      </c>
      <c r="G373" s="12"/>
      <c r="H373" s="561">
        <v>1500000</v>
      </c>
      <c r="I373" s="128"/>
      <c r="J373" s="24">
        <f t="shared" si="22"/>
        <v>389658700</v>
      </c>
      <c r="K373" s="130"/>
      <c r="L373" s="254">
        <f t="shared" si="23"/>
        <v>1500000</v>
      </c>
      <c r="M373" s="552"/>
    </row>
    <row r="374" spans="1:13" ht="45" x14ac:dyDescent="0.25">
      <c r="A374" s="128"/>
      <c r="B374" s="7">
        <v>20</v>
      </c>
      <c r="C374" s="502" t="s">
        <v>10181</v>
      </c>
      <c r="D374" s="612" t="s">
        <v>1251</v>
      </c>
      <c r="E374" s="7"/>
      <c r="F374" s="7" t="s">
        <v>10112</v>
      </c>
      <c r="G374" s="7"/>
      <c r="H374" s="561">
        <v>2000000</v>
      </c>
      <c r="I374" s="128"/>
      <c r="J374" s="24">
        <f t="shared" si="22"/>
        <v>391658700</v>
      </c>
      <c r="K374" s="130"/>
      <c r="L374" s="254">
        <f t="shared" si="23"/>
        <v>2000000</v>
      </c>
      <c r="M374" s="552"/>
    </row>
    <row r="375" spans="1:13" ht="45" x14ac:dyDescent="0.25">
      <c r="A375" s="128"/>
      <c r="B375" s="7">
        <v>20</v>
      </c>
      <c r="C375" s="502" t="s">
        <v>10182</v>
      </c>
      <c r="D375" s="612" t="s">
        <v>1251</v>
      </c>
      <c r="E375" s="7"/>
      <c r="F375" s="7" t="s">
        <v>10113</v>
      </c>
      <c r="G375" s="7"/>
      <c r="H375" s="561">
        <v>500000</v>
      </c>
      <c r="I375" s="128"/>
      <c r="J375" s="24">
        <f t="shared" ref="J375:J389" si="24">+J374+H375</f>
        <v>392158700</v>
      </c>
      <c r="K375" s="130"/>
      <c r="L375" s="254">
        <f t="shared" ref="L375:L420" si="25">+H375</f>
        <v>500000</v>
      </c>
      <c r="M375" s="552"/>
    </row>
    <row r="376" spans="1:13" ht="45" x14ac:dyDescent="0.25">
      <c r="A376" s="128"/>
      <c r="B376" s="7">
        <v>20</v>
      </c>
      <c r="C376" s="502" t="s">
        <v>10183</v>
      </c>
      <c r="D376" s="529" t="s">
        <v>1227</v>
      </c>
      <c r="E376" s="7"/>
      <c r="F376" s="7" t="s">
        <v>10114</v>
      </c>
      <c r="G376" s="7"/>
      <c r="H376" s="561">
        <v>2100000</v>
      </c>
      <c r="I376" s="128"/>
      <c r="J376" s="24">
        <f t="shared" si="24"/>
        <v>394258700</v>
      </c>
      <c r="K376" s="130"/>
      <c r="L376" s="254">
        <f t="shared" si="25"/>
        <v>2100000</v>
      </c>
      <c r="M376" s="552"/>
    </row>
    <row r="377" spans="1:13" ht="45" x14ac:dyDescent="0.25">
      <c r="A377" s="128"/>
      <c r="B377" s="7">
        <v>20</v>
      </c>
      <c r="C377" s="502" t="s">
        <v>10184</v>
      </c>
      <c r="D377" s="529" t="s">
        <v>7000</v>
      </c>
      <c r="E377" s="7"/>
      <c r="F377" s="7" t="s">
        <v>10115</v>
      </c>
      <c r="G377" s="7"/>
      <c r="H377" s="561">
        <v>2000000</v>
      </c>
      <c r="I377" s="128"/>
      <c r="J377" s="24">
        <f t="shared" si="24"/>
        <v>396258700</v>
      </c>
      <c r="K377" s="130"/>
      <c r="L377" s="254">
        <f t="shared" si="25"/>
        <v>2000000</v>
      </c>
      <c r="M377" s="552"/>
    </row>
    <row r="378" spans="1:13" ht="45" x14ac:dyDescent="0.25">
      <c r="A378" s="128"/>
      <c r="B378" s="7">
        <v>20</v>
      </c>
      <c r="C378" s="502" t="s">
        <v>10185</v>
      </c>
      <c r="D378" s="529" t="s">
        <v>9287</v>
      </c>
      <c r="E378" s="7"/>
      <c r="F378" s="7" t="s">
        <v>10116</v>
      </c>
      <c r="G378" s="7"/>
      <c r="H378" s="561">
        <v>1150000</v>
      </c>
      <c r="I378" s="128"/>
      <c r="J378" s="24">
        <f t="shared" si="24"/>
        <v>397408700</v>
      </c>
      <c r="K378" s="130"/>
      <c r="L378" s="254">
        <f t="shared" si="25"/>
        <v>1150000</v>
      </c>
      <c r="M378" s="552"/>
    </row>
    <row r="379" spans="1:13" ht="75" x14ac:dyDescent="0.25">
      <c r="A379" s="128"/>
      <c r="B379" s="7">
        <v>20</v>
      </c>
      <c r="C379" s="502" t="s">
        <v>10186</v>
      </c>
      <c r="D379" s="529" t="s">
        <v>1227</v>
      </c>
      <c r="E379" s="7"/>
      <c r="F379" s="7" t="s">
        <v>10197</v>
      </c>
      <c r="G379" s="7"/>
      <c r="H379" s="561">
        <v>3000000</v>
      </c>
      <c r="I379" s="128"/>
      <c r="J379" s="24">
        <f t="shared" si="24"/>
        <v>400408700</v>
      </c>
      <c r="K379" s="130"/>
      <c r="L379" s="254">
        <f t="shared" si="25"/>
        <v>3000000</v>
      </c>
      <c r="M379" s="552"/>
    </row>
    <row r="380" spans="1:13" ht="45" x14ac:dyDescent="0.25">
      <c r="A380" s="128"/>
      <c r="B380" s="7">
        <v>20</v>
      </c>
      <c r="C380" s="502" t="s">
        <v>10187</v>
      </c>
      <c r="D380" s="529" t="s">
        <v>4490</v>
      </c>
      <c r="E380" s="7"/>
      <c r="F380" s="7" t="s">
        <v>10198</v>
      </c>
      <c r="G380" s="7"/>
      <c r="H380" s="561">
        <v>3000000</v>
      </c>
      <c r="I380" s="128"/>
      <c r="J380" s="24">
        <f t="shared" si="24"/>
        <v>403408700</v>
      </c>
      <c r="K380" s="130"/>
      <c r="L380" s="254">
        <f t="shared" si="25"/>
        <v>3000000</v>
      </c>
      <c r="M380" s="552"/>
    </row>
    <row r="381" spans="1:13" ht="30" x14ac:dyDescent="0.25">
      <c r="A381" s="128"/>
      <c r="B381" s="7">
        <v>20</v>
      </c>
      <c r="C381" s="502" t="s">
        <v>10188</v>
      </c>
      <c r="D381" s="529" t="s">
        <v>6084</v>
      </c>
      <c r="E381" s="7"/>
      <c r="F381" s="7" t="s">
        <v>10199</v>
      </c>
      <c r="G381" s="7"/>
      <c r="H381" s="561">
        <v>480000</v>
      </c>
      <c r="I381" s="128"/>
      <c r="J381" s="24">
        <f t="shared" si="24"/>
        <v>403888700</v>
      </c>
      <c r="K381" s="130"/>
      <c r="L381" s="254">
        <f t="shared" si="25"/>
        <v>480000</v>
      </c>
      <c r="M381" s="552"/>
    </row>
    <row r="382" spans="1:13" ht="30" x14ac:dyDescent="0.25">
      <c r="A382" s="128"/>
      <c r="B382" s="7">
        <v>20</v>
      </c>
      <c r="C382" s="502" t="s">
        <v>10189</v>
      </c>
      <c r="D382" s="529" t="s">
        <v>6084</v>
      </c>
      <c r="E382" s="7"/>
      <c r="F382" s="7" t="s">
        <v>10200</v>
      </c>
      <c r="G382" s="7"/>
      <c r="H382" s="561">
        <v>950000</v>
      </c>
      <c r="I382" s="128"/>
      <c r="J382" s="24">
        <f t="shared" si="24"/>
        <v>404838700</v>
      </c>
      <c r="K382" s="130"/>
      <c r="L382" s="254">
        <f t="shared" si="25"/>
        <v>950000</v>
      </c>
      <c r="M382" s="552"/>
    </row>
    <row r="383" spans="1:13" ht="45" x14ac:dyDescent="0.25">
      <c r="A383" s="128"/>
      <c r="B383" s="7">
        <v>20</v>
      </c>
      <c r="C383" s="502" t="s">
        <v>10190</v>
      </c>
      <c r="D383" s="529" t="s">
        <v>1244</v>
      </c>
      <c r="E383" s="7"/>
      <c r="F383" s="7" t="s">
        <v>10201</v>
      </c>
      <c r="G383" s="7"/>
      <c r="H383" s="561">
        <v>1000000</v>
      </c>
      <c r="I383" s="124"/>
      <c r="J383" s="24">
        <f t="shared" si="24"/>
        <v>405838700</v>
      </c>
      <c r="K383" s="130"/>
      <c r="L383" s="254">
        <f t="shared" si="25"/>
        <v>1000000</v>
      </c>
      <c r="M383" s="552"/>
    </row>
    <row r="384" spans="1:13" ht="45" x14ac:dyDescent="0.25">
      <c r="A384" s="128"/>
      <c r="B384" s="7">
        <v>20</v>
      </c>
      <c r="C384" s="502" t="s">
        <v>10191</v>
      </c>
      <c r="D384" s="529" t="s">
        <v>5931</v>
      </c>
      <c r="E384" s="7"/>
      <c r="F384" s="7" t="s">
        <v>10202</v>
      </c>
      <c r="G384" s="7"/>
      <c r="H384" s="561">
        <v>650000</v>
      </c>
      <c r="I384" s="124"/>
      <c r="J384" s="24">
        <f t="shared" si="24"/>
        <v>406488700</v>
      </c>
      <c r="K384" s="130"/>
      <c r="L384" s="254">
        <f t="shared" si="25"/>
        <v>650000</v>
      </c>
      <c r="M384" s="552"/>
    </row>
    <row r="385" spans="1:13" ht="45" x14ac:dyDescent="0.25">
      <c r="A385" s="128"/>
      <c r="B385" s="7">
        <v>20</v>
      </c>
      <c r="C385" s="502" t="s">
        <v>10192</v>
      </c>
      <c r="D385" s="529" t="s">
        <v>5931</v>
      </c>
      <c r="E385" s="7"/>
      <c r="F385" s="7" t="s">
        <v>10203</v>
      </c>
      <c r="G385" s="7"/>
      <c r="H385" s="561">
        <v>625000</v>
      </c>
      <c r="I385" s="124"/>
      <c r="J385" s="24">
        <f t="shared" si="24"/>
        <v>407113700</v>
      </c>
      <c r="K385" s="130"/>
      <c r="L385" s="254">
        <f t="shared" si="25"/>
        <v>625000</v>
      </c>
      <c r="M385" s="552"/>
    </row>
    <row r="386" spans="1:13" ht="45" x14ac:dyDescent="0.25">
      <c r="A386" s="128"/>
      <c r="B386" s="7">
        <v>20</v>
      </c>
      <c r="C386" s="502" t="s">
        <v>10193</v>
      </c>
      <c r="D386" s="529" t="s">
        <v>9287</v>
      </c>
      <c r="E386" s="7"/>
      <c r="F386" s="7" t="s">
        <v>10204</v>
      </c>
      <c r="G386" s="7"/>
      <c r="H386" s="561">
        <v>542000</v>
      </c>
      <c r="I386" s="124"/>
      <c r="J386" s="24">
        <f t="shared" si="24"/>
        <v>407655700</v>
      </c>
      <c r="K386" s="130"/>
      <c r="L386" s="254">
        <f t="shared" si="25"/>
        <v>542000</v>
      </c>
      <c r="M386" s="552"/>
    </row>
    <row r="387" spans="1:13" ht="60" x14ac:dyDescent="0.25">
      <c r="A387" s="128"/>
      <c r="B387" s="7">
        <v>20</v>
      </c>
      <c r="C387" s="502" t="s">
        <v>10194</v>
      </c>
      <c r="D387" s="529" t="s">
        <v>1385</v>
      </c>
      <c r="E387" s="7"/>
      <c r="F387" s="7" t="s">
        <v>10205</v>
      </c>
      <c r="G387" s="7"/>
      <c r="H387" s="561">
        <v>850000</v>
      </c>
      <c r="I387" s="124"/>
      <c r="J387" s="24">
        <f t="shared" si="24"/>
        <v>408505700</v>
      </c>
      <c r="K387" s="130"/>
      <c r="L387" s="254">
        <f t="shared" si="25"/>
        <v>850000</v>
      </c>
      <c r="M387" s="552"/>
    </row>
    <row r="388" spans="1:13" ht="60" x14ac:dyDescent="0.25">
      <c r="A388" s="128"/>
      <c r="B388" s="7">
        <v>20</v>
      </c>
      <c r="C388" s="502" t="s">
        <v>10195</v>
      </c>
      <c r="D388" s="529" t="s">
        <v>1385</v>
      </c>
      <c r="E388" s="7"/>
      <c r="F388" s="7" t="s">
        <v>10206</v>
      </c>
      <c r="G388" s="7"/>
      <c r="H388" s="561">
        <v>1000000</v>
      </c>
      <c r="I388" s="124"/>
      <c r="J388" s="24">
        <f t="shared" si="24"/>
        <v>409505700</v>
      </c>
      <c r="K388" s="130"/>
      <c r="L388" s="254">
        <f t="shared" si="25"/>
        <v>1000000</v>
      </c>
      <c r="M388" s="552"/>
    </row>
    <row r="389" spans="1:13" ht="45" x14ac:dyDescent="0.25">
      <c r="A389" s="128"/>
      <c r="B389" s="7">
        <v>20</v>
      </c>
      <c r="C389" s="502" t="s">
        <v>10196</v>
      </c>
      <c r="D389" s="529" t="s">
        <v>4343</v>
      </c>
      <c r="E389" s="7"/>
      <c r="F389" s="7" t="s">
        <v>10207</v>
      </c>
      <c r="G389" s="7"/>
      <c r="H389" s="561">
        <v>2000000</v>
      </c>
      <c r="I389" s="124"/>
      <c r="J389" s="24">
        <f t="shared" si="24"/>
        <v>411505700</v>
      </c>
      <c r="K389" s="130"/>
      <c r="L389" s="254">
        <f t="shared" si="25"/>
        <v>2000000</v>
      </c>
      <c r="M389" s="552"/>
    </row>
    <row r="390" spans="1:13" ht="45" x14ac:dyDescent="0.25">
      <c r="A390" s="128"/>
      <c r="B390" s="7">
        <v>22</v>
      </c>
      <c r="C390" s="502" t="s">
        <v>10256</v>
      </c>
      <c r="D390" s="529" t="s">
        <v>6082</v>
      </c>
      <c r="E390" s="7"/>
      <c r="F390" s="7" t="s">
        <v>10218</v>
      </c>
      <c r="G390" s="7"/>
      <c r="H390" s="561">
        <v>2000000</v>
      </c>
      <c r="I390" s="124"/>
      <c r="J390" s="582">
        <f>+J389+H390</f>
        <v>413505700</v>
      </c>
      <c r="K390" s="130"/>
      <c r="L390" s="254">
        <f t="shared" si="25"/>
        <v>2000000</v>
      </c>
      <c r="M390" s="552"/>
    </row>
    <row r="391" spans="1:13" ht="45" x14ac:dyDescent="0.25">
      <c r="A391" s="128"/>
      <c r="B391" s="7">
        <v>22</v>
      </c>
      <c r="C391" s="502" t="s">
        <v>10257</v>
      </c>
      <c r="D391" s="529" t="s">
        <v>9287</v>
      </c>
      <c r="E391" s="7"/>
      <c r="F391" s="7" t="s">
        <v>10219</v>
      </c>
      <c r="G391" s="7"/>
      <c r="H391" s="561">
        <v>700000</v>
      </c>
      <c r="I391" s="124"/>
      <c r="J391" s="582">
        <f t="shared" ref="J391:J420" si="26">+J390+H391</f>
        <v>414205700</v>
      </c>
      <c r="K391" s="130"/>
      <c r="L391" s="254">
        <f t="shared" si="25"/>
        <v>700000</v>
      </c>
      <c r="M391" s="552"/>
    </row>
    <row r="392" spans="1:13" ht="45" x14ac:dyDescent="0.25">
      <c r="A392" s="128"/>
      <c r="B392" s="7">
        <v>22</v>
      </c>
      <c r="C392" s="502" t="s">
        <v>10258</v>
      </c>
      <c r="D392" s="529" t="s">
        <v>1227</v>
      </c>
      <c r="E392" s="7"/>
      <c r="F392" s="7" t="s">
        <v>10220</v>
      </c>
      <c r="G392" s="7"/>
      <c r="H392" s="561">
        <v>2550000</v>
      </c>
      <c r="I392" s="124"/>
      <c r="J392" s="582">
        <f t="shared" si="26"/>
        <v>416755700</v>
      </c>
      <c r="K392" s="130"/>
      <c r="L392" s="254">
        <f t="shared" si="25"/>
        <v>2550000</v>
      </c>
      <c r="M392" s="552"/>
    </row>
    <row r="393" spans="1:13" ht="45" x14ac:dyDescent="0.25">
      <c r="A393" s="128"/>
      <c r="B393" s="7">
        <v>22</v>
      </c>
      <c r="C393" s="502" t="s">
        <v>10259</v>
      </c>
      <c r="D393" s="529" t="s">
        <v>9287</v>
      </c>
      <c r="E393" s="7"/>
      <c r="F393" s="7" t="s">
        <v>10221</v>
      </c>
      <c r="G393" s="7"/>
      <c r="H393" s="561">
        <v>250000</v>
      </c>
      <c r="I393" s="124"/>
      <c r="J393" s="582">
        <f t="shared" si="26"/>
        <v>417005700</v>
      </c>
      <c r="K393" s="130"/>
      <c r="L393" s="254">
        <f t="shared" si="25"/>
        <v>250000</v>
      </c>
      <c r="M393" s="552"/>
    </row>
    <row r="394" spans="1:13" ht="45" x14ac:dyDescent="0.25">
      <c r="A394" s="128"/>
      <c r="B394" s="7">
        <v>22</v>
      </c>
      <c r="C394" s="502" t="s">
        <v>10260</v>
      </c>
      <c r="D394" s="529" t="s">
        <v>3118</v>
      </c>
      <c r="E394" s="7"/>
      <c r="F394" s="7" t="s">
        <v>10222</v>
      </c>
      <c r="G394" s="7"/>
      <c r="H394" s="561">
        <v>2000000</v>
      </c>
      <c r="I394" s="124"/>
      <c r="J394" s="582">
        <f t="shared" si="26"/>
        <v>419005700</v>
      </c>
      <c r="K394" s="130"/>
      <c r="L394" s="254">
        <f t="shared" si="25"/>
        <v>2000000</v>
      </c>
      <c r="M394" s="552"/>
    </row>
    <row r="395" spans="1:13" ht="45" x14ac:dyDescent="0.25">
      <c r="A395" s="128"/>
      <c r="B395" s="7">
        <v>22</v>
      </c>
      <c r="C395" s="502" t="s">
        <v>10261</v>
      </c>
      <c r="D395" s="529" t="s">
        <v>5931</v>
      </c>
      <c r="E395" s="7"/>
      <c r="F395" s="7" t="s">
        <v>10223</v>
      </c>
      <c r="G395" s="7"/>
      <c r="H395" s="561">
        <v>950000</v>
      </c>
      <c r="I395" s="124"/>
      <c r="J395" s="582">
        <f t="shared" si="26"/>
        <v>419955700</v>
      </c>
      <c r="K395" s="130"/>
      <c r="L395" s="254">
        <f t="shared" si="25"/>
        <v>950000</v>
      </c>
      <c r="M395" s="552"/>
    </row>
    <row r="396" spans="1:13" ht="45" x14ac:dyDescent="0.25">
      <c r="A396" s="128"/>
      <c r="B396" s="7">
        <v>22</v>
      </c>
      <c r="C396" s="502" t="s">
        <v>10262</v>
      </c>
      <c r="D396" s="529" t="s">
        <v>1227</v>
      </c>
      <c r="E396" s="7"/>
      <c r="F396" s="7" t="s">
        <v>10224</v>
      </c>
      <c r="G396" s="7"/>
      <c r="H396" s="561">
        <v>150000</v>
      </c>
      <c r="I396" s="124"/>
      <c r="J396" s="582">
        <f t="shared" si="26"/>
        <v>420105700</v>
      </c>
      <c r="K396" s="130"/>
      <c r="L396" s="254">
        <f t="shared" si="25"/>
        <v>150000</v>
      </c>
      <c r="M396" s="552"/>
    </row>
    <row r="397" spans="1:13" ht="30" x14ac:dyDescent="0.25">
      <c r="A397" s="128"/>
      <c r="B397" s="7">
        <v>22</v>
      </c>
      <c r="C397" s="502" t="s">
        <v>10263</v>
      </c>
      <c r="D397" s="529" t="s">
        <v>7000</v>
      </c>
      <c r="E397" s="7"/>
      <c r="F397" s="7" t="s">
        <v>10225</v>
      </c>
      <c r="G397" s="7"/>
      <c r="H397" s="561">
        <v>1000000</v>
      </c>
      <c r="I397" s="124"/>
      <c r="J397" s="582">
        <f t="shared" si="26"/>
        <v>421105700</v>
      </c>
      <c r="K397" s="130"/>
      <c r="L397" s="254">
        <f t="shared" si="25"/>
        <v>1000000</v>
      </c>
      <c r="M397" s="552"/>
    </row>
    <row r="398" spans="1:13" ht="60" x14ac:dyDescent="0.25">
      <c r="A398" s="128"/>
      <c r="B398" s="7">
        <v>22</v>
      </c>
      <c r="C398" s="502" t="s">
        <v>10264</v>
      </c>
      <c r="D398" s="529" t="s">
        <v>6084</v>
      </c>
      <c r="E398" s="7"/>
      <c r="F398" s="7" t="s">
        <v>10226</v>
      </c>
      <c r="G398" s="7"/>
      <c r="H398" s="561">
        <v>3200000</v>
      </c>
      <c r="I398" s="124"/>
      <c r="J398" s="582">
        <f t="shared" si="26"/>
        <v>424305700</v>
      </c>
      <c r="K398" s="130"/>
      <c r="L398" s="254">
        <f t="shared" si="25"/>
        <v>3200000</v>
      </c>
      <c r="M398" s="552"/>
    </row>
    <row r="399" spans="1:13" ht="45" x14ac:dyDescent="0.25">
      <c r="A399" s="128"/>
      <c r="B399" s="7">
        <v>22</v>
      </c>
      <c r="C399" s="502" t="s">
        <v>10265</v>
      </c>
      <c r="D399" s="529" t="s">
        <v>1385</v>
      </c>
      <c r="E399" s="7"/>
      <c r="F399" s="7" t="s">
        <v>10227</v>
      </c>
      <c r="G399" s="7"/>
      <c r="H399" s="561">
        <v>700000</v>
      </c>
      <c r="I399" s="124"/>
      <c r="J399" s="582">
        <f t="shared" si="26"/>
        <v>425005700</v>
      </c>
      <c r="K399" s="130"/>
      <c r="L399" s="254">
        <f t="shared" si="25"/>
        <v>700000</v>
      </c>
      <c r="M399" s="552"/>
    </row>
    <row r="400" spans="1:13" ht="45" x14ac:dyDescent="0.25">
      <c r="A400" s="128"/>
      <c r="B400" s="7">
        <v>22</v>
      </c>
      <c r="C400" s="502" t="s">
        <v>10266</v>
      </c>
      <c r="D400" s="529" t="s">
        <v>1244</v>
      </c>
      <c r="E400" s="7"/>
      <c r="F400" s="7" t="s">
        <v>10228</v>
      </c>
      <c r="G400" s="7"/>
      <c r="H400" s="561">
        <v>950000</v>
      </c>
      <c r="I400" s="124"/>
      <c r="J400" s="582">
        <f t="shared" si="26"/>
        <v>425955700</v>
      </c>
      <c r="K400" s="130"/>
      <c r="L400" s="254">
        <f t="shared" si="25"/>
        <v>950000</v>
      </c>
      <c r="M400" s="552"/>
    </row>
    <row r="401" spans="1:13" ht="45" x14ac:dyDescent="0.25">
      <c r="A401" s="128"/>
      <c r="B401" s="7">
        <v>22</v>
      </c>
      <c r="C401" s="502" t="s">
        <v>10267</v>
      </c>
      <c r="D401" s="529" t="s">
        <v>5931</v>
      </c>
      <c r="E401" s="7"/>
      <c r="F401" s="7" t="s">
        <v>10229</v>
      </c>
      <c r="G401" s="7"/>
      <c r="H401" s="561">
        <v>920000</v>
      </c>
      <c r="I401" s="124"/>
      <c r="J401" s="582">
        <f t="shared" si="26"/>
        <v>426875700</v>
      </c>
      <c r="K401" s="130"/>
      <c r="L401" s="254">
        <f t="shared" si="25"/>
        <v>920000</v>
      </c>
      <c r="M401" s="552"/>
    </row>
    <row r="402" spans="1:13" ht="45" x14ac:dyDescent="0.25">
      <c r="A402" s="128"/>
      <c r="B402" s="7">
        <v>22</v>
      </c>
      <c r="C402" s="502" t="s">
        <v>10268</v>
      </c>
      <c r="D402" s="529" t="s">
        <v>5931</v>
      </c>
      <c r="E402" s="7"/>
      <c r="F402" s="7" t="s">
        <v>10230</v>
      </c>
      <c r="G402" s="7"/>
      <c r="H402" s="561">
        <v>950000</v>
      </c>
      <c r="I402" s="124"/>
      <c r="J402" s="582">
        <f t="shared" si="26"/>
        <v>427825700</v>
      </c>
      <c r="K402" s="130"/>
      <c r="L402" s="254">
        <f t="shared" si="25"/>
        <v>950000</v>
      </c>
      <c r="M402" s="552"/>
    </row>
    <row r="403" spans="1:13" ht="45" x14ac:dyDescent="0.25">
      <c r="A403" s="128"/>
      <c r="B403" s="7">
        <v>22</v>
      </c>
      <c r="C403" s="502" t="s">
        <v>10269</v>
      </c>
      <c r="D403" s="529" t="s">
        <v>5931</v>
      </c>
      <c r="E403" s="7"/>
      <c r="F403" s="7" t="s">
        <v>10231</v>
      </c>
      <c r="G403" s="7"/>
      <c r="H403" s="561">
        <v>1000000</v>
      </c>
      <c r="I403" s="124"/>
      <c r="J403" s="582">
        <f t="shared" si="26"/>
        <v>428825700</v>
      </c>
      <c r="K403" s="130"/>
      <c r="L403" s="254">
        <f t="shared" si="25"/>
        <v>1000000</v>
      </c>
      <c r="M403" s="552"/>
    </row>
    <row r="404" spans="1:13" ht="45" x14ac:dyDescent="0.25">
      <c r="A404" s="128"/>
      <c r="B404" s="7">
        <v>22</v>
      </c>
      <c r="C404" s="502" t="s">
        <v>10270</v>
      </c>
      <c r="D404" s="529" t="s">
        <v>7000</v>
      </c>
      <c r="E404" s="7"/>
      <c r="F404" s="7" t="s">
        <v>10232</v>
      </c>
      <c r="G404" s="7"/>
      <c r="H404" s="561">
        <v>900000</v>
      </c>
      <c r="I404" s="124"/>
      <c r="J404" s="582">
        <f t="shared" si="26"/>
        <v>429725700</v>
      </c>
      <c r="K404" s="130"/>
      <c r="L404" s="254">
        <f t="shared" si="25"/>
        <v>900000</v>
      </c>
      <c r="M404" s="552"/>
    </row>
    <row r="405" spans="1:13" ht="45" x14ac:dyDescent="0.25">
      <c r="A405" s="128"/>
      <c r="B405" s="7">
        <v>22</v>
      </c>
      <c r="C405" s="502" t="s">
        <v>10271</v>
      </c>
      <c r="D405" s="529" t="s">
        <v>4490</v>
      </c>
      <c r="E405" s="7"/>
      <c r="F405" s="7" t="s">
        <v>10233</v>
      </c>
      <c r="G405" s="7"/>
      <c r="H405" s="561">
        <v>850000</v>
      </c>
      <c r="I405" s="124"/>
      <c r="J405" s="582">
        <f t="shared" si="26"/>
        <v>430575700</v>
      </c>
      <c r="K405" s="130"/>
      <c r="L405" s="254">
        <f t="shared" si="25"/>
        <v>850000</v>
      </c>
      <c r="M405" s="552"/>
    </row>
    <row r="406" spans="1:13" ht="45" x14ac:dyDescent="0.25">
      <c r="A406" s="128"/>
      <c r="B406" s="7">
        <v>22</v>
      </c>
      <c r="C406" s="502" t="s">
        <v>10272</v>
      </c>
      <c r="D406" s="529" t="s">
        <v>4490</v>
      </c>
      <c r="E406" s="7"/>
      <c r="F406" s="7" t="s">
        <v>10234</v>
      </c>
      <c r="G406" s="7"/>
      <c r="H406" s="561">
        <v>800000</v>
      </c>
      <c r="I406" s="124"/>
      <c r="J406" s="582">
        <f t="shared" si="26"/>
        <v>431375700</v>
      </c>
      <c r="K406" s="130"/>
      <c r="L406" s="254">
        <f t="shared" si="25"/>
        <v>800000</v>
      </c>
      <c r="M406" s="552"/>
    </row>
    <row r="407" spans="1:13" ht="45" x14ac:dyDescent="0.25">
      <c r="A407" s="128"/>
      <c r="B407" s="7">
        <v>22</v>
      </c>
      <c r="C407" s="502" t="s">
        <v>10273</v>
      </c>
      <c r="D407" s="529" t="s">
        <v>5931</v>
      </c>
      <c r="E407" s="7"/>
      <c r="F407" s="7" t="s">
        <v>10235</v>
      </c>
      <c r="G407" s="7"/>
      <c r="H407" s="561">
        <v>2250000</v>
      </c>
      <c r="I407" s="124"/>
      <c r="J407" s="582">
        <f t="shared" si="26"/>
        <v>433625700</v>
      </c>
      <c r="K407" s="130"/>
      <c r="L407" s="254">
        <f t="shared" si="25"/>
        <v>2250000</v>
      </c>
      <c r="M407" s="552"/>
    </row>
    <row r="408" spans="1:13" ht="60" x14ac:dyDescent="0.25">
      <c r="A408" s="128"/>
      <c r="B408" s="7">
        <v>22</v>
      </c>
      <c r="C408" s="502" t="s">
        <v>10274</v>
      </c>
      <c r="D408" s="529" t="s">
        <v>9287</v>
      </c>
      <c r="E408" s="7"/>
      <c r="F408" s="7" t="s">
        <v>10236</v>
      </c>
      <c r="G408" s="7"/>
      <c r="H408" s="561">
        <v>1000000</v>
      </c>
      <c r="I408" s="124"/>
      <c r="J408" s="582">
        <f t="shared" si="26"/>
        <v>434625700</v>
      </c>
      <c r="K408" s="130"/>
      <c r="L408" s="254">
        <f t="shared" si="25"/>
        <v>1000000</v>
      </c>
      <c r="M408" s="552"/>
    </row>
    <row r="409" spans="1:13" ht="45" x14ac:dyDescent="0.25">
      <c r="A409" s="128"/>
      <c r="B409" s="7">
        <v>22</v>
      </c>
      <c r="C409" s="502" t="s">
        <v>10275</v>
      </c>
      <c r="D409" s="529" t="s">
        <v>9287</v>
      </c>
      <c r="E409" s="7"/>
      <c r="F409" s="7" t="s">
        <v>10237</v>
      </c>
      <c r="G409" s="7"/>
      <c r="H409" s="561">
        <v>1000000</v>
      </c>
      <c r="I409" s="124"/>
      <c r="J409" s="582">
        <f t="shared" si="26"/>
        <v>435625700</v>
      </c>
      <c r="K409" s="130"/>
      <c r="L409" s="254">
        <f t="shared" si="25"/>
        <v>1000000</v>
      </c>
      <c r="M409" s="552"/>
    </row>
    <row r="410" spans="1:13" ht="60" x14ac:dyDescent="0.25">
      <c r="A410" s="128"/>
      <c r="B410" s="7">
        <v>22</v>
      </c>
      <c r="C410" s="502" t="s">
        <v>10276</v>
      </c>
      <c r="D410" s="529" t="s">
        <v>9287</v>
      </c>
      <c r="E410" s="7"/>
      <c r="F410" s="7" t="s">
        <v>10238</v>
      </c>
      <c r="G410" s="7"/>
      <c r="H410" s="561">
        <v>1600000</v>
      </c>
      <c r="I410" s="124"/>
      <c r="J410" s="582">
        <f t="shared" si="26"/>
        <v>437225700</v>
      </c>
      <c r="K410" s="130"/>
      <c r="L410" s="254">
        <f t="shared" si="25"/>
        <v>1600000</v>
      </c>
      <c r="M410" s="552"/>
    </row>
    <row r="411" spans="1:13" ht="45" x14ac:dyDescent="0.25">
      <c r="A411" s="128"/>
      <c r="B411" s="7">
        <v>22</v>
      </c>
      <c r="C411" s="502" t="s">
        <v>10277</v>
      </c>
      <c r="D411" s="529" t="s">
        <v>4490</v>
      </c>
      <c r="E411" s="7"/>
      <c r="F411" s="7" t="s">
        <v>10239</v>
      </c>
      <c r="G411" s="7"/>
      <c r="H411" s="561">
        <v>900000</v>
      </c>
      <c r="I411" s="124"/>
      <c r="J411" s="582">
        <f t="shared" si="26"/>
        <v>438125700</v>
      </c>
      <c r="K411" s="130"/>
      <c r="L411" s="254">
        <f t="shared" si="25"/>
        <v>900000</v>
      </c>
      <c r="M411" s="552"/>
    </row>
    <row r="412" spans="1:13" ht="45" x14ac:dyDescent="0.25">
      <c r="A412" s="128"/>
      <c r="B412" s="7">
        <v>22</v>
      </c>
      <c r="C412" s="502" t="s">
        <v>10278</v>
      </c>
      <c r="D412" s="529" t="s">
        <v>4490</v>
      </c>
      <c r="E412" s="7"/>
      <c r="F412" s="7" t="s">
        <v>10240</v>
      </c>
      <c r="G412" s="7"/>
      <c r="H412" s="561">
        <v>1100000</v>
      </c>
      <c r="I412" s="124"/>
      <c r="J412" s="582">
        <f t="shared" si="26"/>
        <v>439225700</v>
      </c>
      <c r="K412" s="130"/>
      <c r="L412" s="254">
        <f t="shared" si="25"/>
        <v>1100000</v>
      </c>
      <c r="M412" s="552"/>
    </row>
    <row r="413" spans="1:13" ht="45" x14ac:dyDescent="0.25">
      <c r="A413" s="128"/>
      <c r="B413" s="7">
        <v>22</v>
      </c>
      <c r="C413" s="502" t="s">
        <v>10279</v>
      </c>
      <c r="D413" s="529" t="s">
        <v>7000</v>
      </c>
      <c r="E413" s="7"/>
      <c r="F413" s="7" t="s">
        <v>10241</v>
      </c>
      <c r="G413" s="7"/>
      <c r="H413" s="561">
        <v>1900000</v>
      </c>
      <c r="I413" s="124"/>
      <c r="J413" s="582">
        <f t="shared" si="26"/>
        <v>441125700</v>
      </c>
      <c r="K413" s="130"/>
      <c r="L413" s="254">
        <f t="shared" si="25"/>
        <v>1900000</v>
      </c>
      <c r="M413" s="552"/>
    </row>
    <row r="414" spans="1:13" ht="30" x14ac:dyDescent="0.25">
      <c r="A414" s="128"/>
      <c r="B414" s="7">
        <v>22</v>
      </c>
      <c r="C414" s="502" t="s">
        <v>10280</v>
      </c>
      <c r="D414" s="529" t="s">
        <v>6084</v>
      </c>
      <c r="E414" s="7"/>
      <c r="F414" s="7" t="s">
        <v>10242</v>
      </c>
      <c r="G414" s="7"/>
      <c r="H414" s="561">
        <v>1000000</v>
      </c>
      <c r="I414" s="124"/>
      <c r="J414" s="582">
        <f t="shared" si="26"/>
        <v>442125700</v>
      </c>
      <c r="K414" s="130"/>
      <c r="L414" s="254">
        <f t="shared" si="25"/>
        <v>1000000</v>
      </c>
      <c r="M414" s="552"/>
    </row>
    <row r="415" spans="1:13" ht="30" x14ac:dyDescent="0.25">
      <c r="A415" s="128"/>
      <c r="B415" s="7">
        <v>22</v>
      </c>
      <c r="C415" s="502" t="s">
        <v>10281</v>
      </c>
      <c r="D415" s="529" t="s">
        <v>1385</v>
      </c>
      <c r="E415" s="7"/>
      <c r="F415" s="7" t="s">
        <v>10243</v>
      </c>
      <c r="G415" s="7"/>
      <c r="H415" s="561">
        <v>510000</v>
      </c>
      <c r="I415" s="124"/>
      <c r="J415" s="582">
        <f t="shared" si="26"/>
        <v>442635700</v>
      </c>
      <c r="K415" s="130"/>
      <c r="L415" s="254">
        <f t="shared" si="25"/>
        <v>510000</v>
      </c>
      <c r="M415" s="552"/>
    </row>
    <row r="416" spans="1:13" ht="45" x14ac:dyDescent="0.25">
      <c r="A416" s="128"/>
      <c r="B416" s="7">
        <v>22</v>
      </c>
      <c r="C416" s="502" t="s">
        <v>10282</v>
      </c>
      <c r="D416" s="529" t="s">
        <v>1244</v>
      </c>
      <c r="E416" s="7"/>
      <c r="F416" s="7" t="s">
        <v>10244</v>
      </c>
      <c r="G416" s="7"/>
      <c r="H416" s="561">
        <v>950000</v>
      </c>
      <c r="I416" s="124"/>
      <c r="J416" s="582">
        <f t="shared" si="26"/>
        <v>443585700</v>
      </c>
      <c r="K416" s="130"/>
      <c r="L416" s="254">
        <f t="shared" si="25"/>
        <v>950000</v>
      </c>
      <c r="M416" s="552"/>
    </row>
    <row r="417" spans="1:13" ht="30" x14ac:dyDescent="0.25">
      <c r="A417" s="128"/>
      <c r="B417" s="7">
        <v>22</v>
      </c>
      <c r="C417" s="502" t="s">
        <v>10283</v>
      </c>
      <c r="D417" s="529" t="s">
        <v>7000</v>
      </c>
      <c r="E417" s="7"/>
      <c r="F417" s="7" t="s">
        <v>10245</v>
      </c>
      <c r="G417" s="7"/>
      <c r="H417" s="561">
        <v>800000</v>
      </c>
      <c r="I417" s="124"/>
      <c r="J417" s="582">
        <f t="shared" si="26"/>
        <v>444385700</v>
      </c>
      <c r="K417" s="130"/>
      <c r="L417" s="254">
        <f t="shared" si="25"/>
        <v>800000</v>
      </c>
      <c r="M417" s="552"/>
    </row>
    <row r="418" spans="1:13" ht="60" x14ac:dyDescent="0.25">
      <c r="A418" s="128"/>
      <c r="B418" s="7">
        <v>22</v>
      </c>
      <c r="C418" s="502" t="s">
        <v>10284</v>
      </c>
      <c r="D418" s="529" t="s">
        <v>1433</v>
      </c>
      <c r="E418" s="7"/>
      <c r="F418" s="7" t="s">
        <v>10246</v>
      </c>
      <c r="G418" s="7"/>
      <c r="H418" s="561">
        <v>2250000</v>
      </c>
      <c r="I418" s="124"/>
      <c r="J418" s="582">
        <f t="shared" si="26"/>
        <v>446635700</v>
      </c>
      <c r="K418" s="130"/>
      <c r="L418" s="254">
        <f t="shared" si="25"/>
        <v>2250000</v>
      </c>
      <c r="M418" s="552"/>
    </row>
    <row r="419" spans="1:13" ht="45" x14ac:dyDescent="0.25">
      <c r="A419" s="128"/>
      <c r="B419" s="7">
        <v>22</v>
      </c>
      <c r="C419" s="502" t="s">
        <v>10285</v>
      </c>
      <c r="D419" s="529" t="s">
        <v>1244</v>
      </c>
      <c r="E419" s="7"/>
      <c r="F419" s="7" t="s">
        <v>10247</v>
      </c>
      <c r="G419" s="7"/>
      <c r="H419" s="561">
        <v>950000</v>
      </c>
      <c r="I419" s="124"/>
      <c r="J419" s="582">
        <f t="shared" si="26"/>
        <v>447585700</v>
      </c>
      <c r="K419" s="130"/>
      <c r="L419" s="254">
        <f t="shared" si="25"/>
        <v>950000</v>
      </c>
      <c r="M419" s="552"/>
    </row>
    <row r="420" spans="1:13" ht="75" x14ac:dyDescent="0.25">
      <c r="A420" s="128"/>
      <c r="B420" s="7">
        <v>22</v>
      </c>
      <c r="C420" s="502" t="s">
        <v>10286</v>
      </c>
      <c r="D420" s="529" t="s">
        <v>1099</v>
      </c>
      <c r="E420" s="7"/>
      <c r="F420" s="7" t="s">
        <v>10248</v>
      </c>
      <c r="G420" s="7"/>
      <c r="H420" s="561">
        <v>6000000</v>
      </c>
      <c r="I420" s="124"/>
      <c r="J420" s="582">
        <f t="shared" si="26"/>
        <v>453585700</v>
      </c>
      <c r="K420" s="130"/>
      <c r="L420" s="254">
        <f t="shared" si="25"/>
        <v>6000000</v>
      </c>
      <c r="M420" s="552"/>
    </row>
    <row r="421" spans="1:13" ht="30" x14ac:dyDescent="0.25">
      <c r="A421" s="128"/>
      <c r="B421" s="95">
        <v>22</v>
      </c>
      <c r="C421" s="537" t="s">
        <v>10287</v>
      </c>
      <c r="D421" s="529"/>
      <c r="E421" s="7"/>
      <c r="F421" s="95" t="s">
        <v>10046</v>
      </c>
      <c r="G421" s="7"/>
      <c r="H421" s="561"/>
      <c r="I421" s="124">
        <v>2471000</v>
      </c>
      <c r="J421" s="583">
        <f>+J420-I421</f>
        <v>451114700</v>
      </c>
      <c r="K421" s="130" t="s">
        <v>5489</v>
      </c>
      <c r="L421" s="254">
        <f>-I421</f>
        <v>-2471000</v>
      </c>
      <c r="M421" s="552"/>
    </row>
    <row r="422" spans="1:13" ht="30" x14ac:dyDescent="0.25">
      <c r="A422" s="128"/>
      <c r="B422" s="7">
        <v>22</v>
      </c>
      <c r="C422" s="617" t="s">
        <v>9669</v>
      </c>
      <c r="D422" s="529" t="s">
        <v>1251</v>
      </c>
      <c r="E422" s="7"/>
      <c r="F422" s="7" t="s">
        <v>10701</v>
      </c>
      <c r="G422" s="7"/>
      <c r="H422" s="561">
        <v>800000</v>
      </c>
      <c r="I422" s="124"/>
      <c r="J422" s="598">
        <f>J421+H422</f>
        <v>451914700</v>
      </c>
      <c r="K422" s="130"/>
      <c r="L422" s="254">
        <f>H422</f>
        <v>800000</v>
      </c>
      <c r="M422" s="552"/>
    </row>
    <row r="423" spans="1:13" ht="45" x14ac:dyDescent="0.25">
      <c r="A423" s="128"/>
      <c r="B423" s="7">
        <v>23</v>
      </c>
      <c r="C423" s="538" t="s">
        <v>10388</v>
      </c>
      <c r="D423" s="529" t="s">
        <v>1251</v>
      </c>
      <c r="E423" s="7"/>
      <c r="F423" s="7" t="s">
        <v>10249</v>
      </c>
      <c r="G423" s="7"/>
      <c r="H423" s="561">
        <v>500000</v>
      </c>
      <c r="I423" s="124"/>
      <c r="J423" s="598">
        <f t="shared" ref="J423:J486" si="27">J422+H423</f>
        <v>452414700</v>
      </c>
      <c r="K423" s="130"/>
      <c r="L423" s="254">
        <f>+H423</f>
        <v>500000</v>
      </c>
      <c r="M423" s="552"/>
    </row>
    <row r="424" spans="1:13" ht="30" x14ac:dyDescent="0.25">
      <c r="A424" s="128"/>
      <c r="B424" s="7">
        <v>23</v>
      </c>
      <c r="C424" s="538" t="s">
        <v>10389</v>
      </c>
      <c r="D424" s="529" t="s">
        <v>1251</v>
      </c>
      <c r="E424" s="7"/>
      <c r="F424" s="7" t="s">
        <v>10250</v>
      </c>
      <c r="G424" s="7"/>
      <c r="H424" s="561">
        <v>800000</v>
      </c>
      <c r="I424" s="124"/>
      <c r="J424" s="598">
        <f t="shared" si="27"/>
        <v>453214700</v>
      </c>
      <c r="K424" s="130"/>
      <c r="L424" s="254">
        <f t="shared" ref="L424:L487" si="28">+H424</f>
        <v>800000</v>
      </c>
      <c r="M424" s="552"/>
    </row>
    <row r="425" spans="1:13" ht="45" x14ac:dyDescent="0.25">
      <c r="A425" s="128"/>
      <c r="B425" s="7">
        <v>23</v>
      </c>
      <c r="C425" s="538" t="s">
        <v>10390</v>
      </c>
      <c r="D425" s="529" t="s">
        <v>4490</v>
      </c>
      <c r="E425" s="7"/>
      <c r="F425" s="7" t="s">
        <v>10251</v>
      </c>
      <c r="G425" s="7"/>
      <c r="H425" s="561">
        <v>1800000</v>
      </c>
      <c r="I425" s="124"/>
      <c r="J425" s="598">
        <f t="shared" si="27"/>
        <v>455014700</v>
      </c>
      <c r="K425" s="130"/>
      <c r="L425" s="254">
        <f t="shared" si="28"/>
        <v>1800000</v>
      </c>
      <c r="M425" s="552"/>
    </row>
    <row r="426" spans="1:13" ht="30" x14ac:dyDescent="0.25">
      <c r="A426" s="128"/>
      <c r="B426" s="7">
        <v>23</v>
      </c>
      <c r="C426" s="538" t="s">
        <v>10391</v>
      </c>
      <c r="D426" s="529" t="s">
        <v>1244</v>
      </c>
      <c r="E426" s="7"/>
      <c r="F426" s="7" t="s">
        <v>10252</v>
      </c>
      <c r="G426" s="7"/>
      <c r="H426" s="561">
        <v>745000</v>
      </c>
      <c r="I426" s="124"/>
      <c r="J426" s="598">
        <f t="shared" si="27"/>
        <v>455759700</v>
      </c>
      <c r="K426" s="130"/>
      <c r="L426" s="254">
        <f t="shared" si="28"/>
        <v>745000</v>
      </c>
      <c r="M426" s="552"/>
    </row>
    <row r="427" spans="1:13" ht="45" x14ac:dyDescent="0.25">
      <c r="A427" s="128"/>
      <c r="B427" s="7">
        <v>23</v>
      </c>
      <c r="C427" s="538" t="s">
        <v>10392</v>
      </c>
      <c r="D427" s="529" t="s">
        <v>1433</v>
      </c>
      <c r="E427" s="7"/>
      <c r="F427" s="7" t="s">
        <v>10253</v>
      </c>
      <c r="G427" s="7"/>
      <c r="H427" s="561">
        <v>950000</v>
      </c>
      <c r="I427" s="124"/>
      <c r="J427" s="598">
        <f t="shared" si="27"/>
        <v>456709700</v>
      </c>
      <c r="K427" s="130"/>
      <c r="L427" s="254">
        <f t="shared" si="28"/>
        <v>950000</v>
      </c>
      <c r="M427" s="552"/>
    </row>
    <row r="428" spans="1:13" ht="45" x14ac:dyDescent="0.25">
      <c r="A428" s="128"/>
      <c r="B428" s="7">
        <v>23</v>
      </c>
      <c r="C428" s="538" t="s">
        <v>10393</v>
      </c>
      <c r="D428" s="529" t="s">
        <v>1251</v>
      </c>
      <c r="E428" s="7"/>
      <c r="F428" s="7" t="s">
        <v>10254</v>
      </c>
      <c r="G428" s="7"/>
      <c r="H428" s="561">
        <v>3200000</v>
      </c>
      <c r="I428" s="124"/>
      <c r="J428" s="598">
        <f t="shared" si="27"/>
        <v>459909700</v>
      </c>
      <c r="K428" s="130"/>
      <c r="L428" s="254">
        <f t="shared" si="28"/>
        <v>3200000</v>
      </c>
      <c r="M428" s="552"/>
    </row>
    <row r="429" spans="1:13" ht="45" x14ac:dyDescent="0.25">
      <c r="A429" s="128"/>
      <c r="B429" s="7">
        <v>23</v>
      </c>
      <c r="C429" s="538" t="s">
        <v>10394</v>
      </c>
      <c r="D429" s="529" t="s">
        <v>7000</v>
      </c>
      <c r="E429" s="7"/>
      <c r="F429" s="7" t="s">
        <v>10255</v>
      </c>
      <c r="G429" s="7"/>
      <c r="H429" s="561">
        <v>900000</v>
      </c>
      <c r="I429" s="124"/>
      <c r="J429" s="598">
        <f t="shared" si="27"/>
        <v>460809700</v>
      </c>
      <c r="K429" s="130"/>
      <c r="L429" s="254">
        <f t="shared" si="28"/>
        <v>900000</v>
      </c>
      <c r="M429" s="552"/>
    </row>
    <row r="430" spans="1:13" ht="30" x14ac:dyDescent="0.25">
      <c r="A430" s="128"/>
      <c r="B430" s="7">
        <v>23</v>
      </c>
      <c r="C430" s="538" t="s">
        <v>10395</v>
      </c>
      <c r="D430" s="529" t="s">
        <v>9287</v>
      </c>
      <c r="E430" s="7"/>
      <c r="F430" s="7" t="s">
        <v>10288</v>
      </c>
      <c r="G430" s="7"/>
      <c r="H430" s="561">
        <v>650000</v>
      </c>
      <c r="I430" s="124"/>
      <c r="J430" s="598">
        <f t="shared" si="27"/>
        <v>461459700</v>
      </c>
      <c r="K430" s="130"/>
      <c r="L430" s="254">
        <f t="shared" si="28"/>
        <v>650000</v>
      </c>
      <c r="M430" s="552"/>
    </row>
    <row r="431" spans="1:13" ht="30" x14ac:dyDescent="0.25">
      <c r="A431" s="128"/>
      <c r="B431" s="7">
        <v>23</v>
      </c>
      <c r="C431" s="538" t="s">
        <v>10396</v>
      </c>
      <c r="D431" s="529" t="s">
        <v>9287</v>
      </c>
      <c r="E431" s="7"/>
      <c r="F431" s="7" t="s">
        <v>10289</v>
      </c>
      <c r="G431" s="7"/>
      <c r="H431" s="561">
        <v>1700000</v>
      </c>
      <c r="I431" s="124"/>
      <c r="J431" s="598">
        <f t="shared" si="27"/>
        <v>463159700</v>
      </c>
      <c r="K431" s="130"/>
      <c r="L431" s="254">
        <f t="shared" si="28"/>
        <v>1700000</v>
      </c>
      <c r="M431" s="552"/>
    </row>
    <row r="432" spans="1:13" ht="45" x14ac:dyDescent="0.25">
      <c r="A432" s="128"/>
      <c r="B432" s="7">
        <v>23</v>
      </c>
      <c r="C432" s="538" t="s">
        <v>10397</v>
      </c>
      <c r="D432" s="529" t="s">
        <v>1099</v>
      </c>
      <c r="E432" s="7"/>
      <c r="F432" s="7" t="s">
        <v>10290</v>
      </c>
      <c r="G432" s="7"/>
      <c r="H432" s="561">
        <v>575000</v>
      </c>
      <c r="I432" s="124"/>
      <c r="J432" s="598">
        <f t="shared" si="27"/>
        <v>463734700</v>
      </c>
      <c r="K432" s="130"/>
      <c r="L432" s="254">
        <f t="shared" si="28"/>
        <v>575000</v>
      </c>
      <c r="M432" s="552"/>
    </row>
    <row r="433" spans="1:13" ht="45" x14ac:dyDescent="0.25">
      <c r="A433" s="128"/>
      <c r="B433" s="7">
        <v>23</v>
      </c>
      <c r="C433" s="538" t="s">
        <v>10398</v>
      </c>
      <c r="D433" s="529" t="s">
        <v>9287</v>
      </c>
      <c r="E433" s="7"/>
      <c r="F433" s="7" t="s">
        <v>10291</v>
      </c>
      <c r="G433" s="7"/>
      <c r="H433" s="561">
        <v>1500000</v>
      </c>
      <c r="I433" s="124"/>
      <c r="J433" s="598">
        <f t="shared" si="27"/>
        <v>465234700</v>
      </c>
      <c r="K433" s="130"/>
      <c r="L433" s="254">
        <f t="shared" si="28"/>
        <v>1500000</v>
      </c>
      <c r="M433" s="552"/>
    </row>
    <row r="434" spans="1:13" ht="45" x14ac:dyDescent="0.25">
      <c r="A434" s="128"/>
      <c r="B434" s="7">
        <v>23</v>
      </c>
      <c r="C434" s="538" t="s">
        <v>10399</v>
      </c>
      <c r="D434" s="529" t="s">
        <v>4490</v>
      </c>
      <c r="E434" s="7"/>
      <c r="F434" s="7" t="s">
        <v>10292</v>
      </c>
      <c r="G434" s="7"/>
      <c r="H434" s="561">
        <v>1000000</v>
      </c>
      <c r="I434" s="124"/>
      <c r="J434" s="598">
        <f t="shared" si="27"/>
        <v>466234700</v>
      </c>
      <c r="K434" s="130"/>
      <c r="L434" s="254">
        <f t="shared" si="28"/>
        <v>1000000</v>
      </c>
      <c r="M434" s="552"/>
    </row>
    <row r="435" spans="1:13" ht="60" x14ac:dyDescent="0.25">
      <c r="A435" s="128"/>
      <c r="B435" s="7">
        <v>23</v>
      </c>
      <c r="C435" s="538" t="s">
        <v>10400</v>
      </c>
      <c r="D435" s="529" t="s">
        <v>1227</v>
      </c>
      <c r="E435" s="7"/>
      <c r="F435" s="7" t="s">
        <v>10293</v>
      </c>
      <c r="G435" s="7"/>
      <c r="H435" s="561">
        <v>500000</v>
      </c>
      <c r="I435" s="124"/>
      <c r="J435" s="598">
        <f t="shared" si="27"/>
        <v>466734700</v>
      </c>
      <c r="K435" s="130"/>
      <c r="L435" s="254">
        <f t="shared" si="28"/>
        <v>500000</v>
      </c>
      <c r="M435" s="552"/>
    </row>
    <row r="436" spans="1:13" ht="45" x14ac:dyDescent="0.25">
      <c r="A436" s="128"/>
      <c r="B436" s="7">
        <v>23</v>
      </c>
      <c r="C436" s="538" t="s">
        <v>10401</v>
      </c>
      <c r="D436" s="529" t="s">
        <v>1227</v>
      </c>
      <c r="E436" s="7"/>
      <c r="F436" s="7" t="s">
        <v>10294</v>
      </c>
      <c r="G436" s="7"/>
      <c r="H436" s="561">
        <v>1500000</v>
      </c>
      <c r="I436" s="124"/>
      <c r="J436" s="598">
        <f t="shared" si="27"/>
        <v>468234700</v>
      </c>
      <c r="K436" s="130"/>
      <c r="L436" s="254">
        <f t="shared" si="28"/>
        <v>1500000</v>
      </c>
      <c r="M436" s="552"/>
    </row>
    <row r="437" spans="1:13" ht="30" x14ac:dyDescent="0.25">
      <c r="A437" s="128"/>
      <c r="B437" s="7">
        <v>23</v>
      </c>
      <c r="C437" s="538" t="s">
        <v>10402</v>
      </c>
      <c r="D437" s="529" t="s">
        <v>6084</v>
      </c>
      <c r="E437" s="7"/>
      <c r="F437" s="7" t="s">
        <v>10295</v>
      </c>
      <c r="G437" s="7"/>
      <c r="H437" s="561">
        <v>900000</v>
      </c>
      <c r="I437" s="124"/>
      <c r="J437" s="598">
        <f t="shared" si="27"/>
        <v>469134700</v>
      </c>
      <c r="K437" s="130"/>
      <c r="L437" s="254">
        <f t="shared" si="28"/>
        <v>900000</v>
      </c>
      <c r="M437" s="552"/>
    </row>
    <row r="438" spans="1:13" ht="45" x14ac:dyDescent="0.25">
      <c r="A438" s="128"/>
      <c r="B438" s="7">
        <v>23</v>
      </c>
      <c r="C438" s="538" t="s">
        <v>10403</v>
      </c>
      <c r="D438" s="529" t="s">
        <v>6084</v>
      </c>
      <c r="E438" s="7"/>
      <c r="F438" s="7" t="s">
        <v>10296</v>
      </c>
      <c r="G438" s="7"/>
      <c r="H438" s="561">
        <v>2000000</v>
      </c>
      <c r="I438" s="124"/>
      <c r="J438" s="598">
        <f t="shared" si="27"/>
        <v>471134700</v>
      </c>
      <c r="K438" s="130"/>
      <c r="L438" s="254">
        <f t="shared" si="28"/>
        <v>2000000</v>
      </c>
      <c r="M438" s="552"/>
    </row>
    <row r="439" spans="1:13" ht="60" x14ac:dyDescent="0.25">
      <c r="A439" s="128"/>
      <c r="B439" s="7">
        <v>23</v>
      </c>
      <c r="C439" s="538" t="s">
        <v>10404</v>
      </c>
      <c r="D439" s="529" t="s">
        <v>5931</v>
      </c>
      <c r="E439" s="7"/>
      <c r="F439" s="7" t="s">
        <v>10297</v>
      </c>
      <c r="G439" s="7"/>
      <c r="H439" s="561">
        <v>2300000</v>
      </c>
      <c r="I439" s="124"/>
      <c r="J439" s="598">
        <f t="shared" si="27"/>
        <v>473434700</v>
      </c>
      <c r="K439" s="130"/>
      <c r="L439" s="254">
        <f t="shared" si="28"/>
        <v>2300000</v>
      </c>
      <c r="M439" s="552"/>
    </row>
    <row r="440" spans="1:13" ht="45" x14ac:dyDescent="0.25">
      <c r="A440" s="128"/>
      <c r="B440" s="7">
        <v>23</v>
      </c>
      <c r="C440" s="538" t="s">
        <v>10405</v>
      </c>
      <c r="D440" s="529" t="s">
        <v>9287</v>
      </c>
      <c r="E440" s="7"/>
      <c r="F440" s="7" t="s">
        <v>10298</v>
      </c>
      <c r="G440" s="7"/>
      <c r="H440" s="561">
        <v>800000</v>
      </c>
      <c r="I440" s="124"/>
      <c r="J440" s="598">
        <f t="shared" si="27"/>
        <v>474234700</v>
      </c>
      <c r="K440" s="130"/>
      <c r="L440" s="254">
        <f t="shared" si="28"/>
        <v>800000</v>
      </c>
      <c r="M440" s="552"/>
    </row>
    <row r="441" spans="1:13" ht="45" x14ac:dyDescent="0.25">
      <c r="A441" s="128"/>
      <c r="B441" s="7">
        <v>23</v>
      </c>
      <c r="C441" s="538" t="s">
        <v>10406</v>
      </c>
      <c r="D441" s="529" t="s">
        <v>1227</v>
      </c>
      <c r="E441" s="7"/>
      <c r="F441" s="7" t="s">
        <v>10299</v>
      </c>
      <c r="G441" s="7"/>
      <c r="H441" s="561">
        <v>1400000</v>
      </c>
      <c r="I441" s="124"/>
      <c r="J441" s="598">
        <f t="shared" si="27"/>
        <v>475634700</v>
      </c>
      <c r="K441" s="130"/>
      <c r="L441" s="254">
        <f t="shared" si="28"/>
        <v>1400000</v>
      </c>
      <c r="M441" s="552"/>
    </row>
    <row r="442" spans="1:13" ht="45" x14ac:dyDescent="0.25">
      <c r="A442" s="128"/>
      <c r="B442" s="7">
        <v>23</v>
      </c>
      <c r="C442" s="538" t="s">
        <v>10407</v>
      </c>
      <c r="D442" s="529" t="s">
        <v>9287</v>
      </c>
      <c r="E442" s="7"/>
      <c r="F442" s="7" t="s">
        <v>10300</v>
      </c>
      <c r="G442" s="7"/>
      <c r="H442" s="561">
        <v>1124000</v>
      </c>
      <c r="I442" s="124"/>
      <c r="J442" s="598">
        <f t="shared" si="27"/>
        <v>476758700</v>
      </c>
      <c r="K442" s="130"/>
      <c r="L442" s="254">
        <f t="shared" si="28"/>
        <v>1124000</v>
      </c>
      <c r="M442" s="552"/>
    </row>
    <row r="443" spans="1:13" ht="45" x14ac:dyDescent="0.25">
      <c r="A443" s="128"/>
      <c r="B443" s="7">
        <v>23</v>
      </c>
      <c r="C443" s="538" t="s">
        <v>10408</v>
      </c>
      <c r="D443" s="529" t="s">
        <v>1227</v>
      </c>
      <c r="E443" s="7"/>
      <c r="F443" s="7" t="s">
        <v>10301</v>
      </c>
      <c r="G443" s="7"/>
      <c r="H443" s="561">
        <v>1950000</v>
      </c>
      <c r="I443" s="124"/>
      <c r="J443" s="598">
        <f t="shared" si="27"/>
        <v>478708700</v>
      </c>
      <c r="K443" s="130"/>
      <c r="L443" s="254">
        <f t="shared" si="28"/>
        <v>1950000</v>
      </c>
      <c r="M443" s="552"/>
    </row>
    <row r="444" spans="1:13" ht="30" x14ac:dyDescent="0.25">
      <c r="A444" s="128"/>
      <c r="B444" s="7">
        <v>23</v>
      </c>
      <c r="C444" s="538" t="s">
        <v>10409</v>
      </c>
      <c r="D444" s="529" t="s">
        <v>1227</v>
      </c>
      <c r="E444" s="7"/>
      <c r="F444" s="7" t="s">
        <v>10302</v>
      </c>
      <c r="G444" s="7"/>
      <c r="H444" s="561">
        <v>400000</v>
      </c>
      <c r="I444" s="124"/>
      <c r="J444" s="598">
        <f t="shared" si="27"/>
        <v>479108700</v>
      </c>
      <c r="K444" s="130"/>
      <c r="L444" s="254">
        <f t="shared" si="28"/>
        <v>400000</v>
      </c>
      <c r="M444" s="552"/>
    </row>
    <row r="445" spans="1:13" ht="45" x14ac:dyDescent="0.25">
      <c r="A445" s="128"/>
      <c r="B445" s="7">
        <v>23</v>
      </c>
      <c r="C445" s="538" t="s">
        <v>10410</v>
      </c>
      <c r="D445" s="529" t="s">
        <v>1227</v>
      </c>
      <c r="E445" s="7"/>
      <c r="F445" s="7" t="s">
        <v>10303</v>
      </c>
      <c r="G445" s="7"/>
      <c r="H445" s="561">
        <v>700000</v>
      </c>
      <c r="I445" s="124"/>
      <c r="J445" s="598">
        <f t="shared" si="27"/>
        <v>479808700</v>
      </c>
      <c r="K445" s="130"/>
      <c r="L445" s="254">
        <f t="shared" si="28"/>
        <v>700000</v>
      </c>
      <c r="M445" s="552"/>
    </row>
    <row r="446" spans="1:13" ht="45" x14ac:dyDescent="0.25">
      <c r="A446" s="128"/>
      <c r="B446" s="7">
        <v>23</v>
      </c>
      <c r="C446" s="538" t="s">
        <v>10411</v>
      </c>
      <c r="D446" s="529" t="s">
        <v>9287</v>
      </c>
      <c r="E446" s="7"/>
      <c r="F446" s="7" t="s">
        <v>10304</v>
      </c>
      <c r="G446" s="7"/>
      <c r="H446" s="561">
        <v>500000</v>
      </c>
      <c r="I446" s="124"/>
      <c r="J446" s="598">
        <f t="shared" si="27"/>
        <v>480308700</v>
      </c>
      <c r="K446" s="130"/>
      <c r="L446" s="254">
        <f t="shared" si="28"/>
        <v>500000</v>
      </c>
      <c r="M446" s="552"/>
    </row>
    <row r="447" spans="1:13" ht="45" x14ac:dyDescent="0.25">
      <c r="A447" s="128"/>
      <c r="B447" s="7">
        <v>23</v>
      </c>
      <c r="C447" s="538" t="s">
        <v>10412</v>
      </c>
      <c r="D447" s="529" t="s">
        <v>1227</v>
      </c>
      <c r="E447" s="7"/>
      <c r="F447" s="7" t="s">
        <v>10305</v>
      </c>
      <c r="G447" s="7"/>
      <c r="H447" s="561">
        <v>2250000</v>
      </c>
      <c r="I447" s="124"/>
      <c r="J447" s="598">
        <f t="shared" si="27"/>
        <v>482558700</v>
      </c>
      <c r="K447" s="130"/>
      <c r="L447" s="254">
        <f t="shared" si="28"/>
        <v>2250000</v>
      </c>
      <c r="M447" s="552"/>
    </row>
    <row r="448" spans="1:13" ht="60" x14ac:dyDescent="0.25">
      <c r="A448" s="128"/>
      <c r="B448" s="7">
        <v>23</v>
      </c>
      <c r="C448" s="538" t="s">
        <v>10413</v>
      </c>
      <c r="D448" s="529" t="s">
        <v>1227</v>
      </c>
      <c r="E448" s="7"/>
      <c r="F448" s="7" t="s">
        <v>10306</v>
      </c>
      <c r="G448" s="7"/>
      <c r="H448" s="561">
        <v>1950000</v>
      </c>
      <c r="I448" s="124"/>
      <c r="J448" s="598">
        <f t="shared" si="27"/>
        <v>484508700</v>
      </c>
      <c r="K448" s="130"/>
      <c r="L448" s="254">
        <f t="shared" si="28"/>
        <v>1950000</v>
      </c>
      <c r="M448" s="552"/>
    </row>
    <row r="449" spans="1:13" ht="60" x14ac:dyDescent="0.25">
      <c r="A449" s="128"/>
      <c r="B449" s="7">
        <v>23</v>
      </c>
      <c r="C449" s="538" t="s">
        <v>10414</v>
      </c>
      <c r="D449" s="529" t="s">
        <v>1227</v>
      </c>
      <c r="E449" s="7"/>
      <c r="F449" s="7" t="s">
        <v>10307</v>
      </c>
      <c r="G449" s="7"/>
      <c r="H449" s="561">
        <v>1875000</v>
      </c>
      <c r="I449" s="124"/>
      <c r="J449" s="598">
        <f t="shared" si="27"/>
        <v>486383700</v>
      </c>
      <c r="K449" s="130"/>
      <c r="L449" s="254">
        <f t="shared" si="28"/>
        <v>1875000</v>
      </c>
      <c r="M449" s="552"/>
    </row>
    <row r="450" spans="1:13" ht="30" x14ac:dyDescent="0.25">
      <c r="A450" s="128"/>
      <c r="B450" s="7">
        <v>23</v>
      </c>
      <c r="C450" s="538" t="s">
        <v>10415</v>
      </c>
      <c r="D450" s="529" t="s">
        <v>1227</v>
      </c>
      <c r="E450" s="7"/>
      <c r="F450" s="7" t="s">
        <v>10308</v>
      </c>
      <c r="G450" s="7"/>
      <c r="H450" s="561">
        <v>700000</v>
      </c>
      <c r="I450" s="124"/>
      <c r="J450" s="598">
        <f t="shared" si="27"/>
        <v>487083700</v>
      </c>
      <c r="K450" s="130"/>
      <c r="L450" s="254">
        <f t="shared" si="28"/>
        <v>700000</v>
      </c>
      <c r="M450" s="552"/>
    </row>
    <row r="451" spans="1:13" ht="45" x14ac:dyDescent="0.25">
      <c r="A451" s="128"/>
      <c r="B451" s="7">
        <v>23</v>
      </c>
      <c r="C451" s="538" t="s">
        <v>10416</v>
      </c>
      <c r="D451" s="529" t="s">
        <v>1227</v>
      </c>
      <c r="E451" s="7"/>
      <c r="F451" s="7" t="s">
        <v>10309</v>
      </c>
      <c r="G451" s="7"/>
      <c r="H451" s="561">
        <v>700000</v>
      </c>
      <c r="I451" s="124"/>
      <c r="J451" s="598">
        <f t="shared" si="27"/>
        <v>487783700</v>
      </c>
      <c r="K451" s="130"/>
      <c r="L451" s="254">
        <f t="shared" si="28"/>
        <v>700000</v>
      </c>
      <c r="M451" s="552"/>
    </row>
    <row r="452" spans="1:13" ht="45" x14ac:dyDescent="0.25">
      <c r="A452" s="128"/>
      <c r="B452" s="7">
        <v>23</v>
      </c>
      <c r="C452" s="538" t="s">
        <v>10417</v>
      </c>
      <c r="D452" s="529" t="s">
        <v>1227</v>
      </c>
      <c r="E452" s="7"/>
      <c r="F452" s="7" t="s">
        <v>10310</v>
      </c>
      <c r="G452" s="7"/>
      <c r="H452" s="561">
        <v>550000</v>
      </c>
      <c r="I452" s="124"/>
      <c r="J452" s="598">
        <f t="shared" si="27"/>
        <v>488333700</v>
      </c>
      <c r="K452" s="130"/>
      <c r="L452" s="254">
        <f t="shared" si="28"/>
        <v>550000</v>
      </c>
      <c r="M452" s="552"/>
    </row>
    <row r="453" spans="1:13" ht="30" x14ac:dyDescent="0.25">
      <c r="A453" s="128"/>
      <c r="B453" s="7">
        <v>23</v>
      </c>
      <c r="C453" s="538" t="s">
        <v>10418</v>
      </c>
      <c r="D453" s="529" t="s">
        <v>1227</v>
      </c>
      <c r="E453" s="7"/>
      <c r="F453" s="7" t="s">
        <v>10311</v>
      </c>
      <c r="G453" s="7"/>
      <c r="H453" s="561">
        <v>650000</v>
      </c>
      <c r="I453" s="124"/>
      <c r="J453" s="598">
        <f t="shared" si="27"/>
        <v>488983700</v>
      </c>
      <c r="K453" s="130"/>
      <c r="L453" s="254">
        <f t="shared" si="28"/>
        <v>650000</v>
      </c>
      <c r="M453" s="552"/>
    </row>
    <row r="454" spans="1:13" ht="30" x14ac:dyDescent="0.25">
      <c r="A454" s="128"/>
      <c r="B454" s="7">
        <v>23</v>
      </c>
      <c r="C454" s="538" t="s">
        <v>10419</v>
      </c>
      <c r="D454" s="529" t="s">
        <v>1227</v>
      </c>
      <c r="E454" s="7"/>
      <c r="F454" s="7" t="s">
        <v>10312</v>
      </c>
      <c r="G454" s="7"/>
      <c r="H454" s="561">
        <v>600000</v>
      </c>
      <c r="I454" s="124"/>
      <c r="J454" s="598">
        <f t="shared" si="27"/>
        <v>489583700</v>
      </c>
      <c r="K454" s="130"/>
      <c r="L454" s="254">
        <f t="shared" si="28"/>
        <v>600000</v>
      </c>
      <c r="M454" s="552"/>
    </row>
    <row r="455" spans="1:13" ht="45" x14ac:dyDescent="0.25">
      <c r="A455" s="128"/>
      <c r="B455" s="7">
        <v>23</v>
      </c>
      <c r="C455" s="538" t="s">
        <v>10420</v>
      </c>
      <c r="D455" s="529" t="s">
        <v>1227</v>
      </c>
      <c r="E455" s="7"/>
      <c r="F455" s="7" t="s">
        <v>10313</v>
      </c>
      <c r="G455" s="7"/>
      <c r="H455" s="561">
        <v>1000000</v>
      </c>
      <c r="I455" s="124"/>
      <c r="J455" s="598">
        <f t="shared" si="27"/>
        <v>490583700</v>
      </c>
      <c r="K455" s="130"/>
      <c r="L455" s="254">
        <f t="shared" si="28"/>
        <v>1000000</v>
      </c>
      <c r="M455" s="552"/>
    </row>
    <row r="456" spans="1:13" ht="45" x14ac:dyDescent="0.25">
      <c r="A456" s="128"/>
      <c r="B456" s="7">
        <v>23</v>
      </c>
      <c r="C456" s="538" t="s">
        <v>10421</v>
      </c>
      <c r="D456" s="529" t="s">
        <v>1227</v>
      </c>
      <c r="E456" s="7"/>
      <c r="F456" s="7" t="s">
        <v>10314</v>
      </c>
      <c r="G456" s="7"/>
      <c r="H456" s="561">
        <v>2000000</v>
      </c>
      <c r="I456" s="124"/>
      <c r="J456" s="598">
        <f t="shared" si="27"/>
        <v>492583700</v>
      </c>
      <c r="K456" s="130"/>
      <c r="L456" s="254">
        <f t="shared" si="28"/>
        <v>2000000</v>
      </c>
      <c r="M456" s="552"/>
    </row>
    <row r="457" spans="1:13" ht="30" x14ac:dyDescent="0.25">
      <c r="A457" s="128"/>
      <c r="B457" s="7">
        <v>23</v>
      </c>
      <c r="C457" s="538" t="s">
        <v>10422</v>
      </c>
      <c r="D457" s="529" t="s">
        <v>1227</v>
      </c>
      <c r="E457" s="7"/>
      <c r="F457" s="7" t="s">
        <v>10315</v>
      </c>
      <c r="G457" s="7"/>
      <c r="H457" s="561">
        <v>750000</v>
      </c>
      <c r="I457" s="124"/>
      <c r="J457" s="598">
        <f t="shared" si="27"/>
        <v>493333700</v>
      </c>
      <c r="K457" s="130"/>
      <c r="L457" s="254">
        <f t="shared" si="28"/>
        <v>750000</v>
      </c>
      <c r="M457" s="552"/>
    </row>
    <row r="458" spans="1:13" ht="30" x14ac:dyDescent="0.25">
      <c r="A458" s="128"/>
      <c r="B458" s="7">
        <v>23</v>
      </c>
      <c r="C458" s="538" t="s">
        <v>10423</v>
      </c>
      <c r="D458" s="529" t="s">
        <v>1227</v>
      </c>
      <c r="E458" s="7"/>
      <c r="F458" s="7" t="s">
        <v>10316</v>
      </c>
      <c r="G458" s="7"/>
      <c r="H458" s="561">
        <v>650000</v>
      </c>
      <c r="I458" s="124"/>
      <c r="J458" s="598">
        <f t="shared" si="27"/>
        <v>493983700</v>
      </c>
      <c r="K458" s="130"/>
      <c r="L458" s="254">
        <f t="shared" si="28"/>
        <v>650000</v>
      </c>
      <c r="M458" s="552"/>
    </row>
    <row r="459" spans="1:13" ht="45" x14ac:dyDescent="0.25">
      <c r="A459" s="128"/>
      <c r="B459" s="7">
        <v>23</v>
      </c>
      <c r="C459" s="538" t="s">
        <v>10424</v>
      </c>
      <c r="D459" s="529" t="s">
        <v>1227</v>
      </c>
      <c r="E459" s="7"/>
      <c r="F459" s="7" t="s">
        <v>10317</v>
      </c>
      <c r="G459" s="7"/>
      <c r="H459" s="561">
        <v>600000</v>
      </c>
      <c r="I459" s="124"/>
      <c r="J459" s="598">
        <f t="shared" si="27"/>
        <v>494583700</v>
      </c>
      <c r="K459" s="130"/>
      <c r="L459" s="254">
        <f t="shared" si="28"/>
        <v>600000</v>
      </c>
      <c r="M459" s="552"/>
    </row>
    <row r="460" spans="1:13" ht="30" x14ac:dyDescent="0.25">
      <c r="A460" s="128"/>
      <c r="B460" s="7">
        <v>23</v>
      </c>
      <c r="C460" s="538" t="s">
        <v>10425</v>
      </c>
      <c r="D460" s="529" t="s">
        <v>1227</v>
      </c>
      <c r="E460" s="7"/>
      <c r="F460" s="7" t="s">
        <v>10318</v>
      </c>
      <c r="G460" s="7"/>
      <c r="H460" s="561">
        <v>600000</v>
      </c>
      <c r="I460" s="124"/>
      <c r="J460" s="598">
        <f t="shared" si="27"/>
        <v>495183700</v>
      </c>
      <c r="K460" s="130"/>
      <c r="L460" s="254">
        <f t="shared" si="28"/>
        <v>600000</v>
      </c>
      <c r="M460" s="552"/>
    </row>
    <row r="461" spans="1:13" ht="30" x14ac:dyDescent="0.25">
      <c r="A461" s="128"/>
      <c r="B461" s="7">
        <v>23</v>
      </c>
      <c r="C461" s="538" t="s">
        <v>10426</v>
      </c>
      <c r="D461" s="529" t="s">
        <v>1227</v>
      </c>
      <c r="E461" s="7"/>
      <c r="F461" s="7" t="s">
        <v>10319</v>
      </c>
      <c r="G461" s="7"/>
      <c r="H461" s="561">
        <v>750000</v>
      </c>
      <c r="I461" s="124"/>
      <c r="J461" s="598">
        <f t="shared" si="27"/>
        <v>495933700</v>
      </c>
      <c r="K461" s="130"/>
      <c r="L461" s="254">
        <f t="shared" si="28"/>
        <v>750000</v>
      </c>
      <c r="M461" s="552"/>
    </row>
    <row r="462" spans="1:13" ht="45" x14ac:dyDescent="0.25">
      <c r="A462" s="128"/>
      <c r="B462" s="7">
        <v>23</v>
      </c>
      <c r="C462" s="538" t="s">
        <v>10427</v>
      </c>
      <c r="D462" s="529" t="s">
        <v>9287</v>
      </c>
      <c r="E462" s="7"/>
      <c r="F462" s="7" t="s">
        <v>10320</v>
      </c>
      <c r="G462" s="7"/>
      <c r="H462" s="561">
        <v>450000</v>
      </c>
      <c r="I462" s="124"/>
      <c r="J462" s="598">
        <f t="shared" si="27"/>
        <v>496383700</v>
      </c>
      <c r="K462" s="130"/>
      <c r="L462" s="254">
        <f t="shared" si="28"/>
        <v>450000</v>
      </c>
      <c r="M462" s="552"/>
    </row>
    <row r="463" spans="1:13" ht="45" x14ac:dyDescent="0.25">
      <c r="A463" s="128"/>
      <c r="B463" s="7">
        <v>23</v>
      </c>
      <c r="C463" s="538" t="s">
        <v>10428</v>
      </c>
      <c r="D463" s="529" t="s">
        <v>9287</v>
      </c>
      <c r="E463" s="7"/>
      <c r="F463" s="7" t="s">
        <v>10321</v>
      </c>
      <c r="G463" s="7"/>
      <c r="H463" s="561">
        <v>800000</v>
      </c>
      <c r="I463" s="124"/>
      <c r="J463" s="598">
        <f t="shared" si="27"/>
        <v>497183700</v>
      </c>
      <c r="K463" s="130"/>
      <c r="L463" s="254">
        <f t="shared" si="28"/>
        <v>800000</v>
      </c>
      <c r="M463" s="552"/>
    </row>
    <row r="464" spans="1:13" ht="60" x14ac:dyDescent="0.25">
      <c r="A464" s="128"/>
      <c r="B464" s="7">
        <v>23</v>
      </c>
      <c r="C464" s="538" t="s">
        <v>10429</v>
      </c>
      <c r="D464" s="529" t="s">
        <v>9287</v>
      </c>
      <c r="E464" s="7"/>
      <c r="F464" s="7" t="s">
        <v>10322</v>
      </c>
      <c r="G464" s="7"/>
      <c r="H464" s="561">
        <v>300000</v>
      </c>
      <c r="I464" s="124"/>
      <c r="J464" s="598">
        <f t="shared" si="27"/>
        <v>497483700</v>
      </c>
      <c r="K464" s="130"/>
      <c r="L464" s="254">
        <f t="shared" si="28"/>
        <v>300000</v>
      </c>
      <c r="M464" s="552"/>
    </row>
    <row r="465" spans="1:13" ht="45" x14ac:dyDescent="0.25">
      <c r="A465" s="128"/>
      <c r="B465" s="7">
        <v>23</v>
      </c>
      <c r="C465" s="538" t="s">
        <v>10430</v>
      </c>
      <c r="D465" s="529" t="s">
        <v>1251</v>
      </c>
      <c r="E465" s="7"/>
      <c r="F465" s="7" t="s">
        <v>10323</v>
      </c>
      <c r="G465" s="7"/>
      <c r="H465" s="561">
        <v>1420000</v>
      </c>
      <c r="I465" s="124"/>
      <c r="J465" s="598">
        <f t="shared" si="27"/>
        <v>498903700</v>
      </c>
      <c r="K465" s="130"/>
      <c r="L465" s="254">
        <f t="shared" si="28"/>
        <v>1420000</v>
      </c>
      <c r="M465" s="552"/>
    </row>
    <row r="466" spans="1:13" ht="60" x14ac:dyDescent="0.25">
      <c r="A466" s="128"/>
      <c r="B466" s="7">
        <v>23</v>
      </c>
      <c r="C466" s="538" t="s">
        <v>10431</v>
      </c>
      <c r="D466" s="529" t="s">
        <v>9287</v>
      </c>
      <c r="E466" s="7"/>
      <c r="F466" s="7" t="s">
        <v>10324</v>
      </c>
      <c r="G466" s="7"/>
      <c r="H466" s="561">
        <v>750000</v>
      </c>
      <c r="I466" s="124"/>
      <c r="J466" s="598">
        <f t="shared" si="27"/>
        <v>499653700</v>
      </c>
      <c r="K466" s="130"/>
      <c r="L466" s="254">
        <f t="shared" si="28"/>
        <v>750000</v>
      </c>
      <c r="M466" s="552"/>
    </row>
    <row r="467" spans="1:13" ht="45" x14ac:dyDescent="0.25">
      <c r="A467" s="128"/>
      <c r="B467" s="7">
        <v>23</v>
      </c>
      <c r="C467" s="538" t="s">
        <v>10432</v>
      </c>
      <c r="D467" s="529" t="s">
        <v>9287</v>
      </c>
      <c r="E467" s="7"/>
      <c r="F467" s="7" t="s">
        <v>10325</v>
      </c>
      <c r="G467" s="7"/>
      <c r="H467" s="561">
        <v>1300000</v>
      </c>
      <c r="I467" s="124"/>
      <c r="J467" s="598">
        <f t="shared" si="27"/>
        <v>500953700</v>
      </c>
      <c r="K467" s="130"/>
      <c r="L467" s="254">
        <f t="shared" si="28"/>
        <v>1300000</v>
      </c>
      <c r="M467" s="552"/>
    </row>
    <row r="468" spans="1:13" ht="45" x14ac:dyDescent="0.25">
      <c r="A468" s="128"/>
      <c r="B468" s="7">
        <v>23</v>
      </c>
      <c r="C468" s="538" t="s">
        <v>10433</v>
      </c>
      <c r="D468" s="529" t="s">
        <v>1227</v>
      </c>
      <c r="E468" s="7"/>
      <c r="F468" s="7" t="s">
        <v>10326</v>
      </c>
      <c r="G468" s="7"/>
      <c r="H468" s="561">
        <v>600000</v>
      </c>
      <c r="I468" s="124"/>
      <c r="J468" s="598">
        <f t="shared" si="27"/>
        <v>501553700</v>
      </c>
      <c r="K468" s="130"/>
      <c r="L468" s="254">
        <f t="shared" si="28"/>
        <v>600000</v>
      </c>
      <c r="M468" s="552"/>
    </row>
    <row r="469" spans="1:13" ht="45" x14ac:dyDescent="0.25">
      <c r="A469" s="128"/>
      <c r="B469" s="7">
        <v>23</v>
      </c>
      <c r="C469" s="538" t="s">
        <v>10434</v>
      </c>
      <c r="D469" s="529" t="s">
        <v>9287</v>
      </c>
      <c r="E469" s="7"/>
      <c r="F469" s="7" t="s">
        <v>10327</v>
      </c>
      <c r="G469" s="7"/>
      <c r="H469" s="561">
        <v>1000000</v>
      </c>
      <c r="I469" s="124"/>
      <c r="J469" s="598">
        <f t="shared" si="27"/>
        <v>502553700</v>
      </c>
      <c r="K469" s="130"/>
      <c r="L469" s="254">
        <f t="shared" si="28"/>
        <v>1000000</v>
      </c>
      <c r="M469" s="552"/>
    </row>
    <row r="470" spans="1:13" ht="60" x14ac:dyDescent="0.25">
      <c r="A470" s="128"/>
      <c r="B470" s="7">
        <v>23</v>
      </c>
      <c r="C470" s="538" t="s">
        <v>10435</v>
      </c>
      <c r="D470" s="529" t="s">
        <v>1227</v>
      </c>
      <c r="E470" s="7"/>
      <c r="F470" s="7" t="s">
        <v>10328</v>
      </c>
      <c r="G470" s="7"/>
      <c r="H470" s="561">
        <v>2400000</v>
      </c>
      <c r="I470" s="124"/>
      <c r="J470" s="598">
        <f t="shared" si="27"/>
        <v>504953700</v>
      </c>
      <c r="K470" s="130"/>
      <c r="L470" s="254">
        <f t="shared" si="28"/>
        <v>2400000</v>
      </c>
      <c r="M470" s="552"/>
    </row>
    <row r="471" spans="1:13" ht="45" x14ac:dyDescent="0.25">
      <c r="A471" s="128"/>
      <c r="B471" s="7">
        <v>23</v>
      </c>
      <c r="C471" s="538" t="s">
        <v>10436</v>
      </c>
      <c r="D471" s="529" t="s">
        <v>1244</v>
      </c>
      <c r="E471" s="7"/>
      <c r="F471" s="7" t="s">
        <v>10329</v>
      </c>
      <c r="G471" s="7"/>
      <c r="H471" s="561">
        <v>800000</v>
      </c>
      <c r="I471" s="124"/>
      <c r="J471" s="598">
        <f t="shared" si="27"/>
        <v>505753700</v>
      </c>
      <c r="K471" s="130"/>
      <c r="L471" s="254">
        <f t="shared" si="28"/>
        <v>800000</v>
      </c>
      <c r="M471" s="552"/>
    </row>
    <row r="472" spans="1:13" ht="45" x14ac:dyDescent="0.25">
      <c r="A472" s="128"/>
      <c r="B472" s="7">
        <v>23</v>
      </c>
      <c r="C472" s="538" t="s">
        <v>10437</v>
      </c>
      <c r="D472" s="529" t="s">
        <v>9287</v>
      </c>
      <c r="E472" s="7"/>
      <c r="F472" s="7" t="s">
        <v>10330</v>
      </c>
      <c r="G472" s="7"/>
      <c r="H472" s="561">
        <v>1500000</v>
      </c>
      <c r="I472" s="124"/>
      <c r="J472" s="598">
        <f t="shared" si="27"/>
        <v>507253700</v>
      </c>
      <c r="K472" s="130"/>
      <c r="L472" s="254">
        <f t="shared" si="28"/>
        <v>1500000</v>
      </c>
      <c r="M472" s="552"/>
    </row>
    <row r="473" spans="1:13" ht="30" x14ac:dyDescent="0.25">
      <c r="A473" s="128"/>
      <c r="B473" s="7">
        <v>23</v>
      </c>
      <c r="C473" s="538" t="s">
        <v>10438</v>
      </c>
      <c r="D473" s="529" t="s">
        <v>9287</v>
      </c>
      <c r="E473" s="7"/>
      <c r="F473" s="7" t="s">
        <v>10331</v>
      </c>
      <c r="G473" s="7"/>
      <c r="H473" s="561">
        <v>900000</v>
      </c>
      <c r="I473" s="124"/>
      <c r="J473" s="598">
        <f t="shared" si="27"/>
        <v>508153700</v>
      </c>
      <c r="K473" s="130"/>
      <c r="L473" s="254">
        <f t="shared" si="28"/>
        <v>900000</v>
      </c>
      <c r="M473" s="552"/>
    </row>
    <row r="474" spans="1:13" ht="45" x14ac:dyDescent="0.25">
      <c r="A474" s="128"/>
      <c r="B474" s="7">
        <v>23</v>
      </c>
      <c r="C474" s="538" t="s">
        <v>10439</v>
      </c>
      <c r="D474" s="529" t="s">
        <v>9287</v>
      </c>
      <c r="E474" s="7"/>
      <c r="F474" s="7" t="s">
        <v>10332</v>
      </c>
      <c r="G474" s="7"/>
      <c r="H474" s="561">
        <v>1100000</v>
      </c>
      <c r="I474" s="124"/>
      <c r="J474" s="598">
        <f t="shared" si="27"/>
        <v>509253700</v>
      </c>
      <c r="K474" s="130"/>
      <c r="L474" s="254">
        <f t="shared" si="28"/>
        <v>1100000</v>
      </c>
      <c r="M474" s="552"/>
    </row>
    <row r="475" spans="1:13" ht="45" x14ac:dyDescent="0.25">
      <c r="A475" s="128"/>
      <c r="B475" s="7">
        <v>23</v>
      </c>
      <c r="C475" s="538" t="s">
        <v>10440</v>
      </c>
      <c r="D475" s="529" t="s">
        <v>1219</v>
      </c>
      <c r="E475" s="7"/>
      <c r="F475" s="7" t="s">
        <v>10333</v>
      </c>
      <c r="G475" s="7"/>
      <c r="H475" s="561">
        <v>970000</v>
      </c>
      <c r="I475" s="124"/>
      <c r="J475" s="598">
        <f t="shared" si="27"/>
        <v>510223700</v>
      </c>
      <c r="K475" s="130"/>
      <c r="L475" s="254">
        <f t="shared" si="28"/>
        <v>970000</v>
      </c>
      <c r="M475" s="552"/>
    </row>
    <row r="476" spans="1:13" ht="45" x14ac:dyDescent="0.25">
      <c r="A476" s="128"/>
      <c r="B476" s="7">
        <v>23</v>
      </c>
      <c r="C476" s="538" t="s">
        <v>10441</v>
      </c>
      <c r="D476" s="529" t="s">
        <v>1219</v>
      </c>
      <c r="E476" s="7"/>
      <c r="F476" s="7" t="s">
        <v>10334</v>
      </c>
      <c r="G476" s="7"/>
      <c r="H476" s="561">
        <v>30000</v>
      </c>
      <c r="I476" s="124"/>
      <c r="J476" s="598">
        <f t="shared" si="27"/>
        <v>510253700</v>
      </c>
      <c r="K476" s="130"/>
      <c r="L476" s="254">
        <f t="shared" si="28"/>
        <v>30000</v>
      </c>
      <c r="M476" s="552"/>
    </row>
    <row r="477" spans="1:13" ht="45" x14ac:dyDescent="0.25">
      <c r="A477" s="128"/>
      <c r="B477" s="7">
        <v>23</v>
      </c>
      <c r="C477" s="538" t="s">
        <v>10442</v>
      </c>
      <c r="D477" s="529" t="s">
        <v>9287</v>
      </c>
      <c r="E477" s="7"/>
      <c r="F477" s="7" t="s">
        <v>10335</v>
      </c>
      <c r="G477" s="7"/>
      <c r="H477" s="561">
        <v>1500000</v>
      </c>
      <c r="I477" s="124"/>
      <c r="J477" s="598">
        <f t="shared" si="27"/>
        <v>511753700</v>
      </c>
      <c r="K477" s="130"/>
      <c r="L477" s="254">
        <f t="shared" si="28"/>
        <v>1500000</v>
      </c>
      <c r="M477" s="552"/>
    </row>
    <row r="478" spans="1:13" ht="45" x14ac:dyDescent="0.25">
      <c r="A478" s="128"/>
      <c r="B478" s="7">
        <v>23</v>
      </c>
      <c r="C478" s="538" t="s">
        <v>10443</v>
      </c>
      <c r="D478" s="529" t="s">
        <v>1227</v>
      </c>
      <c r="E478" s="7"/>
      <c r="F478" s="7" t="s">
        <v>10336</v>
      </c>
      <c r="G478" s="7"/>
      <c r="H478" s="561">
        <v>600000</v>
      </c>
      <c r="I478" s="124"/>
      <c r="J478" s="598">
        <f t="shared" si="27"/>
        <v>512353700</v>
      </c>
      <c r="K478" s="130"/>
      <c r="L478" s="254">
        <f t="shared" si="28"/>
        <v>600000</v>
      </c>
      <c r="M478" s="552"/>
    </row>
    <row r="479" spans="1:13" ht="30" x14ac:dyDescent="0.25">
      <c r="A479" s="128"/>
      <c r="B479" s="7">
        <v>23</v>
      </c>
      <c r="C479" s="538" t="s">
        <v>10444</v>
      </c>
      <c r="D479" s="529" t="s">
        <v>1227</v>
      </c>
      <c r="E479" s="7"/>
      <c r="F479" s="7" t="s">
        <v>10337</v>
      </c>
      <c r="G479" s="7"/>
      <c r="H479" s="561">
        <v>400000</v>
      </c>
      <c r="I479" s="124"/>
      <c r="J479" s="598">
        <f t="shared" si="27"/>
        <v>512753700</v>
      </c>
      <c r="K479" s="130"/>
      <c r="L479" s="254">
        <f t="shared" si="28"/>
        <v>400000</v>
      </c>
      <c r="M479" s="552"/>
    </row>
    <row r="480" spans="1:13" ht="60" x14ac:dyDescent="0.25">
      <c r="A480" s="128"/>
      <c r="B480" s="7">
        <v>23</v>
      </c>
      <c r="C480" s="538" t="s">
        <v>10445</v>
      </c>
      <c r="D480" s="529" t="s">
        <v>9287</v>
      </c>
      <c r="E480" s="7"/>
      <c r="F480" s="7" t="s">
        <v>10338</v>
      </c>
      <c r="G480" s="7"/>
      <c r="H480" s="561">
        <v>1500000</v>
      </c>
      <c r="I480" s="124"/>
      <c r="J480" s="598">
        <f t="shared" si="27"/>
        <v>514253700</v>
      </c>
      <c r="K480" s="130"/>
      <c r="L480" s="254">
        <f t="shared" si="28"/>
        <v>1500000</v>
      </c>
      <c r="M480" s="552"/>
    </row>
    <row r="481" spans="1:13" ht="45" x14ac:dyDescent="0.25">
      <c r="A481" s="128"/>
      <c r="B481" s="7">
        <v>23</v>
      </c>
      <c r="C481" s="538" t="s">
        <v>10446</v>
      </c>
      <c r="D481" s="529" t="s">
        <v>1227</v>
      </c>
      <c r="E481" s="7"/>
      <c r="F481" s="7" t="s">
        <v>10339</v>
      </c>
      <c r="G481" s="7"/>
      <c r="H481" s="561">
        <v>700000</v>
      </c>
      <c r="I481" s="124"/>
      <c r="J481" s="598">
        <f t="shared" si="27"/>
        <v>514953700</v>
      </c>
      <c r="K481" s="130"/>
      <c r="L481" s="254">
        <f t="shared" si="28"/>
        <v>700000</v>
      </c>
      <c r="M481" s="552"/>
    </row>
    <row r="482" spans="1:13" ht="45" x14ac:dyDescent="0.25">
      <c r="A482" s="128"/>
      <c r="B482" s="7">
        <v>23</v>
      </c>
      <c r="C482" s="538" t="s">
        <v>10447</v>
      </c>
      <c r="D482" s="529" t="s">
        <v>6082</v>
      </c>
      <c r="E482" s="7"/>
      <c r="F482" s="7" t="s">
        <v>10340</v>
      </c>
      <c r="G482" s="7"/>
      <c r="H482" s="561">
        <v>950000</v>
      </c>
      <c r="I482" s="124"/>
      <c r="J482" s="598">
        <f t="shared" si="27"/>
        <v>515903700</v>
      </c>
      <c r="K482" s="130"/>
      <c r="L482" s="254">
        <f t="shared" si="28"/>
        <v>950000</v>
      </c>
      <c r="M482" s="552"/>
    </row>
    <row r="483" spans="1:13" ht="45" x14ac:dyDescent="0.25">
      <c r="A483" s="128"/>
      <c r="B483" s="7">
        <v>23</v>
      </c>
      <c r="C483" s="538" t="s">
        <v>10448</v>
      </c>
      <c r="D483" s="529" t="s">
        <v>9287</v>
      </c>
      <c r="E483" s="7"/>
      <c r="F483" s="7" t="s">
        <v>10341</v>
      </c>
      <c r="G483" s="7"/>
      <c r="H483" s="561">
        <v>1000000</v>
      </c>
      <c r="I483" s="124"/>
      <c r="J483" s="598">
        <f t="shared" si="27"/>
        <v>516903700</v>
      </c>
      <c r="K483" s="130"/>
      <c r="L483" s="254">
        <f t="shared" si="28"/>
        <v>1000000</v>
      </c>
      <c r="M483" s="552"/>
    </row>
    <row r="484" spans="1:13" ht="45" x14ac:dyDescent="0.25">
      <c r="A484" s="128"/>
      <c r="B484" s="7">
        <v>23</v>
      </c>
      <c r="C484" s="538" t="s">
        <v>10449</v>
      </c>
      <c r="D484" s="529" t="s">
        <v>9287</v>
      </c>
      <c r="E484" s="7"/>
      <c r="F484" s="7" t="s">
        <v>10342</v>
      </c>
      <c r="G484" s="7"/>
      <c r="H484" s="561">
        <v>650000</v>
      </c>
      <c r="I484" s="124"/>
      <c r="J484" s="598">
        <f t="shared" si="27"/>
        <v>517553700</v>
      </c>
      <c r="K484" s="130"/>
      <c r="L484" s="254">
        <f t="shared" si="28"/>
        <v>650000</v>
      </c>
      <c r="M484" s="552"/>
    </row>
    <row r="485" spans="1:13" ht="45" x14ac:dyDescent="0.25">
      <c r="A485" s="128"/>
      <c r="B485" s="7">
        <v>23</v>
      </c>
      <c r="C485" s="538" t="s">
        <v>10450</v>
      </c>
      <c r="D485" s="529" t="s">
        <v>9287</v>
      </c>
      <c r="E485" s="7"/>
      <c r="F485" s="7" t="s">
        <v>10343</v>
      </c>
      <c r="G485" s="7"/>
      <c r="H485" s="561">
        <v>1100000</v>
      </c>
      <c r="I485" s="124"/>
      <c r="J485" s="598">
        <f t="shared" si="27"/>
        <v>518653700</v>
      </c>
      <c r="K485" s="130"/>
      <c r="L485" s="254">
        <f t="shared" si="28"/>
        <v>1100000</v>
      </c>
      <c r="M485" s="552"/>
    </row>
    <row r="486" spans="1:13" ht="30" x14ac:dyDescent="0.25">
      <c r="A486" s="128"/>
      <c r="B486" s="7">
        <v>23</v>
      </c>
      <c r="C486" s="538" t="s">
        <v>10451</v>
      </c>
      <c r="D486" s="529" t="s">
        <v>9287</v>
      </c>
      <c r="E486" s="7"/>
      <c r="F486" s="7" t="s">
        <v>10344</v>
      </c>
      <c r="G486" s="7"/>
      <c r="H486" s="561">
        <v>650000</v>
      </c>
      <c r="I486" s="124"/>
      <c r="J486" s="598">
        <f t="shared" si="27"/>
        <v>519303700</v>
      </c>
      <c r="K486" s="130"/>
      <c r="L486" s="254">
        <f t="shared" si="28"/>
        <v>650000</v>
      </c>
      <c r="M486" s="552"/>
    </row>
    <row r="487" spans="1:13" ht="45" x14ac:dyDescent="0.25">
      <c r="A487" s="128"/>
      <c r="B487" s="7">
        <v>23</v>
      </c>
      <c r="C487" s="538" t="s">
        <v>10452</v>
      </c>
      <c r="D487" s="529" t="s">
        <v>9287</v>
      </c>
      <c r="E487" s="7"/>
      <c r="F487" s="7" t="s">
        <v>10345</v>
      </c>
      <c r="G487" s="7"/>
      <c r="H487" s="561">
        <v>400000</v>
      </c>
      <c r="I487" s="124"/>
      <c r="J487" s="598">
        <f t="shared" ref="J487:J550" si="29">J486+H487</f>
        <v>519703700</v>
      </c>
      <c r="K487" s="130"/>
      <c r="L487" s="254">
        <f t="shared" si="28"/>
        <v>400000</v>
      </c>
      <c r="M487" s="552"/>
    </row>
    <row r="488" spans="1:13" ht="45" x14ac:dyDescent="0.25">
      <c r="A488" s="128"/>
      <c r="B488" s="7">
        <v>23</v>
      </c>
      <c r="C488" s="538" t="s">
        <v>10453</v>
      </c>
      <c r="D488" s="529" t="s">
        <v>1219</v>
      </c>
      <c r="E488" s="7"/>
      <c r="F488" s="7" t="s">
        <v>10346</v>
      </c>
      <c r="G488" s="7"/>
      <c r="H488" s="561">
        <v>1600000</v>
      </c>
      <c r="I488" s="124"/>
      <c r="J488" s="598">
        <f t="shared" si="29"/>
        <v>521303700</v>
      </c>
      <c r="K488" s="130"/>
      <c r="L488" s="254">
        <f t="shared" ref="L488:L551" si="30">+H488</f>
        <v>1600000</v>
      </c>
      <c r="M488" s="552"/>
    </row>
    <row r="489" spans="1:13" ht="45" x14ac:dyDescent="0.25">
      <c r="A489" s="128"/>
      <c r="B489" s="7">
        <v>23</v>
      </c>
      <c r="C489" s="538" t="s">
        <v>10454</v>
      </c>
      <c r="D489" s="529" t="s">
        <v>1219</v>
      </c>
      <c r="E489" s="7"/>
      <c r="F489" s="7" t="s">
        <v>10347</v>
      </c>
      <c r="G489" s="7"/>
      <c r="H489" s="561">
        <v>300000</v>
      </c>
      <c r="I489" s="124"/>
      <c r="J489" s="598">
        <f t="shared" si="29"/>
        <v>521603700</v>
      </c>
      <c r="K489" s="130"/>
      <c r="L489" s="254">
        <f t="shared" si="30"/>
        <v>300000</v>
      </c>
      <c r="M489" s="552"/>
    </row>
    <row r="490" spans="1:13" ht="45" x14ac:dyDescent="0.25">
      <c r="A490" s="128"/>
      <c r="B490" s="7">
        <v>23</v>
      </c>
      <c r="C490" s="538" t="s">
        <v>10455</v>
      </c>
      <c r="D490" s="529" t="s">
        <v>1219</v>
      </c>
      <c r="E490" s="7"/>
      <c r="F490" s="7" t="s">
        <v>10348</v>
      </c>
      <c r="G490" s="7"/>
      <c r="H490" s="561">
        <v>400000</v>
      </c>
      <c r="I490" s="124"/>
      <c r="J490" s="598">
        <f t="shared" si="29"/>
        <v>522003700</v>
      </c>
      <c r="K490" s="130"/>
      <c r="L490" s="254">
        <f t="shared" si="30"/>
        <v>400000</v>
      </c>
      <c r="M490" s="552"/>
    </row>
    <row r="491" spans="1:13" ht="45" x14ac:dyDescent="0.25">
      <c r="A491" s="128"/>
      <c r="B491" s="7">
        <v>23</v>
      </c>
      <c r="C491" s="538" t="s">
        <v>10456</v>
      </c>
      <c r="D491" s="529" t="s">
        <v>1219</v>
      </c>
      <c r="E491" s="7"/>
      <c r="F491" s="7" t="s">
        <v>10349</v>
      </c>
      <c r="G491" s="7"/>
      <c r="H491" s="561">
        <v>500000</v>
      </c>
      <c r="I491" s="124"/>
      <c r="J491" s="598">
        <f t="shared" si="29"/>
        <v>522503700</v>
      </c>
      <c r="K491" s="130"/>
      <c r="L491" s="254">
        <f t="shared" si="30"/>
        <v>500000</v>
      </c>
      <c r="M491" s="552"/>
    </row>
    <row r="492" spans="1:13" ht="45" x14ac:dyDescent="0.25">
      <c r="A492" s="128"/>
      <c r="B492" s="7">
        <v>23</v>
      </c>
      <c r="C492" s="538" t="s">
        <v>10457</v>
      </c>
      <c r="D492" s="529" t="s">
        <v>1227</v>
      </c>
      <c r="E492" s="7"/>
      <c r="F492" s="7" t="s">
        <v>10350</v>
      </c>
      <c r="G492" s="7"/>
      <c r="H492" s="561">
        <v>750000</v>
      </c>
      <c r="I492" s="124"/>
      <c r="J492" s="598">
        <f t="shared" si="29"/>
        <v>523253700</v>
      </c>
      <c r="K492" s="130"/>
      <c r="L492" s="254">
        <f t="shared" si="30"/>
        <v>750000</v>
      </c>
      <c r="M492" s="552"/>
    </row>
    <row r="493" spans="1:13" ht="45" x14ac:dyDescent="0.25">
      <c r="A493" s="128"/>
      <c r="B493" s="7">
        <v>23</v>
      </c>
      <c r="C493" s="538" t="s">
        <v>10458</v>
      </c>
      <c r="D493" s="529" t="s">
        <v>5931</v>
      </c>
      <c r="E493" s="7"/>
      <c r="F493" s="7" t="s">
        <v>10351</v>
      </c>
      <c r="G493" s="7"/>
      <c r="H493" s="561">
        <v>950000</v>
      </c>
      <c r="I493" s="124"/>
      <c r="J493" s="598">
        <f t="shared" si="29"/>
        <v>524203700</v>
      </c>
      <c r="K493" s="130"/>
      <c r="L493" s="254">
        <f t="shared" si="30"/>
        <v>950000</v>
      </c>
      <c r="M493" s="552"/>
    </row>
    <row r="494" spans="1:13" ht="30" x14ac:dyDescent="0.25">
      <c r="A494" s="128"/>
      <c r="B494" s="7">
        <v>24</v>
      </c>
      <c r="C494" s="538" t="s">
        <v>10459</v>
      </c>
      <c r="D494" s="529" t="s">
        <v>1227</v>
      </c>
      <c r="E494" s="7"/>
      <c r="F494" s="7" t="s">
        <v>10352</v>
      </c>
      <c r="G494" s="7"/>
      <c r="H494" s="561">
        <v>708000</v>
      </c>
      <c r="I494" s="124"/>
      <c r="J494" s="598">
        <f t="shared" si="29"/>
        <v>524911700</v>
      </c>
      <c r="K494" s="130"/>
      <c r="L494" s="254">
        <f t="shared" si="30"/>
        <v>708000</v>
      </c>
      <c r="M494" s="552"/>
    </row>
    <row r="495" spans="1:13" ht="45" x14ac:dyDescent="0.25">
      <c r="A495" s="128"/>
      <c r="B495" s="7">
        <v>24</v>
      </c>
      <c r="C495" s="538" t="s">
        <v>10460</v>
      </c>
      <c r="D495" s="529" t="s">
        <v>9287</v>
      </c>
      <c r="E495" s="7"/>
      <c r="F495" s="7" t="s">
        <v>10353</v>
      </c>
      <c r="G495" s="7"/>
      <c r="H495" s="561">
        <v>650000</v>
      </c>
      <c r="I495" s="124"/>
      <c r="J495" s="598">
        <f t="shared" si="29"/>
        <v>525561700</v>
      </c>
      <c r="K495" s="130"/>
      <c r="L495" s="254">
        <f t="shared" si="30"/>
        <v>650000</v>
      </c>
      <c r="M495" s="552"/>
    </row>
    <row r="496" spans="1:13" ht="45" x14ac:dyDescent="0.25">
      <c r="A496" s="128"/>
      <c r="B496" s="7">
        <v>24</v>
      </c>
      <c r="C496" s="538" t="s">
        <v>10461</v>
      </c>
      <c r="D496" s="529" t="s">
        <v>9287</v>
      </c>
      <c r="E496" s="7"/>
      <c r="F496" s="7" t="s">
        <v>10354</v>
      </c>
      <c r="G496" s="7"/>
      <c r="H496" s="561">
        <v>600000</v>
      </c>
      <c r="I496" s="124"/>
      <c r="J496" s="598">
        <f t="shared" si="29"/>
        <v>526161700</v>
      </c>
      <c r="K496" s="130"/>
      <c r="L496" s="254">
        <f t="shared" si="30"/>
        <v>600000</v>
      </c>
      <c r="M496" s="552"/>
    </row>
    <row r="497" spans="1:13" ht="45" x14ac:dyDescent="0.25">
      <c r="A497" s="128"/>
      <c r="B497" s="7">
        <v>24</v>
      </c>
      <c r="C497" s="538" t="s">
        <v>10462</v>
      </c>
      <c r="D497" s="529" t="s">
        <v>9287</v>
      </c>
      <c r="E497" s="7"/>
      <c r="F497" s="7" t="s">
        <v>10355</v>
      </c>
      <c r="G497" s="7"/>
      <c r="H497" s="561">
        <v>600000</v>
      </c>
      <c r="I497" s="124"/>
      <c r="J497" s="598">
        <f t="shared" si="29"/>
        <v>526761700</v>
      </c>
      <c r="K497" s="130"/>
      <c r="L497" s="254">
        <f t="shared" si="30"/>
        <v>600000</v>
      </c>
      <c r="M497" s="552"/>
    </row>
    <row r="498" spans="1:13" ht="45" x14ac:dyDescent="0.25">
      <c r="A498" s="128"/>
      <c r="B498" s="7">
        <v>24</v>
      </c>
      <c r="C498" s="538" t="s">
        <v>10463</v>
      </c>
      <c r="D498" s="529" t="s">
        <v>1227</v>
      </c>
      <c r="E498" s="7"/>
      <c r="F498" s="7" t="s">
        <v>10356</v>
      </c>
      <c r="G498" s="7"/>
      <c r="H498" s="561">
        <v>1350000</v>
      </c>
      <c r="I498" s="124"/>
      <c r="J498" s="598">
        <f t="shared" si="29"/>
        <v>528111700</v>
      </c>
      <c r="K498" s="130"/>
      <c r="L498" s="254">
        <f t="shared" si="30"/>
        <v>1350000</v>
      </c>
      <c r="M498" s="552"/>
    </row>
    <row r="499" spans="1:13" ht="45" x14ac:dyDescent="0.25">
      <c r="A499" s="128"/>
      <c r="B499" s="7">
        <v>24</v>
      </c>
      <c r="C499" s="538" t="s">
        <v>10464</v>
      </c>
      <c r="D499" s="529" t="s">
        <v>9287</v>
      </c>
      <c r="E499" s="7"/>
      <c r="F499" s="7" t="s">
        <v>10357</v>
      </c>
      <c r="G499" s="7"/>
      <c r="H499" s="561">
        <v>1400000</v>
      </c>
      <c r="I499" s="124"/>
      <c r="J499" s="598">
        <f t="shared" si="29"/>
        <v>529511700</v>
      </c>
      <c r="K499" s="130"/>
      <c r="L499" s="254">
        <f t="shared" si="30"/>
        <v>1400000</v>
      </c>
      <c r="M499" s="552"/>
    </row>
    <row r="500" spans="1:13" ht="45" x14ac:dyDescent="0.25">
      <c r="A500" s="128"/>
      <c r="B500" s="7">
        <v>24</v>
      </c>
      <c r="C500" s="538" t="s">
        <v>10465</v>
      </c>
      <c r="D500" s="529" t="s">
        <v>9287</v>
      </c>
      <c r="E500" s="7"/>
      <c r="F500" s="7" t="s">
        <v>10358</v>
      </c>
      <c r="G500" s="7"/>
      <c r="H500" s="561">
        <v>850000</v>
      </c>
      <c r="I500" s="124"/>
      <c r="J500" s="598">
        <f t="shared" si="29"/>
        <v>530361700</v>
      </c>
      <c r="K500" s="130"/>
      <c r="L500" s="254">
        <f t="shared" si="30"/>
        <v>850000</v>
      </c>
      <c r="M500" s="552"/>
    </row>
    <row r="501" spans="1:13" ht="45" x14ac:dyDescent="0.25">
      <c r="A501" s="128"/>
      <c r="B501" s="7">
        <v>24</v>
      </c>
      <c r="C501" s="538" t="s">
        <v>10466</v>
      </c>
      <c r="D501" s="529" t="s">
        <v>1227</v>
      </c>
      <c r="E501" s="7"/>
      <c r="F501" s="7" t="s">
        <v>10359</v>
      </c>
      <c r="G501" s="7"/>
      <c r="H501" s="561">
        <v>850000</v>
      </c>
      <c r="I501" s="124"/>
      <c r="J501" s="598">
        <f t="shared" si="29"/>
        <v>531211700</v>
      </c>
      <c r="K501" s="130"/>
      <c r="L501" s="254">
        <f t="shared" si="30"/>
        <v>850000</v>
      </c>
      <c r="M501" s="552"/>
    </row>
    <row r="502" spans="1:13" ht="45" x14ac:dyDescent="0.25">
      <c r="A502" s="128"/>
      <c r="B502" s="7">
        <v>24</v>
      </c>
      <c r="C502" s="538" t="s">
        <v>10467</v>
      </c>
      <c r="D502" s="529" t="s">
        <v>9287</v>
      </c>
      <c r="E502" s="7"/>
      <c r="F502" s="7" t="s">
        <v>10360</v>
      </c>
      <c r="G502" s="7"/>
      <c r="H502" s="561">
        <v>750000</v>
      </c>
      <c r="I502" s="124"/>
      <c r="J502" s="598">
        <f t="shared" si="29"/>
        <v>531961700</v>
      </c>
      <c r="K502" s="130"/>
      <c r="L502" s="254">
        <f t="shared" si="30"/>
        <v>750000</v>
      </c>
      <c r="M502" s="552"/>
    </row>
    <row r="503" spans="1:13" ht="45" x14ac:dyDescent="0.25">
      <c r="A503" s="128"/>
      <c r="B503" s="7">
        <v>24</v>
      </c>
      <c r="C503" s="538" t="s">
        <v>10468</v>
      </c>
      <c r="D503" s="529" t="s">
        <v>1227</v>
      </c>
      <c r="E503" s="7"/>
      <c r="F503" s="7" t="s">
        <v>10361</v>
      </c>
      <c r="G503" s="7"/>
      <c r="H503" s="561">
        <v>250000</v>
      </c>
      <c r="I503" s="124"/>
      <c r="J503" s="598">
        <f t="shared" si="29"/>
        <v>532211700</v>
      </c>
      <c r="K503" s="130"/>
      <c r="L503" s="254">
        <f t="shared" si="30"/>
        <v>250000</v>
      </c>
      <c r="M503" s="552"/>
    </row>
    <row r="504" spans="1:13" ht="60" x14ac:dyDescent="0.25">
      <c r="A504" s="128"/>
      <c r="B504" s="7">
        <v>24</v>
      </c>
      <c r="C504" s="538" t="s">
        <v>10469</v>
      </c>
      <c r="D504" s="529" t="s">
        <v>9287</v>
      </c>
      <c r="E504" s="7"/>
      <c r="F504" s="7" t="s">
        <v>10362</v>
      </c>
      <c r="G504" s="7"/>
      <c r="H504" s="561">
        <v>400000</v>
      </c>
      <c r="I504" s="124"/>
      <c r="J504" s="598">
        <f t="shared" si="29"/>
        <v>532611700</v>
      </c>
      <c r="K504" s="130"/>
      <c r="L504" s="254">
        <f t="shared" si="30"/>
        <v>400000</v>
      </c>
      <c r="M504" s="552"/>
    </row>
    <row r="505" spans="1:13" ht="60" x14ac:dyDescent="0.25">
      <c r="A505" s="128"/>
      <c r="B505" s="7">
        <v>24</v>
      </c>
      <c r="C505" s="538" t="s">
        <v>10470</v>
      </c>
      <c r="D505" s="529" t="s">
        <v>9287</v>
      </c>
      <c r="E505" s="7"/>
      <c r="F505" s="7" t="s">
        <v>10363</v>
      </c>
      <c r="G505" s="7"/>
      <c r="H505" s="561">
        <v>1100000</v>
      </c>
      <c r="I505" s="124"/>
      <c r="J505" s="598">
        <f t="shared" si="29"/>
        <v>533711700</v>
      </c>
      <c r="K505" s="130"/>
      <c r="L505" s="254">
        <f t="shared" si="30"/>
        <v>1100000</v>
      </c>
      <c r="M505" s="552"/>
    </row>
    <row r="506" spans="1:13" ht="45" x14ac:dyDescent="0.25">
      <c r="A506" s="128"/>
      <c r="B506" s="7">
        <v>24</v>
      </c>
      <c r="C506" s="538" t="s">
        <v>10471</v>
      </c>
      <c r="D506" s="529" t="s">
        <v>9287</v>
      </c>
      <c r="E506" s="7"/>
      <c r="F506" s="7" t="s">
        <v>10364</v>
      </c>
      <c r="G506" s="7"/>
      <c r="H506" s="561">
        <v>2100000</v>
      </c>
      <c r="I506" s="124"/>
      <c r="J506" s="598">
        <f t="shared" si="29"/>
        <v>535811700</v>
      </c>
      <c r="K506" s="130"/>
      <c r="L506" s="254">
        <f t="shared" si="30"/>
        <v>2100000</v>
      </c>
      <c r="M506" s="552"/>
    </row>
    <row r="507" spans="1:13" ht="45" x14ac:dyDescent="0.25">
      <c r="A507" s="128"/>
      <c r="B507" s="7">
        <v>24</v>
      </c>
      <c r="C507" s="538" t="s">
        <v>10472</v>
      </c>
      <c r="D507" s="529" t="s">
        <v>9287</v>
      </c>
      <c r="E507" s="7"/>
      <c r="F507" s="7" t="s">
        <v>10365</v>
      </c>
      <c r="G507" s="7"/>
      <c r="H507" s="561">
        <v>540000</v>
      </c>
      <c r="I507" s="124"/>
      <c r="J507" s="598">
        <f t="shared" si="29"/>
        <v>536351700</v>
      </c>
      <c r="K507" s="130"/>
      <c r="L507" s="254">
        <f t="shared" si="30"/>
        <v>540000</v>
      </c>
      <c r="M507" s="552"/>
    </row>
    <row r="508" spans="1:13" ht="60" x14ac:dyDescent="0.25">
      <c r="A508" s="128"/>
      <c r="B508" s="7">
        <v>24</v>
      </c>
      <c r="C508" s="538" t="s">
        <v>10473</v>
      </c>
      <c r="D508" s="529" t="s">
        <v>9287</v>
      </c>
      <c r="E508" s="7"/>
      <c r="F508" s="7" t="s">
        <v>10366</v>
      </c>
      <c r="G508" s="7"/>
      <c r="H508" s="561">
        <v>1000000</v>
      </c>
      <c r="I508" s="124"/>
      <c r="J508" s="598">
        <f t="shared" si="29"/>
        <v>537351700</v>
      </c>
      <c r="K508" s="130"/>
      <c r="L508" s="254">
        <f t="shared" si="30"/>
        <v>1000000</v>
      </c>
      <c r="M508" s="552"/>
    </row>
    <row r="509" spans="1:13" ht="60" x14ac:dyDescent="0.25">
      <c r="A509" s="128"/>
      <c r="B509" s="7">
        <v>24</v>
      </c>
      <c r="C509" s="538" t="s">
        <v>10474</v>
      </c>
      <c r="D509" s="529" t="s">
        <v>9385</v>
      </c>
      <c r="E509" s="7"/>
      <c r="F509" s="7" t="s">
        <v>10367</v>
      </c>
      <c r="G509" s="7"/>
      <c r="H509" s="561">
        <v>500000</v>
      </c>
      <c r="I509" s="124"/>
      <c r="J509" s="598">
        <f t="shared" si="29"/>
        <v>537851700</v>
      </c>
      <c r="K509" s="130"/>
      <c r="L509" s="254">
        <f t="shared" si="30"/>
        <v>500000</v>
      </c>
      <c r="M509" s="552"/>
    </row>
    <row r="510" spans="1:13" ht="45" x14ac:dyDescent="0.25">
      <c r="A510" s="128"/>
      <c r="B510" s="7">
        <v>24</v>
      </c>
      <c r="C510" s="538" t="s">
        <v>10475</v>
      </c>
      <c r="D510" s="529" t="s">
        <v>9287</v>
      </c>
      <c r="E510" s="7"/>
      <c r="F510" s="7" t="s">
        <v>10368</v>
      </c>
      <c r="G510" s="7"/>
      <c r="H510" s="561">
        <v>650000</v>
      </c>
      <c r="I510" s="124"/>
      <c r="J510" s="598">
        <f t="shared" si="29"/>
        <v>538501700</v>
      </c>
      <c r="K510" s="130"/>
      <c r="L510" s="254">
        <f t="shared" si="30"/>
        <v>650000</v>
      </c>
      <c r="M510" s="552"/>
    </row>
    <row r="511" spans="1:13" ht="45" x14ac:dyDescent="0.25">
      <c r="A511" s="128"/>
      <c r="B511" s="7">
        <v>24</v>
      </c>
      <c r="C511" s="538" t="s">
        <v>10476</v>
      </c>
      <c r="D511" s="529" t="s">
        <v>9385</v>
      </c>
      <c r="E511" s="7"/>
      <c r="F511" s="7" t="s">
        <v>10369</v>
      </c>
      <c r="G511" s="7"/>
      <c r="H511" s="561">
        <v>1000000</v>
      </c>
      <c r="I511" s="124"/>
      <c r="J511" s="598">
        <f t="shared" si="29"/>
        <v>539501700</v>
      </c>
      <c r="K511" s="130"/>
      <c r="L511" s="254">
        <f t="shared" si="30"/>
        <v>1000000</v>
      </c>
      <c r="M511" s="552"/>
    </row>
    <row r="512" spans="1:13" ht="45" x14ac:dyDescent="0.25">
      <c r="A512" s="128"/>
      <c r="B512" s="7">
        <v>24</v>
      </c>
      <c r="C512" s="538" t="s">
        <v>10477</v>
      </c>
      <c r="D512" s="529" t="s">
        <v>9287</v>
      </c>
      <c r="E512" s="7"/>
      <c r="F512" s="7" t="s">
        <v>10370</v>
      </c>
      <c r="G512" s="7"/>
      <c r="H512" s="561">
        <v>900000</v>
      </c>
      <c r="I512" s="124"/>
      <c r="J512" s="598">
        <f t="shared" si="29"/>
        <v>540401700</v>
      </c>
      <c r="K512" s="130"/>
      <c r="L512" s="254">
        <f t="shared" si="30"/>
        <v>900000</v>
      </c>
      <c r="M512" s="552"/>
    </row>
    <row r="513" spans="1:13" ht="45" x14ac:dyDescent="0.25">
      <c r="A513" s="128"/>
      <c r="B513" s="7">
        <v>24</v>
      </c>
      <c r="C513" s="538" t="s">
        <v>10478</v>
      </c>
      <c r="D513" s="529" t="s">
        <v>1219</v>
      </c>
      <c r="E513" s="7"/>
      <c r="F513" s="7" t="s">
        <v>10371</v>
      </c>
      <c r="G513" s="7"/>
      <c r="H513" s="561">
        <v>500000</v>
      </c>
      <c r="I513" s="124"/>
      <c r="J513" s="598">
        <f t="shared" si="29"/>
        <v>540901700</v>
      </c>
      <c r="K513" s="130"/>
      <c r="L513" s="254">
        <f t="shared" si="30"/>
        <v>500000</v>
      </c>
      <c r="M513" s="552"/>
    </row>
    <row r="514" spans="1:13" ht="45" x14ac:dyDescent="0.25">
      <c r="A514" s="128"/>
      <c r="B514" s="7">
        <v>24</v>
      </c>
      <c r="C514" s="538" t="s">
        <v>10479</v>
      </c>
      <c r="D514" s="529" t="s">
        <v>7000</v>
      </c>
      <c r="E514" s="7"/>
      <c r="F514" s="7" t="s">
        <v>10372</v>
      </c>
      <c r="G514" s="7"/>
      <c r="H514" s="561">
        <v>3000000</v>
      </c>
      <c r="I514" s="124"/>
      <c r="J514" s="598">
        <f t="shared" si="29"/>
        <v>543901700</v>
      </c>
      <c r="K514" s="130"/>
      <c r="L514" s="254">
        <f t="shared" si="30"/>
        <v>3000000</v>
      </c>
      <c r="M514" s="552"/>
    </row>
    <row r="515" spans="1:13" ht="45" x14ac:dyDescent="0.25">
      <c r="A515" s="128"/>
      <c r="B515" s="7">
        <v>24</v>
      </c>
      <c r="C515" s="538" t="s">
        <v>10480</v>
      </c>
      <c r="D515" s="529" t="s">
        <v>9287</v>
      </c>
      <c r="E515" s="7"/>
      <c r="F515" s="7" t="s">
        <v>10373</v>
      </c>
      <c r="G515" s="7"/>
      <c r="H515" s="561">
        <v>500000</v>
      </c>
      <c r="I515" s="124"/>
      <c r="J515" s="598">
        <f t="shared" si="29"/>
        <v>544401700</v>
      </c>
      <c r="K515" s="130"/>
      <c r="L515" s="254">
        <f t="shared" si="30"/>
        <v>500000</v>
      </c>
      <c r="M515" s="552"/>
    </row>
    <row r="516" spans="1:13" ht="45" x14ac:dyDescent="0.25">
      <c r="A516" s="128"/>
      <c r="B516" s="7">
        <v>24</v>
      </c>
      <c r="C516" s="538" t="s">
        <v>10481</v>
      </c>
      <c r="D516" s="529" t="s">
        <v>1219</v>
      </c>
      <c r="E516" s="7"/>
      <c r="F516" s="7" t="s">
        <v>10374</v>
      </c>
      <c r="G516" s="7"/>
      <c r="H516" s="561">
        <v>800000</v>
      </c>
      <c r="I516" s="124"/>
      <c r="J516" s="598">
        <f t="shared" si="29"/>
        <v>545201700</v>
      </c>
      <c r="K516" s="130"/>
      <c r="L516" s="254">
        <f t="shared" si="30"/>
        <v>800000</v>
      </c>
      <c r="M516" s="552"/>
    </row>
    <row r="517" spans="1:13" ht="30" x14ac:dyDescent="0.25">
      <c r="A517" s="128"/>
      <c r="B517" s="7">
        <v>24</v>
      </c>
      <c r="C517" s="538" t="s">
        <v>10482</v>
      </c>
      <c r="D517" s="529" t="s">
        <v>9287</v>
      </c>
      <c r="E517" s="7"/>
      <c r="F517" s="7" t="s">
        <v>10375</v>
      </c>
      <c r="G517" s="7"/>
      <c r="H517" s="561">
        <v>900000</v>
      </c>
      <c r="I517" s="124"/>
      <c r="J517" s="598">
        <f t="shared" si="29"/>
        <v>546101700</v>
      </c>
      <c r="K517" s="130"/>
      <c r="L517" s="254">
        <f t="shared" si="30"/>
        <v>900000</v>
      </c>
      <c r="M517" s="552"/>
    </row>
    <row r="518" spans="1:13" ht="45" x14ac:dyDescent="0.25">
      <c r="A518" s="128"/>
      <c r="B518" s="7">
        <v>24</v>
      </c>
      <c r="C518" s="538" t="s">
        <v>10483</v>
      </c>
      <c r="D518" s="529" t="s">
        <v>353</v>
      </c>
      <c r="E518" s="7"/>
      <c r="F518" s="7" t="s">
        <v>10376</v>
      </c>
      <c r="G518" s="7"/>
      <c r="H518" s="561">
        <v>900000</v>
      </c>
      <c r="I518" s="124"/>
      <c r="J518" s="598">
        <f t="shared" si="29"/>
        <v>547001700</v>
      </c>
      <c r="K518" s="130"/>
      <c r="L518" s="254">
        <f t="shared" si="30"/>
        <v>900000</v>
      </c>
      <c r="M518" s="552"/>
    </row>
    <row r="519" spans="1:13" ht="60" x14ac:dyDescent="0.25">
      <c r="A519" s="128"/>
      <c r="B519" s="7">
        <v>24</v>
      </c>
      <c r="C519" s="538" t="s">
        <v>10484</v>
      </c>
      <c r="D519" s="529" t="s">
        <v>9385</v>
      </c>
      <c r="E519" s="7"/>
      <c r="F519" s="7" t="s">
        <v>10377</v>
      </c>
      <c r="G519" s="7"/>
      <c r="H519" s="561">
        <v>2000000</v>
      </c>
      <c r="I519" s="124"/>
      <c r="J519" s="598">
        <f t="shared" si="29"/>
        <v>549001700</v>
      </c>
      <c r="K519" s="130"/>
      <c r="L519" s="254">
        <f t="shared" si="30"/>
        <v>2000000</v>
      </c>
      <c r="M519" s="552"/>
    </row>
    <row r="520" spans="1:13" ht="45" x14ac:dyDescent="0.25">
      <c r="A520" s="128"/>
      <c r="B520" s="7">
        <v>24</v>
      </c>
      <c r="C520" s="538" t="s">
        <v>10485</v>
      </c>
      <c r="D520" s="529" t="s">
        <v>9385</v>
      </c>
      <c r="E520" s="7"/>
      <c r="F520" s="7" t="s">
        <v>10378</v>
      </c>
      <c r="G520" s="7"/>
      <c r="H520" s="561">
        <v>600000</v>
      </c>
      <c r="I520" s="124"/>
      <c r="J520" s="598">
        <f t="shared" si="29"/>
        <v>549601700</v>
      </c>
      <c r="K520" s="130"/>
      <c r="L520" s="254">
        <f t="shared" si="30"/>
        <v>600000</v>
      </c>
      <c r="M520" s="552"/>
    </row>
    <row r="521" spans="1:13" ht="60" x14ac:dyDescent="0.25">
      <c r="A521" s="128"/>
      <c r="B521" s="7">
        <v>24</v>
      </c>
      <c r="C521" s="538" t="s">
        <v>10486</v>
      </c>
      <c r="D521" s="529" t="s">
        <v>1227</v>
      </c>
      <c r="E521" s="7"/>
      <c r="F521" s="7" t="s">
        <v>10379</v>
      </c>
      <c r="G521" s="7"/>
      <c r="H521" s="561">
        <v>600000</v>
      </c>
      <c r="I521" s="124"/>
      <c r="J521" s="598">
        <f t="shared" si="29"/>
        <v>550201700</v>
      </c>
      <c r="K521" s="130"/>
      <c r="L521" s="254">
        <f t="shared" si="30"/>
        <v>600000</v>
      </c>
      <c r="M521" s="552"/>
    </row>
    <row r="522" spans="1:13" ht="45" x14ac:dyDescent="0.25">
      <c r="A522" s="128"/>
      <c r="B522" s="7">
        <v>24</v>
      </c>
      <c r="C522" s="538" t="s">
        <v>10487</v>
      </c>
      <c r="D522" s="529" t="s">
        <v>9287</v>
      </c>
      <c r="E522" s="7"/>
      <c r="F522" s="7" t="s">
        <v>10380</v>
      </c>
      <c r="G522" s="7"/>
      <c r="H522" s="561">
        <v>550000</v>
      </c>
      <c r="I522" s="124"/>
      <c r="J522" s="598">
        <f t="shared" si="29"/>
        <v>550751700</v>
      </c>
      <c r="K522" s="130"/>
      <c r="L522" s="254">
        <f t="shared" si="30"/>
        <v>550000</v>
      </c>
      <c r="M522" s="552"/>
    </row>
    <row r="523" spans="1:13" ht="45" x14ac:dyDescent="0.25">
      <c r="A523" s="128"/>
      <c r="B523" s="7">
        <v>24</v>
      </c>
      <c r="C523" s="538" t="s">
        <v>10488</v>
      </c>
      <c r="D523" s="529" t="s">
        <v>353</v>
      </c>
      <c r="E523" s="7"/>
      <c r="F523" s="7" t="s">
        <v>10381</v>
      </c>
      <c r="G523" s="7"/>
      <c r="H523" s="561">
        <v>1000000</v>
      </c>
      <c r="I523" s="124"/>
      <c r="J523" s="598">
        <f t="shared" si="29"/>
        <v>551751700</v>
      </c>
      <c r="K523" s="130"/>
      <c r="L523" s="254">
        <f t="shared" si="30"/>
        <v>1000000</v>
      </c>
      <c r="M523" s="552"/>
    </row>
    <row r="524" spans="1:13" ht="45" x14ac:dyDescent="0.25">
      <c r="A524" s="128"/>
      <c r="B524" s="7">
        <v>25</v>
      </c>
      <c r="C524" s="538" t="s">
        <v>10489</v>
      </c>
      <c r="D524" s="529" t="s">
        <v>5931</v>
      </c>
      <c r="E524" s="7"/>
      <c r="F524" s="7" t="s">
        <v>10382</v>
      </c>
      <c r="G524" s="7"/>
      <c r="H524" s="597">
        <v>655000</v>
      </c>
      <c r="I524" s="124"/>
      <c r="J524" s="598">
        <f t="shared" si="29"/>
        <v>552406700</v>
      </c>
      <c r="K524" s="130"/>
      <c r="L524" s="254">
        <f t="shared" si="30"/>
        <v>655000</v>
      </c>
      <c r="M524" s="552"/>
    </row>
    <row r="525" spans="1:13" ht="30" x14ac:dyDescent="0.25">
      <c r="A525" s="128"/>
      <c r="B525" s="7">
        <v>25</v>
      </c>
      <c r="C525" s="502" t="s">
        <v>10521</v>
      </c>
      <c r="D525" s="529" t="s">
        <v>1251</v>
      </c>
      <c r="E525" s="7"/>
      <c r="F525" s="7" t="s">
        <v>10383</v>
      </c>
      <c r="G525" s="7"/>
      <c r="H525" s="597">
        <v>800000</v>
      </c>
      <c r="I525" s="124"/>
      <c r="J525" s="598">
        <f t="shared" si="29"/>
        <v>553206700</v>
      </c>
      <c r="K525" s="130"/>
      <c r="L525" s="254">
        <f t="shared" si="30"/>
        <v>800000</v>
      </c>
      <c r="M525" s="552"/>
    </row>
    <row r="526" spans="1:13" ht="45" x14ac:dyDescent="0.25">
      <c r="A526" s="128"/>
      <c r="B526" s="7">
        <v>25</v>
      </c>
      <c r="C526" s="502" t="s">
        <v>10522</v>
      </c>
      <c r="D526" s="529" t="s">
        <v>6082</v>
      </c>
      <c r="E526" s="7"/>
      <c r="F526" s="7" t="s">
        <v>10384</v>
      </c>
      <c r="G526" s="7"/>
      <c r="H526" s="597">
        <v>950000</v>
      </c>
      <c r="I526" s="124"/>
      <c r="J526" s="598">
        <f t="shared" si="29"/>
        <v>554156700</v>
      </c>
      <c r="K526" s="130"/>
      <c r="L526" s="254">
        <f t="shared" si="30"/>
        <v>950000</v>
      </c>
      <c r="M526" s="552"/>
    </row>
    <row r="527" spans="1:13" ht="60" x14ac:dyDescent="0.25">
      <c r="A527" s="128"/>
      <c r="B527" s="7">
        <v>25</v>
      </c>
      <c r="C527" s="502" t="s">
        <v>10523</v>
      </c>
      <c r="D527" s="529" t="s">
        <v>6082</v>
      </c>
      <c r="E527" s="7"/>
      <c r="F527" s="7" t="s">
        <v>10385</v>
      </c>
      <c r="G527" s="7"/>
      <c r="H527" s="597">
        <v>750000</v>
      </c>
      <c r="I527" s="124"/>
      <c r="J527" s="598">
        <f t="shared" si="29"/>
        <v>554906700</v>
      </c>
      <c r="K527" s="130"/>
      <c r="L527" s="254">
        <f t="shared" si="30"/>
        <v>750000</v>
      </c>
      <c r="M527" s="552"/>
    </row>
    <row r="528" spans="1:13" ht="30" x14ac:dyDescent="0.25">
      <c r="A528" s="128"/>
      <c r="B528" s="7">
        <v>25</v>
      </c>
      <c r="C528" s="502" t="s">
        <v>10524</v>
      </c>
      <c r="D528" s="529" t="s">
        <v>1244</v>
      </c>
      <c r="E528" s="7"/>
      <c r="F528" s="7" t="s">
        <v>10386</v>
      </c>
      <c r="G528" s="7"/>
      <c r="H528" s="597">
        <v>800000</v>
      </c>
      <c r="I528" s="124"/>
      <c r="J528" s="598">
        <f t="shared" si="29"/>
        <v>555706700</v>
      </c>
      <c r="K528" s="130"/>
      <c r="L528" s="254">
        <f t="shared" si="30"/>
        <v>800000</v>
      </c>
      <c r="M528" s="552"/>
    </row>
    <row r="529" spans="1:13" ht="45" x14ac:dyDescent="0.25">
      <c r="A529" s="128"/>
      <c r="B529" s="7">
        <v>25</v>
      </c>
      <c r="C529" s="502" t="s">
        <v>10525</v>
      </c>
      <c r="D529" s="529" t="s">
        <v>9287</v>
      </c>
      <c r="E529" s="7"/>
      <c r="F529" s="7" t="s">
        <v>10387</v>
      </c>
      <c r="G529" s="7"/>
      <c r="H529" s="597">
        <v>700000</v>
      </c>
      <c r="I529" s="124"/>
      <c r="J529" s="598">
        <f t="shared" si="29"/>
        <v>556406700</v>
      </c>
      <c r="K529" s="130"/>
      <c r="L529" s="254">
        <f t="shared" si="30"/>
        <v>700000</v>
      </c>
      <c r="M529" s="552"/>
    </row>
    <row r="530" spans="1:13" ht="45" x14ac:dyDescent="0.25">
      <c r="A530" s="128"/>
      <c r="B530" s="7">
        <v>25</v>
      </c>
      <c r="C530" s="502" t="s">
        <v>10526</v>
      </c>
      <c r="D530" s="529" t="s">
        <v>1385</v>
      </c>
      <c r="E530" s="7"/>
      <c r="F530" s="7" t="s">
        <v>10490</v>
      </c>
      <c r="G530" s="7"/>
      <c r="H530" s="597">
        <v>800000</v>
      </c>
      <c r="I530" s="124"/>
      <c r="J530" s="598">
        <f t="shared" si="29"/>
        <v>557206700</v>
      </c>
      <c r="K530" s="130"/>
      <c r="L530" s="254">
        <f t="shared" si="30"/>
        <v>800000</v>
      </c>
      <c r="M530" s="552"/>
    </row>
    <row r="531" spans="1:13" ht="45" x14ac:dyDescent="0.25">
      <c r="A531" s="128"/>
      <c r="B531" s="7">
        <v>25</v>
      </c>
      <c r="C531" s="502" t="s">
        <v>10527</v>
      </c>
      <c r="D531" s="529" t="s">
        <v>1385</v>
      </c>
      <c r="E531" s="7"/>
      <c r="F531" s="7" t="s">
        <v>10491</v>
      </c>
      <c r="G531" s="7"/>
      <c r="H531" s="597">
        <v>950000</v>
      </c>
      <c r="I531" s="124"/>
      <c r="J531" s="598">
        <f t="shared" si="29"/>
        <v>558156700</v>
      </c>
      <c r="K531" s="130"/>
      <c r="L531" s="254">
        <f t="shared" si="30"/>
        <v>950000</v>
      </c>
      <c r="M531" s="552"/>
    </row>
    <row r="532" spans="1:13" ht="45" x14ac:dyDescent="0.25">
      <c r="A532" s="128"/>
      <c r="B532" s="7">
        <v>25</v>
      </c>
      <c r="C532" s="502" t="s">
        <v>10528</v>
      </c>
      <c r="D532" s="529" t="s">
        <v>4490</v>
      </c>
      <c r="E532" s="7"/>
      <c r="F532" s="7" t="s">
        <v>10492</v>
      </c>
      <c r="G532" s="7"/>
      <c r="H532" s="597">
        <v>950000</v>
      </c>
      <c r="I532" s="124"/>
      <c r="J532" s="598">
        <f t="shared" si="29"/>
        <v>559106700</v>
      </c>
      <c r="K532" s="130"/>
      <c r="L532" s="254">
        <f t="shared" si="30"/>
        <v>950000</v>
      </c>
      <c r="M532" s="552"/>
    </row>
    <row r="533" spans="1:13" ht="45" x14ac:dyDescent="0.25">
      <c r="A533" s="128"/>
      <c r="B533" s="7">
        <v>25</v>
      </c>
      <c r="C533" s="502" t="s">
        <v>10529</v>
      </c>
      <c r="D533" s="529" t="s">
        <v>1244</v>
      </c>
      <c r="E533" s="7"/>
      <c r="F533" s="7" t="s">
        <v>10493</v>
      </c>
      <c r="G533" s="7"/>
      <c r="H533" s="597">
        <v>950000</v>
      </c>
      <c r="I533" s="124"/>
      <c r="J533" s="598">
        <f t="shared" si="29"/>
        <v>560056700</v>
      </c>
      <c r="K533" s="130"/>
      <c r="L533" s="254">
        <f t="shared" si="30"/>
        <v>950000</v>
      </c>
      <c r="M533" s="552"/>
    </row>
    <row r="534" spans="1:13" ht="30" x14ac:dyDescent="0.25">
      <c r="A534" s="128"/>
      <c r="B534" s="7">
        <v>25</v>
      </c>
      <c r="C534" s="502" t="s">
        <v>10530</v>
      </c>
      <c r="D534" s="529" t="s">
        <v>1244</v>
      </c>
      <c r="E534" s="7"/>
      <c r="F534" s="7" t="s">
        <v>10494</v>
      </c>
      <c r="G534" s="7"/>
      <c r="H534" s="597">
        <v>950000</v>
      </c>
      <c r="I534" s="124"/>
      <c r="J534" s="598">
        <f t="shared" si="29"/>
        <v>561006700</v>
      </c>
      <c r="K534" s="130"/>
      <c r="L534" s="254">
        <f t="shared" si="30"/>
        <v>950000</v>
      </c>
      <c r="M534" s="552"/>
    </row>
    <row r="535" spans="1:13" ht="60" x14ac:dyDescent="0.25">
      <c r="A535" s="128"/>
      <c r="B535" s="7">
        <v>25</v>
      </c>
      <c r="C535" s="502" t="s">
        <v>10531</v>
      </c>
      <c r="D535" s="529" t="s">
        <v>5931</v>
      </c>
      <c r="E535" s="7"/>
      <c r="F535" s="7" t="s">
        <v>10495</v>
      </c>
      <c r="G535" s="7"/>
      <c r="H535" s="597">
        <v>1650000</v>
      </c>
      <c r="I535" s="124"/>
      <c r="J535" s="598">
        <f t="shared" si="29"/>
        <v>562656700</v>
      </c>
      <c r="K535" s="130"/>
      <c r="L535" s="254">
        <f t="shared" si="30"/>
        <v>1650000</v>
      </c>
      <c r="M535" s="552"/>
    </row>
    <row r="536" spans="1:13" ht="45" x14ac:dyDescent="0.25">
      <c r="A536" s="128"/>
      <c r="B536" s="7">
        <v>25</v>
      </c>
      <c r="C536" s="502" t="s">
        <v>10532</v>
      </c>
      <c r="D536" s="529" t="s">
        <v>5931</v>
      </c>
      <c r="E536" s="7"/>
      <c r="F536" s="7" t="s">
        <v>10496</v>
      </c>
      <c r="G536" s="7"/>
      <c r="H536" s="597">
        <v>800000</v>
      </c>
      <c r="I536" s="124"/>
      <c r="J536" s="598">
        <f t="shared" si="29"/>
        <v>563456700</v>
      </c>
      <c r="K536" s="130"/>
      <c r="L536" s="254">
        <f t="shared" si="30"/>
        <v>800000</v>
      </c>
      <c r="M536" s="552"/>
    </row>
    <row r="537" spans="1:13" ht="45" x14ac:dyDescent="0.25">
      <c r="A537" s="128"/>
      <c r="B537" s="7">
        <v>25</v>
      </c>
      <c r="C537" s="502" t="s">
        <v>10533</v>
      </c>
      <c r="D537" s="529" t="s">
        <v>1433</v>
      </c>
      <c r="E537" s="7"/>
      <c r="F537" s="7" t="s">
        <v>10497</v>
      </c>
      <c r="G537" s="7"/>
      <c r="H537" s="597">
        <v>875000</v>
      </c>
      <c r="I537" s="124"/>
      <c r="J537" s="598">
        <f t="shared" si="29"/>
        <v>564331700</v>
      </c>
      <c r="K537" s="130"/>
      <c r="L537" s="254">
        <f t="shared" si="30"/>
        <v>875000</v>
      </c>
      <c r="M537" s="552"/>
    </row>
    <row r="538" spans="1:13" ht="45" x14ac:dyDescent="0.25">
      <c r="A538" s="128"/>
      <c r="B538" s="7">
        <v>25</v>
      </c>
      <c r="C538" s="502" t="s">
        <v>10534</v>
      </c>
      <c r="D538" s="529" t="s">
        <v>5931</v>
      </c>
      <c r="E538" s="7"/>
      <c r="F538" s="7" t="s">
        <v>10498</v>
      </c>
      <c r="G538" s="7"/>
      <c r="H538" s="597">
        <v>900000</v>
      </c>
      <c r="I538" s="124"/>
      <c r="J538" s="598">
        <f t="shared" si="29"/>
        <v>565231700</v>
      </c>
      <c r="K538" s="130"/>
      <c r="L538" s="254">
        <f t="shared" si="30"/>
        <v>900000</v>
      </c>
      <c r="M538" s="552"/>
    </row>
    <row r="539" spans="1:13" ht="45" x14ac:dyDescent="0.25">
      <c r="A539" s="128"/>
      <c r="B539" s="7">
        <v>25</v>
      </c>
      <c r="C539" s="502" t="s">
        <v>10535</v>
      </c>
      <c r="D539" s="529" t="s">
        <v>5931</v>
      </c>
      <c r="E539" s="7"/>
      <c r="F539" s="7" t="s">
        <v>10499</v>
      </c>
      <c r="G539" s="7"/>
      <c r="H539" s="597">
        <v>800000</v>
      </c>
      <c r="I539" s="124"/>
      <c r="J539" s="598">
        <f t="shared" si="29"/>
        <v>566031700</v>
      </c>
      <c r="K539" s="130"/>
      <c r="L539" s="254">
        <f t="shared" si="30"/>
        <v>800000</v>
      </c>
      <c r="M539" s="552"/>
    </row>
    <row r="540" spans="1:13" ht="45" x14ac:dyDescent="0.25">
      <c r="A540" s="128"/>
      <c r="B540" s="7">
        <v>25</v>
      </c>
      <c r="C540" s="502" t="s">
        <v>10536</v>
      </c>
      <c r="D540" s="529" t="s">
        <v>4490</v>
      </c>
      <c r="E540" s="7"/>
      <c r="F540" s="7" t="s">
        <v>10500</v>
      </c>
      <c r="G540" s="7"/>
      <c r="H540" s="597">
        <v>950000</v>
      </c>
      <c r="I540" s="124"/>
      <c r="J540" s="598">
        <f t="shared" si="29"/>
        <v>566981700</v>
      </c>
      <c r="K540" s="130"/>
      <c r="L540" s="254">
        <f t="shared" si="30"/>
        <v>950000</v>
      </c>
      <c r="M540" s="552"/>
    </row>
    <row r="541" spans="1:13" ht="45" x14ac:dyDescent="0.25">
      <c r="A541" s="128"/>
      <c r="B541" s="7">
        <v>25</v>
      </c>
      <c r="C541" s="502" t="s">
        <v>10537</v>
      </c>
      <c r="D541" s="529" t="s">
        <v>4490</v>
      </c>
      <c r="E541" s="7"/>
      <c r="F541" s="7" t="s">
        <v>10501</v>
      </c>
      <c r="G541" s="7"/>
      <c r="H541" s="597">
        <v>850000</v>
      </c>
      <c r="I541" s="124"/>
      <c r="J541" s="598">
        <f t="shared" si="29"/>
        <v>567831700</v>
      </c>
      <c r="K541" s="130"/>
      <c r="L541" s="254">
        <f t="shared" si="30"/>
        <v>850000</v>
      </c>
      <c r="M541" s="552"/>
    </row>
    <row r="542" spans="1:13" ht="45" x14ac:dyDescent="0.25">
      <c r="A542" s="128"/>
      <c r="B542" s="7">
        <v>25</v>
      </c>
      <c r="C542" s="502" t="s">
        <v>10538</v>
      </c>
      <c r="D542" s="529" t="s">
        <v>10573</v>
      </c>
      <c r="E542" s="7"/>
      <c r="F542" s="7" t="s">
        <v>10502</v>
      </c>
      <c r="G542" s="7"/>
      <c r="H542" s="597">
        <v>1000000</v>
      </c>
      <c r="I542" s="124"/>
      <c r="J542" s="598">
        <f t="shared" si="29"/>
        <v>568831700</v>
      </c>
      <c r="K542" s="130"/>
      <c r="L542" s="254">
        <f t="shared" si="30"/>
        <v>1000000</v>
      </c>
      <c r="M542" s="552"/>
    </row>
    <row r="543" spans="1:13" ht="45" x14ac:dyDescent="0.25">
      <c r="A543" s="128"/>
      <c r="B543" s="7">
        <v>25</v>
      </c>
      <c r="C543" s="502" t="s">
        <v>10539</v>
      </c>
      <c r="D543" s="529" t="s">
        <v>6084</v>
      </c>
      <c r="E543" s="7"/>
      <c r="F543" s="7" t="s">
        <v>10503</v>
      </c>
      <c r="G543" s="7"/>
      <c r="H543" s="597">
        <v>1020000</v>
      </c>
      <c r="I543" s="124"/>
      <c r="J543" s="598">
        <f t="shared" si="29"/>
        <v>569851700</v>
      </c>
      <c r="K543" s="130"/>
      <c r="L543" s="254">
        <f t="shared" si="30"/>
        <v>1020000</v>
      </c>
      <c r="M543" s="552"/>
    </row>
    <row r="544" spans="1:13" ht="30" x14ac:dyDescent="0.25">
      <c r="A544" s="128"/>
      <c r="B544" s="7">
        <v>25</v>
      </c>
      <c r="C544" s="502" t="s">
        <v>10540</v>
      </c>
      <c r="D544" s="529" t="s">
        <v>1594</v>
      </c>
      <c r="E544" s="7"/>
      <c r="F544" s="7" t="s">
        <v>10504</v>
      </c>
      <c r="G544" s="7"/>
      <c r="H544" s="597">
        <v>850000</v>
      </c>
      <c r="I544" s="124"/>
      <c r="J544" s="598">
        <f t="shared" si="29"/>
        <v>570701700</v>
      </c>
      <c r="K544" s="130"/>
      <c r="L544" s="254">
        <f t="shared" si="30"/>
        <v>850000</v>
      </c>
      <c r="M544" s="552"/>
    </row>
    <row r="545" spans="1:13" ht="45" x14ac:dyDescent="0.25">
      <c r="A545" s="128"/>
      <c r="B545" s="7">
        <v>25</v>
      </c>
      <c r="C545" s="502" t="s">
        <v>10541</v>
      </c>
      <c r="D545" s="529" t="s">
        <v>1244</v>
      </c>
      <c r="E545" s="7"/>
      <c r="F545" s="7" t="s">
        <v>10505</v>
      </c>
      <c r="G545" s="7"/>
      <c r="H545" s="597">
        <v>800000</v>
      </c>
      <c r="I545" s="124"/>
      <c r="J545" s="598">
        <f t="shared" si="29"/>
        <v>571501700</v>
      </c>
      <c r="K545" s="130"/>
      <c r="L545" s="254">
        <f t="shared" si="30"/>
        <v>800000</v>
      </c>
      <c r="M545" s="552"/>
    </row>
    <row r="546" spans="1:13" ht="45" x14ac:dyDescent="0.25">
      <c r="A546" s="128"/>
      <c r="B546" s="7">
        <v>25</v>
      </c>
      <c r="C546" s="502" t="s">
        <v>10542</v>
      </c>
      <c r="D546" s="529" t="s">
        <v>5931</v>
      </c>
      <c r="E546" s="7"/>
      <c r="F546" s="7" t="s">
        <v>10506</v>
      </c>
      <c r="G546" s="7"/>
      <c r="H546" s="597">
        <v>800000</v>
      </c>
      <c r="I546" s="124"/>
      <c r="J546" s="598">
        <f t="shared" si="29"/>
        <v>572301700</v>
      </c>
      <c r="K546" s="130"/>
      <c r="L546" s="254">
        <f t="shared" si="30"/>
        <v>800000</v>
      </c>
      <c r="M546" s="552"/>
    </row>
    <row r="547" spans="1:13" ht="45" x14ac:dyDescent="0.25">
      <c r="A547" s="128"/>
      <c r="B547" s="7">
        <v>25</v>
      </c>
      <c r="C547" s="502" t="s">
        <v>10543</v>
      </c>
      <c r="D547" s="529" t="s">
        <v>1244</v>
      </c>
      <c r="E547" s="7"/>
      <c r="F547" s="7" t="s">
        <v>10507</v>
      </c>
      <c r="G547" s="7"/>
      <c r="H547" s="597">
        <v>850000</v>
      </c>
      <c r="I547" s="124"/>
      <c r="J547" s="598">
        <f t="shared" si="29"/>
        <v>573151700</v>
      </c>
      <c r="K547" s="130"/>
      <c r="L547" s="254">
        <f t="shared" si="30"/>
        <v>850000</v>
      </c>
      <c r="M547" s="552"/>
    </row>
    <row r="548" spans="1:13" ht="60" x14ac:dyDescent="0.25">
      <c r="A548" s="128"/>
      <c r="B548" s="7">
        <v>25</v>
      </c>
      <c r="C548" s="502" t="s">
        <v>10544</v>
      </c>
      <c r="D548" s="529" t="s">
        <v>1385</v>
      </c>
      <c r="E548" s="7"/>
      <c r="F548" s="7" t="s">
        <v>10508</v>
      </c>
      <c r="G548" s="7"/>
      <c r="H548" s="597">
        <v>2000000</v>
      </c>
      <c r="I548" s="124"/>
      <c r="J548" s="598">
        <f t="shared" si="29"/>
        <v>575151700</v>
      </c>
      <c r="K548" s="130"/>
      <c r="L548" s="254">
        <f t="shared" si="30"/>
        <v>2000000</v>
      </c>
      <c r="M548" s="552"/>
    </row>
    <row r="549" spans="1:13" ht="25.5" x14ac:dyDescent="0.25">
      <c r="A549" s="128"/>
      <c r="B549" s="7">
        <v>25</v>
      </c>
      <c r="C549" s="512" t="s">
        <v>10643</v>
      </c>
      <c r="D549" s="529" t="s">
        <v>7000</v>
      </c>
      <c r="E549" s="7"/>
      <c r="F549" s="7" t="s">
        <v>10509</v>
      </c>
      <c r="G549" s="7"/>
      <c r="H549" s="561">
        <v>3000000</v>
      </c>
      <c r="I549" s="124"/>
      <c r="J549" s="598">
        <f t="shared" si="29"/>
        <v>578151700</v>
      </c>
      <c r="K549" s="130"/>
      <c r="L549" s="254">
        <f t="shared" si="30"/>
        <v>3000000</v>
      </c>
      <c r="M549" s="552"/>
    </row>
    <row r="550" spans="1:13" ht="25.5" x14ac:dyDescent="0.25">
      <c r="A550" s="128"/>
      <c r="B550" s="7">
        <v>25</v>
      </c>
      <c r="C550" s="361" t="s">
        <v>10644</v>
      </c>
      <c r="D550" s="529" t="s">
        <v>1385</v>
      </c>
      <c r="E550" s="7"/>
      <c r="F550" s="7" t="s">
        <v>10510</v>
      </c>
      <c r="G550" s="7"/>
      <c r="H550" s="597">
        <v>950000</v>
      </c>
      <c r="I550" s="124"/>
      <c r="J550" s="598">
        <f t="shared" si="29"/>
        <v>579101700</v>
      </c>
      <c r="K550" s="130"/>
      <c r="L550" s="254">
        <f t="shared" si="30"/>
        <v>950000</v>
      </c>
      <c r="M550" s="552"/>
    </row>
    <row r="551" spans="1:13" ht="45" x14ac:dyDescent="0.25">
      <c r="A551" s="128"/>
      <c r="B551" s="7">
        <v>25</v>
      </c>
      <c r="C551" s="502" t="s">
        <v>10554</v>
      </c>
      <c r="D551" s="529" t="s">
        <v>5931</v>
      </c>
      <c r="E551" s="7"/>
      <c r="F551" s="7" t="s">
        <v>10511</v>
      </c>
      <c r="G551" s="7"/>
      <c r="H551" s="597">
        <v>500000</v>
      </c>
      <c r="I551" s="124"/>
      <c r="J551" s="598">
        <f t="shared" ref="J551:J569" si="31">J550+H551</f>
        <v>579601700</v>
      </c>
      <c r="K551" s="130"/>
      <c r="L551" s="254">
        <f t="shared" si="30"/>
        <v>500000</v>
      </c>
      <c r="M551" s="552"/>
    </row>
    <row r="552" spans="1:13" ht="75" x14ac:dyDescent="0.25">
      <c r="A552" s="128"/>
      <c r="B552" s="7">
        <v>25</v>
      </c>
      <c r="C552" s="502" t="s">
        <v>10555</v>
      </c>
      <c r="D552" s="529" t="s">
        <v>9287</v>
      </c>
      <c r="E552" s="7"/>
      <c r="F552" s="7" t="s">
        <v>10512</v>
      </c>
      <c r="G552" s="7"/>
      <c r="H552" s="597">
        <v>4500000</v>
      </c>
      <c r="I552" s="124"/>
      <c r="J552" s="598">
        <f t="shared" si="31"/>
        <v>584101700</v>
      </c>
      <c r="K552" s="130"/>
      <c r="L552" s="254">
        <f t="shared" ref="L552:L569" si="32">+H552</f>
        <v>4500000</v>
      </c>
      <c r="M552" s="552"/>
    </row>
    <row r="553" spans="1:13" ht="30" x14ac:dyDescent="0.25">
      <c r="A553" s="128"/>
      <c r="B553" s="7">
        <v>25</v>
      </c>
      <c r="C553" s="502" t="s">
        <v>10556</v>
      </c>
      <c r="D553" s="529" t="s">
        <v>6084</v>
      </c>
      <c r="E553" s="7"/>
      <c r="F553" s="7" t="s">
        <v>10513</v>
      </c>
      <c r="G553" s="7"/>
      <c r="H553" s="597">
        <v>585000</v>
      </c>
      <c r="I553" s="124"/>
      <c r="J553" s="598">
        <f t="shared" si="31"/>
        <v>584686700</v>
      </c>
      <c r="K553" s="130"/>
      <c r="L553" s="254">
        <f t="shared" si="32"/>
        <v>585000</v>
      </c>
      <c r="M553" s="552"/>
    </row>
    <row r="554" spans="1:13" ht="60" x14ac:dyDescent="0.25">
      <c r="A554" s="128"/>
      <c r="B554" s="7">
        <v>25</v>
      </c>
      <c r="C554" s="502" t="s">
        <v>10557</v>
      </c>
      <c r="D554" s="529" t="s">
        <v>6082</v>
      </c>
      <c r="E554" s="7"/>
      <c r="F554" s="7" t="s">
        <v>10514</v>
      </c>
      <c r="G554" s="7"/>
      <c r="H554" s="597">
        <v>7200000</v>
      </c>
      <c r="I554" s="124"/>
      <c r="J554" s="598">
        <f t="shared" si="31"/>
        <v>591886700</v>
      </c>
      <c r="K554" s="130"/>
      <c r="L554" s="254">
        <f t="shared" si="32"/>
        <v>7200000</v>
      </c>
      <c r="M554" s="552"/>
    </row>
    <row r="555" spans="1:13" ht="45" x14ac:dyDescent="0.25">
      <c r="A555" s="128"/>
      <c r="B555" s="7">
        <v>25</v>
      </c>
      <c r="C555" s="502" t="s">
        <v>10558</v>
      </c>
      <c r="D555" s="529" t="s">
        <v>6084</v>
      </c>
      <c r="E555" s="7"/>
      <c r="F555" s="7" t="s">
        <v>10515</v>
      </c>
      <c r="G555" s="7"/>
      <c r="H555" s="597">
        <v>2700000</v>
      </c>
      <c r="I555" s="124"/>
      <c r="J555" s="598">
        <f t="shared" si="31"/>
        <v>594586700</v>
      </c>
      <c r="K555" s="130"/>
      <c r="L555" s="254">
        <f t="shared" si="32"/>
        <v>2700000</v>
      </c>
      <c r="M555" s="552"/>
    </row>
    <row r="556" spans="1:13" ht="45" x14ac:dyDescent="0.25">
      <c r="A556" s="128"/>
      <c r="B556" s="7">
        <v>25</v>
      </c>
      <c r="C556" s="502" t="s">
        <v>10559</v>
      </c>
      <c r="D556" s="529" t="s">
        <v>6084</v>
      </c>
      <c r="E556" s="7"/>
      <c r="F556" s="7" t="s">
        <v>10516</v>
      </c>
      <c r="G556" s="7"/>
      <c r="H556" s="597">
        <v>950000</v>
      </c>
      <c r="I556" s="124"/>
      <c r="J556" s="598">
        <f t="shared" si="31"/>
        <v>595536700</v>
      </c>
      <c r="K556" s="130"/>
      <c r="L556" s="254">
        <f t="shared" si="32"/>
        <v>950000</v>
      </c>
      <c r="M556" s="552"/>
    </row>
    <row r="557" spans="1:13" ht="45" x14ac:dyDescent="0.25">
      <c r="A557" s="128"/>
      <c r="B557" s="7">
        <v>25</v>
      </c>
      <c r="C557" s="502" t="s">
        <v>10560</v>
      </c>
      <c r="D557" s="529" t="s">
        <v>4490</v>
      </c>
      <c r="E557" s="7"/>
      <c r="F557" s="7" t="s">
        <v>10517</v>
      </c>
      <c r="G557" s="7"/>
      <c r="H557" s="597">
        <v>1000000</v>
      </c>
      <c r="I557" s="124"/>
      <c r="J557" s="598">
        <f t="shared" si="31"/>
        <v>596536700</v>
      </c>
      <c r="K557" s="130"/>
      <c r="L557" s="254">
        <f t="shared" si="32"/>
        <v>1000000</v>
      </c>
      <c r="M557" s="552"/>
    </row>
    <row r="558" spans="1:13" ht="45" x14ac:dyDescent="0.25">
      <c r="A558" s="128"/>
      <c r="B558" s="7">
        <v>25</v>
      </c>
      <c r="C558" s="502" t="s">
        <v>10561</v>
      </c>
      <c r="D558" s="529" t="s">
        <v>6082</v>
      </c>
      <c r="E558" s="7"/>
      <c r="F558" s="7" t="s">
        <v>10518</v>
      </c>
      <c r="G558" s="7"/>
      <c r="H558" s="597">
        <v>900000</v>
      </c>
      <c r="I558" s="124"/>
      <c r="J558" s="598">
        <f t="shared" si="31"/>
        <v>597436700</v>
      </c>
      <c r="K558" s="130"/>
      <c r="L558" s="254">
        <f t="shared" si="32"/>
        <v>900000</v>
      </c>
      <c r="M558" s="552"/>
    </row>
    <row r="559" spans="1:13" ht="45" x14ac:dyDescent="0.25">
      <c r="A559" s="128"/>
      <c r="B559" s="7">
        <v>25</v>
      </c>
      <c r="C559" s="502" t="s">
        <v>10562</v>
      </c>
      <c r="D559" s="529" t="s">
        <v>7000</v>
      </c>
      <c r="E559" s="7"/>
      <c r="F559" s="7" t="s">
        <v>10519</v>
      </c>
      <c r="G559" s="7"/>
      <c r="H559" s="597">
        <v>1000000</v>
      </c>
      <c r="I559" s="124"/>
      <c r="J559" s="598">
        <f t="shared" si="31"/>
        <v>598436700</v>
      </c>
      <c r="K559" s="130"/>
      <c r="L559" s="254">
        <f t="shared" si="32"/>
        <v>1000000</v>
      </c>
      <c r="M559" s="552"/>
    </row>
    <row r="560" spans="1:13" ht="30" x14ac:dyDescent="0.25">
      <c r="A560" s="128"/>
      <c r="B560" s="7">
        <v>25</v>
      </c>
      <c r="C560" s="502" t="s">
        <v>10563</v>
      </c>
      <c r="D560" s="529" t="s">
        <v>6084</v>
      </c>
      <c r="E560" s="7"/>
      <c r="F560" s="7" t="s">
        <v>10520</v>
      </c>
      <c r="G560" s="7"/>
      <c r="H560" s="597">
        <v>900000</v>
      </c>
      <c r="I560" s="124"/>
      <c r="J560" s="598">
        <f t="shared" si="31"/>
        <v>599336700</v>
      </c>
      <c r="K560" s="130"/>
      <c r="L560" s="254">
        <f t="shared" si="32"/>
        <v>900000</v>
      </c>
      <c r="M560" s="552"/>
    </row>
    <row r="561" spans="1:13" ht="45" x14ac:dyDescent="0.25">
      <c r="A561" s="128"/>
      <c r="B561" s="7">
        <v>25</v>
      </c>
      <c r="C561" s="502" t="s">
        <v>10564</v>
      </c>
      <c r="D561" s="529" t="s">
        <v>5931</v>
      </c>
      <c r="E561" s="7"/>
      <c r="F561" s="7" t="s">
        <v>10545</v>
      </c>
      <c r="G561" s="7"/>
      <c r="H561" s="597">
        <v>400000</v>
      </c>
      <c r="I561" s="124"/>
      <c r="J561" s="598">
        <f t="shared" si="31"/>
        <v>599736700</v>
      </c>
      <c r="K561" s="130"/>
      <c r="L561" s="254">
        <f t="shared" si="32"/>
        <v>400000</v>
      </c>
      <c r="M561" s="552"/>
    </row>
    <row r="562" spans="1:13" ht="30" x14ac:dyDescent="0.25">
      <c r="A562" s="128"/>
      <c r="B562" s="7">
        <v>25</v>
      </c>
      <c r="C562" s="502" t="s">
        <v>10565</v>
      </c>
      <c r="D562" s="529" t="s">
        <v>5931</v>
      </c>
      <c r="E562" s="7"/>
      <c r="F562" s="7" t="s">
        <v>10546</v>
      </c>
      <c r="G562" s="7"/>
      <c r="H562" s="597">
        <v>950000</v>
      </c>
      <c r="I562" s="124"/>
      <c r="J562" s="598">
        <f t="shared" si="31"/>
        <v>600686700</v>
      </c>
      <c r="K562" s="130"/>
      <c r="L562" s="254">
        <f t="shared" si="32"/>
        <v>950000</v>
      </c>
      <c r="M562" s="552"/>
    </row>
    <row r="563" spans="1:13" ht="45" x14ac:dyDescent="0.25">
      <c r="A563" s="128"/>
      <c r="B563" s="7">
        <v>25</v>
      </c>
      <c r="C563" s="502" t="s">
        <v>10566</v>
      </c>
      <c r="D563" s="529" t="s">
        <v>6084</v>
      </c>
      <c r="E563" s="7"/>
      <c r="F563" s="7" t="s">
        <v>10547</v>
      </c>
      <c r="G563" s="7"/>
      <c r="H563" s="597">
        <v>950000</v>
      </c>
      <c r="I563" s="124"/>
      <c r="J563" s="598">
        <f t="shared" si="31"/>
        <v>601636700</v>
      </c>
      <c r="K563" s="130"/>
      <c r="L563" s="254">
        <f t="shared" si="32"/>
        <v>950000</v>
      </c>
      <c r="M563" s="552"/>
    </row>
    <row r="564" spans="1:13" ht="45" x14ac:dyDescent="0.25">
      <c r="A564" s="128"/>
      <c r="B564" s="7">
        <v>25</v>
      </c>
      <c r="C564" s="502" t="s">
        <v>10567</v>
      </c>
      <c r="D564" s="529" t="s">
        <v>1227</v>
      </c>
      <c r="E564" s="7"/>
      <c r="F564" s="7" t="s">
        <v>10548</v>
      </c>
      <c r="G564" s="7"/>
      <c r="H564" s="597">
        <v>900000</v>
      </c>
      <c r="I564" s="124"/>
      <c r="J564" s="598">
        <f t="shared" si="31"/>
        <v>602536700</v>
      </c>
      <c r="K564" s="130"/>
      <c r="L564" s="254">
        <f t="shared" si="32"/>
        <v>900000</v>
      </c>
      <c r="M564" s="552"/>
    </row>
    <row r="565" spans="1:13" ht="30" x14ac:dyDescent="0.25">
      <c r="A565" s="128"/>
      <c r="B565" s="7">
        <v>25</v>
      </c>
      <c r="C565" s="502" t="s">
        <v>10568</v>
      </c>
      <c r="D565" s="529" t="s">
        <v>7000</v>
      </c>
      <c r="E565" s="7"/>
      <c r="F565" s="7" t="s">
        <v>10549</v>
      </c>
      <c r="G565" s="7"/>
      <c r="H565" s="597">
        <v>950000</v>
      </c>
      <c r="I565" s="124"/>
      <c r="J565" s="598">
        <f t="shared" si="31"/>
        <v>603486700</v>
      </c>
      <c r="K565" s="130"/>
      <c r="L565" s="254">
        <f t="shared" si="32"/>
        <v>950000</v>
      </c>
      <c r="M565" s="552"/>
    </row>
    <row r="566" spans="1:13" ht="45" x14ac:dyDescent="0.25">
      <c r="A566" s="128"/>
      <c r="B566" s="7">
        <v>25</v>
      </c>
      <c r="C566" s="502" t="s">
        <v>10569</v>
      </c>
      <c r="D566" s="529" t="s">
        <v>7000</v>
      </c>
      <c r="E566" s="7"/>
      <c r="F566" s="7" t="s">
        <v>10550</v>
      </c>
      <c r="G566" s="7"/>
      <c r="H566" s="597">
        <v>800000</v>
      </c>
      <c r="I566" s="124"/>
      <c r="J566" s="598">
        <f t="shared" si="31"/>
        <v>604286700</v>
      </c>
      <c r="K566" s="130"/>
      <c r="L566" s="254">
        <f t="shared" si="32"/>
        <v>800000</v>
      </c>
      <c r="M566" s="552"/>
    </row>
    <row r="567" spans="1:13" ht="45" x14ac:dyDescent="0.25">
      <c r="A567" s="128"/>
      <c r="B567" s="7">
        <v>25</v>
      </c>
      <c r="C567" s="502" t="s">
        <v>10570</v>
      </c>
      <c r="D567" s="529" t="s">
        <v>1251</v>
      </c>
      <c r="E567" s="7"/>
      <c r="F567" s="7" t="s">
        <v>10551</v>
      </c>
      <c r="G567" s="7"/>
      <c r="H567" s="597">
        <v>2500000</v>
      </c>
      <c r="I567" s="124"/>
      <c r="J567" s="598">
        <f t="shared" si="31"/>
        <v>606786700</v>
      </c>
      <c r="K567" s="130"/>
      <c r="L567" s="254">
        <f t="shared" si="32"/>
        <v>2500000</v>
      </c>
      <c r="M567" s="552"/>
    </row>
    <row r="568" spans="1:13" ht="45" x14ac:dyDescent="0.25">
      <c r="A568" s="128"/>
      <c r="B568" s="7">
        <v>25</v>
      </c>
      <c r="C568" s="502" t="s">
        <v>10571</v>
      </c>
      <c r="D568" s="529" t="s">
        <v>1433</v>
      </c>
      <c r="E568" s="7"/>
      <c r="F568" s="7" t="s">
        <v>10552</v>
      </c>
      <c r="G568" s="7"/>
      <c r="H568" s="597">
        <v>900000</v>
      </c>
      <c r="I568" s="124"/>
      <c r="J568" s="598">
        <f t="shared" si="31"/>
        <v>607686700</v>
      </c>
      <c r="K568" s="130"/>
      <c r="L568" s="254">
        <f t="shared" si="32"/>
        <v>900000</v>
      </c>
      <c r="M568" s="552"/>
    </row>
    <row r="569" spans="1:13" ht="45" x14ac:dyDescent="0.25">
      <c r="A569" s="128"/>
      <c r="B569" s="7">
        <v>25</v>
      </c>
      <c r="C569" s="502" t="s">
        <v>10572</v>
      </c>
      <c r="D569" s="529" t="s">
        <v>1433</v>
      </c>
      <c r="E569" s="7"/>
      <c r="F569" s="7" t="s">
        <v>10553</v>
      </c>
      <c r="G569" s="7"/>
      <c r="H569" s="597">
        <v>800000</v>
      </c>
      <c r="I569" s="124"/>
      <c r="J569" s="598">
        <f t="shared" si="31"/>
        <v>608486700</v>
      </c>
      <c r="K569" s="130"/>
      <c r="L569" s="254">
        <f t="shared" si="32"/>
        <v>800000</v>
      </c>
      <c r="M569" s="552"/>
    </row>
    <row r="570" spans="1:13" ht="25.5" x14ac:dyDescent="0.25">
      <c r="A570" s="128"/>
      <c r="B570" s="95">
        <v>26</v>
      </c>
      <c r="C570" s="127" t="s">
        <v>10583</v>
      </c>
      <c r="D570" s="529"/>
      <c r="E570" s="7"/>
      <c r="F570" s="95" t="s">
        <v>10574</v>
      </c>
      <c r="G570" s="7"/>
      <c r="H570" s="304"/>
      <c r="I570" s="124">
        <v>547600</v>
      </c>
      <c r="J570" s="582">
        <f>+J569-I570</f>
        <v>607939100</v>
      </c>
      <c r="K570" s="130" t="s">
        <v>5876</v>
      </c>
      <c r="L570" s="254">
        <f t="shared" ref="L570:L578" si="33">-I570</f>
        <v>-547600</v>
      </c>
      <c r="M570" s="552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9"/>
      <c r="E571" s="7"/>
      <c r="F571" s="95" t="s">
        <v>10575</v>
      </c>
      <c r="G571" s="7"/>
      <c r="H571" s="304"/>
      <c r="I571" s="124">
        <v>167000</v>
      </c>
      <c r="J571" s="582">
        <f t="shared" ref="J571:J578" si="34">+J570-I571</f>
        <v>607772100</v>
      </c>
      <c r="K571" s="130" t="s">
        <v>5876</v>
      </c>
      <c r="L571" s="254">
        <f t="shared" si="33"/>
        <v>-167000</v>
      </c>
      <c r="M571" s="552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9"/>
      <c r="E572" s="7"/>
      <c r="F572" s="95" t="s">
        <v>10576</v>
      </c>
      <c r="G572" s="7"/>
      <c r="H572" s="304"/>
      <c r="I572" s="124">
        <v>99037200</v>
      </c>
      <c r="J572" s="582">
        <f t="shared" si="34"/>
        <v>508734900</v>
      </c>
      <c r="K572" s="130" t="s">
        <v>5332</v>
      </c>
      <c r="L572" s="254">
        <f t="shared" si="33"/>
        <v>-99037200</v>
      </c>
      <c r="M572" s="552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9"/>
      <c r="E573" s="7"/>
      <c r="F573" s="95" t="s">
        <v>10577</v>
      </c>
      <c r="G573" s="7"/>
      <c r="H573" s="304"/>
      <c r="I573" s="124">
        <v>19877000</v>
      </c>
      <c r="J573" s="582">
        <f t="shared" si="34"/>
        <v>488857900</v>
      </c>
      <c r="K573" s="130" t="s">
        <v>5332</v>
      </c>
      <c r="L573" s="254">
        <f t="shared" si="33"/>
        <v>-19877000</v>
      </c>
      <c r="M573" s="552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9"/>
      <c r="E574" s="7"/>
      <c r="F574" s="95" t="s">
        <v>10578</v>
      </c>
      <c r="G574" s="7"/>
      <c r="H574" s="304"/>
      <c r="I574" s="124">
        <v>1112300</v>
      </c>
      <c r="J574" s="582">
        <f t="shared" si="34"/>
        <v>487745600</v>
      </c>
      <c r="K574" s="130" t="s">
        <v>5332</v>
      </c>
      <c r="L574" s="254">
        <f t="shared" si="33"/>
        <v>-1112300</v>
      </c>
      <c r="M574" s="552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9"/>
      <c r="E575" s="7"/>
      <c r="F575" s="95" t="s">
        <v>10579</v>
      </c>
      <c r="G575" s="7"/>
      <c r="H575" s="304"/>
      <c r="I575" s="124">
        <v>1557800</v>
      </c>
      <c r="J575" s="582">
        <f t="shared" si="34"/>
        <v>486187800</v>
      </c>
      <c r="K575" s="130" t="s">
        <v>5876</v>
      </c>
      <c r="L575" s="254">
        <f t="shared" si="33"/>
        <v>-1557800</v>
      </c>
      <c r="M575" s="552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9"/>
      <c r="E576" s="7"/>
      <c r="F576" s="95" t="s">
        <v>10580</v>
      </c>
      <c r="G576" s="7"/>
      <c r="H576" s="304"/>
      <c r="I576" s="124">
        <v>1080000</v>
      </c>
      <c r="J576" s="582">
        <f t="shared" si="34"/>
        <v>485107800</v>
      </c>
      <c r="K576" s="130" t="s">
        <v>5870</v>
      </c>
      <c r="L576" s="254">
        <f t="shared" si="33"/>
        <v>-1080000</v>
      </c>
      <c r="M576" s="552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9"/>
      <c r="E577" s="7"/>
      <c r="F577" s="95" t="s">
        <v>10581</v>
      </c>
      <c r="G577" s="7"/>
      <c r="H577" s="304"/>
      <c r="I577" s="124">
        <v>7540000</v>
      </c>
      <c r="J577" s="582">
        <f t="shared" si="34"/>
        <v>477567800</v>
      </c>
      <c r="K577" s="130" t="s">
        <v>5331</v>
      </c>
      <c r="L577" s="254">
        <f t="shared" si="33"/>
        <v>-7540000</v>
      </c>
      <c r="M577" s="552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9"/>
      <c r="E578" s="7"/>
      <c r="F578" s="95" t="s">
        <v>10582</v>
      </c>
      <c r="G578" s="7"/>
      <c r="H578" s="304"/>
      <c r="I578" s="124">
        <v>115431000</v>
      </c>
      <c r="J578" s="582">
        <f t="shared" si="34"/>
        <v>362136800</v>
      </c>
      <c r="K578" s="130" t="s">
        <v>5332</v>
      </c>
      <c r="L578" s="254">
        <f t="shared" si="33"/>
        <v>-115431000</v>
      </c>
      <c r="M578" s="552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9" t="s">
        <v>6084</v>
      </c>
      <c r="E579" s="7"/>
      <c r="F579" s="7" t="s">
        <v>10607</v>
      </c>
      <c r="G579" s="7"/>
      <c r="H579" s="304">
        <v>900000</v>
      </c>
      <c r="I579" s="124"/>
      <c r="J579" s="582">
        <f>+J578+H579</f>
        <v>363036800</v>
      </c>
      <c r="K579" s="130"/>
      <c r="L579" s="254">
        <f>+H579</f>
        <v>900000</v>
      </c>
      <c r="M579" s="552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9" t="s">
        <v>1251</v>
      </c>
      <c r="E580" s="7"/>
      <c r="F580" s="7" t="s">
        <v>10608</v>
      </c>
      <c r="G580" s="7"/>
      <c r="H580" s="304">
        <v>800000</v>
      </c>
      <c r="I580" s="124"/>
      <c r="J580" s="582">
        <f t="shared" ref="J580:J629" si="35">+J579+H580</f>
        <v>363836800</v>
      </c>
      <c r="K580" s="130"/>
      <c r="L580" s="254">
        <f t="shared" ref="L580:L632" si="36">+H580</f>
        <v>800000</v>
      </c>
      <c r="M580" s="552" t="s">
        <v>10629</v>
      </c>
    </row>
    <row r="581" spans="1:13" ht="60" x14ac:dyDescent="0.25">
      <c r="A581" s="128"/>
      <c r="B581" s="7">
        <v>27</v>
      </c>
      <c r="C581" s="502" t="s">
        <v>10589</v>
      </c>
      <c r="D581" s="529" t="s">
        <v>1594</v>
      </c>
      <c r="E581" s="7"/>
      <c r="F581" s="7" t="s">
        <v>10609</v>
      </c>
      <c r="G581" s="7"/>
      <c r="H581" s="597">
        <v>2500000</v>
      </c>
      <c r="I581" s="124"/>
      <c r="J581" s="582">
        <f t="shared" si="35"/>
        <v>366336800</v>
      </c>
      <c r="K581" s="130"/>
      <c r="L581" s="254">
        <f t="shared" si="36"/>
        <v>2500000</v>
      </c>
      <c r="M581" s="552"/>
    </row>
    <row r="582" spans="1:13" ht="45" x14ac:dyDescent="0.25">
      <c r="A582" s="128"/>
      <c r="B582" s="7">
        <v>27</v>
      </c>
      <c r="C582" s="502" t="s">
        <v>10590</v>
      </c>
      <c r="D582" s="529" t="s">
        <v>1594</v>
      </c>
      <c r="E582" s="7"/>
      <c r="F582" s="7" t="s">
        <v>10610</v>
      </c>
      <c r="G582" s="7"/>
      <c r="H582" s="597">
        <v>1720000</v>
      </c>
      <c r="I582" s="124"/>
      <c r="J582" s="582">
        <f t="shared" si="35"/>
        <v>368056800</v>
      </c>
      <c r="K582" s="130"/>
      <c r="L582" s="254">
        <f t="shared" si="36"/>
        <v>1720000</v>
      </c>
      <c r="M582" s="552"/>
    </row>
    <row r="583" spans="1:13" ht="60" x14ac:dyDescent="0.25">
      <c r="A583" s="128"/>
      <c r="B583" s="7">
        <v>27</v>
      </c>
      <c r="C583" s="502" t="s">
        <v>10591</v>
      </c>
      <c r="D583" s="529" t="s">
        <v>1433</v>
      </c>
      <c r="E583" s="7"/>
      <c r="F583" s="7" t="s">
        <v>10611</v>
      </c>
      <c r="G583" s="7"/>
      <c r="H583" s="597">
        <v>3000000</v>
      </c>
      <c r="I583" s="124"/>
      <c r="J583" s="582">
        <f t="shared" si="35"/>
        <v>371056800</v>
      </c>
      <c r="K583" s="130"/>
      <c r="L583" s="254">
        <f t="shared" si="36"/>
        <v>3000000</v>
      </c>
      <c r="M583" s="552"/>
    </row>
    <row r="584" spans="1:13" ht="45" x14ac:dyDescent="0.25">
      <c r="A584" s="128"/>
      <c r="B584" s="7">
        <v>27</v>
      </c>
      <c r="C584" s="502" t="s">
        <v>10592</v>
      </c>
      <c r="D584" s="529" t="s">
        <v>1251</v>
      </c>
      <c r="E584" s="7"/>
      <c r="F584" s="7" t="s">
        <v>10612</v>
      </c>
      <c r="G584" s="7"/>
      <c r="H584" s="597">
        <v>2400000</v>
      </c>
      <c r="I584" s="124"/>
      <c r="J584" s="582">
        <f t="shared" si="35"/>
        <v>373456800</v>
      </c>
      <c r="K584" s="130"/>
      <c r="L584" s="254">
        <f t="shared" si="36"/>
        <v>2400000</v>
      </c>
      <c r="M584" s="552"/>
    </row>
    <row r="585" spans="1:13" ht="60" x14ac:dyDescent="0.25">
      <c r="A585" s="128"/>
      <c r="B585" s="7">
        <v>27</v>
      </c>
      <c r="C585" s="502" t="s">
        <v>10593</v>
      </c>
      <c r="D585" s="529" t="s">
        <v>1594</v>
      </c>
      <c r="E585" s="7"/>
      <c r="F585" s="7" t="s">
        <v>10613</v>
      </c>
      <c r="G585" s="7"/>
      <c r="H585" s="597">
        <v>1000000</v>
      </c>
      <c r="I585" s="124"/>
      <c r="J585" s="582">
        <f t="shared" si="35"/>
        <v>374456800</v>
      </c>
      <c r="K585" s="130"/>
      <c r="L585" s="254">
        <f t="shared" si="36"/>
        <v>1000000</v>
      </c>
      <c r="M585" s="552"/>
    </row>
    <row r="586" spans="1:13" ht="60" x14ac:dyDescent="0.25">
      <c r="A586" s="128"/>
      <c r="B586" s="7">
        <v>27</v>
      </c>
      <c r="C586" s="502" t="s">
        <v>10594</v>
      </c>
      <c r="D586" s="529" t="s">
        <v>6082</v>
      </c>
      <c r="E586" s="7"/>
      <c r="F586" s="7" t="s">
        <v>10614</v>
      </c>
      <c r="G586" s="7"/>
      <c r="H586" s="597">
        <v>3150000</v>
      </c>
      <c r="I586" s="124"/>
      <c r="J586" s="582">
        <f t="shared" si="35"/>
        <v>377606800</v>
      </c>
      <c r="K586" s="130"/>
      <c r="L586" s="254">
        <f t="shared" si="36"/>
        <v>3150000</v>
      </c>
      <c r="M586" s="552"/>
    </row>
    <row r="587" spans="1:13" ht="45" x14ac:dyDescent="0.25">
      <c r="A587" s="128"/>
      <c r="B587" s="7">
        <v>27</v>
      </c>
      <c r="C587" s="502" t="s">
        <v>10595</v>
      </c>
      <c r="D587" s="529" t="s">
        <v>6082</v>
      </c>
      <c r="E587" s="7"/>
      <c r="F587" s="7" t="s">
        <v>10615</v>
      </c>
      <c r="G587" s="7"/>
      <c r="H587" s="597">
        <v>1800000</v>
      </c>
      <c r="I587" s="124"/>
      <c r="J587" s="582">
        <f t="shared" si="35"/>
        <v>379406800</v>
      </c>
      <c r="K587" s="130"/>
      <c r="L587" s="254">
        <f t="shared" si="36"/>
        <v>1800000</v>
      </c>
      <c r="M587" s="552"/>
    </row>
    <row r="588" spans="1:13" ht="45" x14ac:dyDescent="0.25">
      <c r="A588" s="128"/>
      <c r="B588" s="7">
        <v>27</v>
      </c>
      <c r="C588" s="502" t="s">
        <v>10596</v>
      </c>
      <c r="D588" s="529" t="s">
        <v>1244</v>
      </c>
      <c r="E588" s="7"/>
      <c r="F588" s="7" t="s">
        <v>10616</v>
      </c>
      <c r="G588" s="7"/>
      <c r="H588" s="597">
        <v>2400000</v>
      </c>
      <c r="I588" s="124"/>
      <c r="J588" s="582">
        <f t="shared" si="35"/>
        <v>381806800</v>
      </c>
      <c r="K588" s="130"/>
      <c r="L588" s="254">
        <f t="shared" si="36"/>
        <v>2400000</v>
      </c>
      <c r="M588" s="552"/>
    </row>
    <row r="589" spans="1:13" ht="30" x14ac:dyDescent="0.25">
      <c r="A589" s="128"/>
      <c r="B589" s="7">
        <v>27</v>
      </c>
      <c r="C589" s="502" t="s">
        <v>10597</v>
      </c>
      <c r="D589" s="529" t="s">
        <v>6084</v>
      </c>
      <c r="E589" s="7"/>
      <c r="F589" s="7" t="s">
        <v>10617</v>
      </c>
      <c r="G589" s="7"/>
      <c r="H589" s="597">
        <v>950000</v>
      </c>
      <c r="I589" s="124"/>
      <c r="J589" s="582">
        <f t="shared" si="35"/>
        <v>382756800</v>
      </c>
      <c r="K589" s="130"/>
      <c r="L589" s="254">
        <f t="shared" si="36"/>
        <v>950000</v>
      </c>
      <c r="M589" s="552"/>
    </row>
    <row r="590" spans="1:13" ht="45" x14ac:dyDescent="0.25">
      <c r="A590" s="128"/>
      <c r="B590" s="7">
        <v>27</v>
      </c>
      <c r="C590" s="502" t="s">
        <v>10598</v>
      </c>
      <c r="D590" s="529" t="s">
        <v>5931</v>
      </c>
      <c r="E590" s="7"/>
      <c r="F590" s="7" t="s">
        <v>10618</v>
      </c>
      <c r="G590" s="7"/>
      <c r="H590" s="597">
        <v>1500000</v>
      </c>
      <c r="I590" s="124"/>
      <c r="J590" s="582">
        <f t="shared" si="35"/>
        <v>384256800</v>
      </c>
      <c r="K590" s="130"/>
      <c r="L590" s="254">
        <f t="shared" si="36"/>
        <v>1500000</v>
      </c>
      <c r="M590" s="552"/>
    </row>
    <row r="591" spans="1:13" ht="45" x14ac:dyDescent="0.25">
      <c r="A591" s="128"/>
      <c r="B591" s="7">
        <v>27</v>
      </c>
      <c r="C591" s="502" t="s">
        <v>10599</v>
      </c>
      <c r="D591" s="529" t="s">
        <v>5931</v>
      </c>
      <c r="E591" s="7"/>
      <c r="F591" s="7" t="s">
        <v>10619</v>
      </c>
      <c r="G591" s="7"/>
      <c r="H591" s="597">
        <v>1500000</v>
      </c>
      <c r="I591" s="124"/>
      <c r="J591" s="582">
        <f t="shared" si="35"/>
        <v>385756800</v>
      </c>
      <c r="K591" s="130"/>
      <c r="L591" s="254">
        <f t="shared" si="36"/>
        <v>1500000</v>
      </c>
      <c r="M591" s="552"/>
    </row>
    <row r="592" spans="1:13" ht="60" x14ac:dyDescent="0.25">
      <c r="A592" s="128"/>
      <c r="B592" s="7">
        <v>27</v>
      </c>
      <c r="C592" s="502" t="s">
        <v>10600</v>
      </c>
      <c r="D592" s="529" t="s">
        <v>6082</v>
      </c>
      <c r="E592" s="7"/>
      <c r="F592" s="7" t="s">
        <v>10620</v>
      </c>
      <c r="G592" s="7"/>
      <c r="H592" s="597">
        <v>900000</v>
      </c>
      <c r="I592" s="124"/>
      <c r="J592" s="582">
        <f t="shared" si="35"/>
        <v>386656800</v>
      </c>
      <c r="K592" s="130"/>
      <c r="L592" s="254">
        <f t="shared" si="36"/>
        <v>900000</v>
      </c>
      <c r="M592" s="552"/>
    </row>
    <row r="593" spans="1:13" ht="30" x14ac:dyDescent="0.25">
      <c r="A593" s="128"/>
      <c r="B593" s="7">
        <v>27</v>
      </c>
      <c r="C593" s="502" t="s">
        <v>10601</v>
      </c>
      <c r="D593" s="529" t="s">
        <v>7000</v>
      </c>
      <c r="E593" s="7"/>
      <c r="F593" s="7" t="s">
        <v>10621</v>
      </c>
      <c r="G593" s="7"/>
      <c r="H593" s="597">
        <v>667000</v>
      </c>
      <c r="I593" s="124"/>
      <c r="J593" s="582">
        <f t="shared" si="35"/>
        <v>387323800</v>
      </c>
      <c r="K593" s="130"/>
      <c r="L593" s="254">
        <f t="shared" si="36"/>
        <v>667000</v>
      </c>
      <c r="M593" s="552"/>
    </row>
    <row r="594" spans="1:13" ht="30" x14ac:dyDescent="0.25">
      <c r="A594" s="128"/>
      <c r="B594" s="7">
        <v>27</v>
      </c>
      <c r="C594" s="502" t="s">
        <v>10602</v>
      </c>
      <c r="D594" s="529" t="s">
        <v>6084</v>
      </c>
      <c r="E594" s="7"/>
      <c r="F594" s="7" t="s">
        <v>10622</v>
      </c>
      <c r="G594" s="7"/>
      <c r="H594" s="597">
        <v>650000</v>
      </c>
      <c r="I594" s="124"/>
      <c r="J594" s="582">
        <f t="shared" si="35"/>
        <v>387973800</v>
      </c>
      <c r="K594" s="130"/>
      <c r="L594" s="254">
        <f t="shared" si="36"/>
        <v>650000</v>
      </c>
      <c r="M594" s="552"/>
    </row>
    <row r="595" spans="1:13" ht="60" x14ac:dyDescent="0.25">
      <c r="A595" s="128"/>
      <c r="B595" s="7">
        <v>27</v>
      </c>
      <c r="C595" s="502" t="s">
        <v>10603</v>
      </c>
      <c r="D595" s="529" t="s">
        <v>1227</v>
      </c>
      <c r="E595" s="7"/>
      <c r="F595" s="7" t="s">
        <v>10623</v>
      </c>
      <c r="G595" s="7"/>
      <c r="H595" s="597">
        <v>1200000</v>
      </c>
      <c r="I595" s="124"/>
      <c r="J595" s="582">
        <f t="shared" si="35"/>
        <v>389173800</v>
      </c>
      <c r="K595" s="130"/>
      <c r="L595" s="254">
        <f t="shared" si="36"/>
        <v>1200000</v>
      </c>
      <c r="M595" s="552"/>
    </row>
    <row r="596" spans="1:13" ht="45" x14ac:dyDescent="0.25">
      <c r="A596" s="128"/>
      <c r="B596" s="7">
        <v>27</v>
      </c>
      <c r="C596" s="502" t="s">
        <v>10604</v>
      </c>
      <c r="D596" s="529" t="s">
        <v>1244</v>
      </c>
      <c r="E596" s="7"/>
      <c r="F596" s="7" t="s">
        <v>10624</v>
      </c>
      <c r="G596" s="7"/>
      <c r="H596" s="597">
        <v>445000</v>
      </c>
      <c r="I596" s="124"/>
      <c r="J596" s="582">
        <f t="shared" si="35"/>
        <v>389618800</v>
      </c>
      <c r="K596" s="130"/>
      <c r="L596" s="254">
        <f t="shared" si="36"/>
        <v>445000</v>
      </c>
      <c r="M596" s="552"/>
    </row>
    <row r="597" spans="1:13" ht="60" x14ac:dyDescent="0.25">
      <c r="A597" s="128"/>
      <c r="B597" s="7">
        <v>27</v>
      </c>
      <c r="C597" s="502" t="s">
        <v>10605</v>
      </c>
      <c r="D597" s="529" t="s">
        <v>1244</v>
      </c>
      <c r="E597" s="7"/>
      <c r="F597" s="7" t="s">
        <v>10625</v>
      </c>
      <c r="G597" s="7"/>
      <c r="H597" s="597">
        <v>1300000</v>
      </c>
      <c r="I597" s="124"/>
      <c r="J597" s="582">
        <f t="shared" si="35"/>
        <v>390918800</v>
      </c>
      <c r="K597" s="130"/>
      <c r="L597" s="254">
        <f t="shared" si="36"/>
        <v>1300000</v>
      </c>
      <c r="M597" s="552"/>
    </row>
    <row r="598" spans="1:13" ht="45" x14ac:dyDescent="0.25">
      <c r="A598" s="128"/>
      <c r="B598" s="7">
        <v>27</v>
      </c>
      <c r="C598" s="502" t="s">
        <v>10606</v>
      </c>
      <c r="D598" s="529" t="s">
        <v>1244</v>
      </c>
      <c r="E598" s="7"/>
      <c r="F598" s="7" t="s">
        <v>10626</v>
      </c>
      <c r="G598" s="7"/>
      <c r="H598" s="597">
        <v>400000</v>
      </c>
      <c r="I598" s="124"/>
      <c r="J598" s="582">
        <f t="shared" si="35"/>
        <v>391318800</v>
      </c>
      <c r="K598" s="130"/>
      <c r="L598" s="254">
        <f t="shared" si="36"/>
        <v>400000</v>
      </c>
      <c r="M598" s="552"/>
    </row>
    <row r="599" spans="1:13" ht="25.5" x14ac:dyDescent="0.25">
      <c r="A599" s="128"/>
      <c r="B599" s="7">
        <v>27</v>
      </c>
      <c r="C599" s="129" t="s">
        <v>10641</v>
      </c>
      <c r="D599" s="529" t="s">
        <v>7000</v>
      </c>
      <c r="E599" s="7"/>
      <c r="F599" s="7" t="s">
        <v>10631</v>
      </c>
      <c r="G599" s="7"/>
      <c r="H599" s="304">
        <v>1000000</v>
      </c>
      <c r="I599" s="124"/>
      <c r="J599" s="582">
        <f t="shared" si="35"/>
        <v>392318800</v>
      </c>
      <c r="K599" s="130"/>
      <c r="L599" s="254">
        <f t="shared" si="36"/>
        <v>1000000</v>
      </c>
      <c r="M599" s="552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9" t="s">
        <v>1385</v>
      </c>
      <c r="E600" s="7"/>
      <c r="F600" s="7" t="s">
        <v>10632</v>
      </c>
      <c r="G600" s="7"/>
      <c r="H600" s="304">
        <v>700000</v>
      </c>
      <c r="I600" s="124"/>
      <c r="J600" s="582">
        <f t="shared" si="35"/>
        <v>393018800</v>
      </c>
      <c r="K600" s="130"/>
      <c r="L600" s="254">
        <f t="shared" si="36"/>
        <v>700000</v>
      </c>
      <c r="M600" s="552" t="s">
        <v>3678</v>
      </c>
    </row>
    <row r="601" spans="1:13" ht="30" x14ac:dyDescent="0.25">
      <c r="A601" s="128"/>
      <c r="B601" s="7">
        <v>27</v>
      </c>
      <c r="C601" s="502" t="s">
        <v>10645</v>
      </c>
      <c r="D601" s="529" t="s">
        <v>353</v>
      </c>
      <c r="E601" s="7"/>
      <c r="F601" s="7" t="s">
        <v>10633</v>
      </c>
      <c r="G601" s="7"/>
      <c r="H601" s="597">
        <v>700000</v>
      </c>
      <c r="I601" s="124"/>
      <c r="J601" s="582">
        <f t="shared" si="35"/>
        <v>393718800</v>
      </c>
      <c r="K601" s="130"/>
      <c r="L601" s="254">
        <f t="shared" si="36"/>
        <v>700000</v>
      </c>
      <c r="M601" s="552"/>
    </row>
    <row r="602" spans="1:13" ht="45" x14ac:dyDescent="0.25">
      <c r="A602" s="128"/>
      <c r="B602" s="7">
        <v>27</v>
      </c>
      <c r="C602" s="502" t="s">
        <v>10646</v>
      </c>
      <c r="D602" s="529" t="s">
        <v>9287</v>
      </c>
      <c r="E602" s="7"/>
      <c r="F602" s="7" t="s">
        <v>10634</v>
      </c>
      <c r="G602" s="7"/>
      <c r="H602" s="597">
        <v>1100000</v>
      </c>
      <c r="I602" s="124"/>
      <c r="J602" s="582">
        <f t="shared" si="35"/>
        <v>394818800</v>
      </c>
      <c r="K602" s="130"/>
      <c r="L602" s="254">
        <f t="shared" si="36"/>
        <v>1100000</v>
      </c>
      <c r="M602" s="552"/>
    </row>
    <row r="603" spans="1:13" ht="60" x14ac:dyDescent="0.25">
      <c r="A603" s="128"/>
      <c r="B603" s="7">
        <v>27</v>
      </c>
      <c r="C603" s="502" t="s">
        <v>10647</v>
      </c>
      <c r="D603" s="529" t="s">
        <v>7000</v>
      </c>
      <c r="E603" s="7"/>
      <c r="F603" s="7" t="s">
        <v>10635</v>
      </c>
      <c r="G603" s="7"/>
      <c r="H603" s="597">
        <v>3000000</v>
      </c>
      <c r="I603" s="124"/>
      <c r="J603" s="582">
        <f t="shared" si="35"/>
        <v>397818800</v>
      </c>
      <c r="K603" s="130"/>
      <c r="L603" s="254">
        <f t="shared" si="36"/>
        <v>3000000</v>
      </c>
      <c r="M603" s="552"/>
    </row>
    <row r="604" spans="1:13" ht="30" x14ac:dyDescent="0.25">
      <c r="A604" s="128"/>
      <c r="B604" s="7">
        <v>27</v>
      </c>
      <c r="C604" s="502" t="s">
        <v>10648</v>
      </c>
      <c r="D604" s="529" t="s">
        <v>6082</v>
      </c>
      <c r="E604" s="7"/>
      <c r="F604" s="7" t="s">
        <v>10636</v>
      </c>
      <c r="G604" s="7"/>
      <c r="H604" s="597">
        <v>900000</v>
      </c>
      <c r="I604" s="124"/>
      <c r="J604" s="582">
        <f t="shared" si="35"/>
        <v>398718800</v>
      </c>
      <c r="K604" s="130"/>
      <c r="L604" s="254">
        <f t="shared" si="36"/>
        <v>900000</v>
      </c>
      <c r="M604" s="552"/>
    </row>
    <row r="605" spans="1:13" ht="60" x14ac:dyDescent="0.25">
      <c r="A605" s="128"/>
      <c r="B605" s="7">
        <v>27</v>
      </c>
      <c r="C605" s="502" t="s">
        <v>10649</v>
      </c>
      <c r="D605" s="529" t="s">
        <v>6082</v>
      </c>
      <c r="E605" s="7"/>
      <c r="F605" s="7" t="s">
        <v>10637</v>
      </c>
      <c r="G605" s="7"/>
      <c r="H605" s="597">
        <v>3200000</v>
      </c>
      <c r="I605" s="124"/>
      <c r="J605" s="582">
        <f t="shared" si="35"/>
        <v>401918800</v>
      </c>
      <c r="K605" s="130"/>
      <c r="L605" s="254">
        <f t="shared" si="36"/>
        <v>3200000</v>
      </c>
      <c r="M605" s="552"/>
    </row>
    <row r="606" spans="1:13" ht="60" x14ac:dyDescent="0.25">
      <c r="A606" s="128"/>
      <c r="B606" s="7">
        <v>27</v>
      </c>
      <c r="C606" s="502" t="s">
        <v>10650</v>
      </c>
      <c r="D606" s="529" t="s">
        <v>1433</v>
      </c>
      <c r="E606" s="7"/>
      <c r="F606" s="7" t="s">
        <v>10638</v>
      </c>
      <c r="G606" s="7"/>
      <c r="H606" s="597">
        <v>1000000</v>
      </c>
      <c r="I606" s="124"/>
      <c r="J606" s="582">
        <f t="shared" si="35"/>
        <v>402918800</v>
      </c>
      <c r="K606" s="130"/>
      <c r="L606" s="254">
        <f t="shared" si="36"/>
        <v>1000000</v>
      </c>
      <c r="M606" s="552"/>
    </row>
    <row r="607" spans="1:13" ht="45" x14ac:dyDescent="0.25">
      <c r="A607" s="128"/>
      <c r="B607" s="12">
        <v>30</v>
      </c>
      <c r="C607" s="502" t="s">
        <v>10651</v>
      </c>
      <c r="D607" s="529" t="s">
        <v>6082</v>
      </c>
      <c r="E607" s="7"/>
      <c r="F607" s="7" t="s">
        <v>10639</v>
      </c>
      <c r="G607" s="7"/>
      <c r="H607" s="597">
        <v>2000000</v>
      </c>
      <c r="I607" s="124"/>
      <c r="J607" s="582">
        <f t="shared" si="35"/>
        <v>404918800</v>
      </c>
      <c r="K607" s="130"/>
      <c r="L607" s="254">
        <f t="shared" si="36"/>
        <v>2000000</v>
      </c>
      <c r="M607" s="552"/>
    </row>
    <row r="608" spans="1:13" ht="45" x14ac:dyDescent="0.25">
      <c r="A608" s="128"/>
      <c r="B608" s="12">
        <v>30</v>
      </c>
      <c r="C608" s="502" t="s">
        <v>10652</v>
      </c>
      <c r="D608" s="529" t="s">
        <v>1594</v>
      </c>
      <c r="E608" s="7"/>
      <c r="F608" s="7" t="s">
        <v>10640</v>
      </c>
      <c r="G608" s="7"/>
      <c r="H608" s="597">
        <v>800000</v>
      </c>
      <c r="I608" s="124"/>
      <c r="J608" s="582">
        <f t="shared" si="35"/>
        <v>405718800</v>
      </c>
      <c r="K608" s="130"/>
      <c r="L608" s="254">
        <f t="shared" si="36"/>
        <v>800000</v>
      </c>
      <c r="M608" s="552"/>
    </row>
    <row r="609" spans="1:13" ht="45" x14ac:dyDescent="0.25">
      <c r="A609" s="128"/>
      <c r="B609" s="12">
        <v>30</v>
      </c>
      <c r="C609" s="502" t="s">
        <v>10653</v>
      </c>
      <c r="D609" s="529" t="s">
        <v>1385</v>
      </c>
      <c r="E609" s="7"/>
      <c r="F609" s="7" t="s">
        <v>10672</v>
      </c>
      <c r="G609" s="7"/>
      <c r="H609" s="597">
        <v>1900000</v>
      </c>
      <c r="I609" s="124"/>
      <c r="J609" s="582">
        <f t="shared" si="35"/>
        <v>407618800</v>
      </c>
      <c r="K609" s="130"/>
      <c r="L609" s="254">
        <f t="shared" si="36"/>
        <v>1900000</v>
      </c>
      <c r="M609" s="552"/>
    </row>
    <row r="610" spans="1:13" ht="45" x14ac:dyDescent="0.25">
      <c r="A610" s="128"/>
      <c r="B610" s="12">
        <v>30</v>
      </c>
      <c r="C610" s="502" t="s">
        <v>10654</v>
      </c>
      <c r="D610" s="529" t="s">
        <v>6082</v>
      </c>
      <c r="E610" s="7"/>
      <c r="F610" s="7" t="s">
        <v>10673</v>
      </c>
      <c r="G610" s="7"/>
      <c r="H610" s="597">
        <v>900000</v>
      </c>
      <c r="I610" s="124"/>
      <c r="J610" s="582">
        <f t="shared" si="35"/>
        <v>408518800</v>
      </c>
      <c r="K610" s="130"/>
      <c r="L610" s="254">
        <f t="shared" si="36"/>
        <v>900000</v>
      </c>
      <c r="M610" s="552"/>
    </row>
    <row r="611" spans="1:13" ht="30" x14ac:dyDescent="0.25">
      <c r="A611" s="128"/>
      <c r="B611" s="12">
        <v>30</v>
      </c>
      <c r="C611" s="502" t="s">
        <v>10655</v>
      </c>
      <c r="D611" s="529" t="s">
        <v>5931</v>
      </c>
      <c r="E611" s="7"/>
      <c r="F611" s="7" t="s">
        <v>10674</v>
      </c>
      <c r="G611" s="7"/>
      <c r="H611" s="597">
        <v>820000</v>
      </c>
      <c r="I611" s="124"/>
      <c r="J611" s="582">
        <f t="shared" si="35"/>
        <v>409338800</v>
      </c>
      <c r="K611" s="130"/>
      <c r="L611" s="254">
        <f t="shared" si="36"/>
        <v>820000</v>
      </c>
      <c r="M611" s="552"/>
    </row>
    <row r="612" spans="1:13" ht="45" x14ac:dyDescent="0.25">
      <c r="A612" s="128"/>
      <c r="B612" s="12">
        <v>30</v>
      </c>
      <c r="C612" s="502" t="s">
        <v>10656</v>
      </c>
      <c r="D612" s="529" t="s">
        <v>5931</v>
      </c>
      <c r="E612" s="7"/>
      <c r="F612" s="7" t="s">
        <v>10675</v>
      </c>
      <c r="G612" s="7"/>
      <c r="H612" s="597">
        <v>1000000</v>
      </c>
      <c r="I612" s="124"/>
      <c r="J612" s="582">
        <f t="shared" si="35"/>
        <v>410338800</v>
      </c>
      <c r="K612" s="130"/>
      <c r="L612" s="254">
        <f t="shared" si="36"/>
        <v>1000000</v>
      </c>
      <c r="M612" s="552"/>
    </row>
    <row r="613" spans="1:13" ht="45" x14ac:dyDescent="0.25">
      <c r="A613" s="128"/>
      <c r="B613" s="12">
        <v>30</v>
      </c>
      <c r="C613" s="502" t="s">
        <v>10657</v>
      </c>
      <c r="D613" s="529" t="s">
        <v>1219</v>
      </c>
      <c r="E613" s="7"/>
      <c r="F613" s="7" t="s">
        <v>10676</v>
      </c>
      <c r="G613" s="7"/>
      <c r="H613" s="597">
        <v>1900000</v>
      </c>
      <c r="I613" s="124"/>
      <c r="J613" s="582">
        <f t="shared" si="35"/>
        <v>412238800</v>
      </c>
      <c r="K613" s="130"/>
      <c r="L613" s="254">
        <f t="shared" si="36"/>
        <v>1900000</v>
      </c>
      <c r="M613" s="552"/>
    </row>
    <row r="614" spans="1:13" ht="45" x14ac:dyDescent="0.25">
      <c r="A614" s="128"/>
      <c r="B614" s="12">
        <v>30</v>
      </c>
      <c r="C614" s="502" t="s">
        <v>10658</v>
      </c>
      <c r="D614" s="529" t="s">
        <v>7000</v>
      </c>
      <c r="E614" s="7"/>
      <c r="F614" s="7" t="s">
        <v>10677</v>
      </c>
      <c r="G614" s="7"/>
      <c r="H614" s="597">
        <v>850000</v>
      </c>
      <c r="I614" s="124"/>
      <c r="J614" s="582">
        <f t="shared" si="35"/>
        <v>413088800</v>
      </c>
      <c r="K614" s="130"/>
      <c r="L614" s="254">
        <f t="shared" si="36"/>
        <v>850000</v>
      </c>
      <c r="M614" s="552"/>
    </row>
    <row r="615" spans="1:13" ht="45" x14ac:dyDescent="0.25">
      <c r="A615" s="128"/>
      <c r="B615" s="12">
        <v>30</v>
      </c>
      <c r="C615" s="502" t="s">
        <v>10659</v>
      </c>
      <c r="D615" s="529" t="s">
        <v>1385</v>
      </c>
      <c r="E615" s="7"/>
      <c r="F615" s="7" t="s">
        <v>10678</v>
      </c>
      <c r="G615" s="7"/>
      <c r="H615" s="597">
        <v>600000</v>
      </c>
      <c r="I615" s="124"/>
      <c r="J615" s="582">
        <f t="shared" si="35"/>
        <v>413688800</v>
      </c>
      <c r="K615" s="130"/>
      <c r="L615" s="254">
        <f t="shared" si="36"/>
        <v>600000</v>
      </c>
      <c r="M615" s="552"/>
    </row>
    <row r="616" spans="1:13" ht="45" x14ac:dyDescent="0.25">
      <c r="A616" s="128"/>
      <c r="B616" s="12">
        <v>30</v>
      </c>
      <c r="C616" s="502" t="s">
        <v>10660</v>
      </c>
      <c r="D616" s="529" t="s">
        <v>6084</v>
      </c>
      <c r="E616" s="7"/>
      <c r="F616" s="7" t="s">
        <v>10679</v>
      </c>
      <c r="G616" s="7"/>
      <c r="H616" s="597">
        <v>800000</v>
      </c>
      <c r="I616" s="124"/>
      <c r="J616" s="582">
        <f t="shared" si="35"/>
        <v>414488800</v>
      </c>
      <c r="K616" s="130"/>
      <c r="L616" s="254">
        <f t="shared" si="36"/>
        <v>800000</v>
      </c>
      <c r="M616" s="552"/>
    </row>
    <row r="617" spans="1:13" ht="45" x14ac:dyDescent="0.25">
      <c r="A617" s="128"/>
      <c r="B617" s="12">
        <v>30</v>
      </c>
      <c r="C617" s="502" t="s">
        <v>10661</v>
      </c>
      <c r="D617" s="529" t="s">
        <v>1385</v>
      </c>
      <c r="E617" s="7"/>
      <c r="F617" s="7" t="s">
        <v>10680</v>
      </c>
      <c r="G617" s="7"/>
      <c r="H617" s="597">
        <v>900000</v>
      </c>
      <c r="I617" s="124"/>
      <c r="J617" s="582">
        <f t="shared" si="35"/>
        <v>415388800</v>
      </c>
      <c r="K617" s="130"/>
      <c r="L617" s="254">
        <f t="shared" si="36"/>
        <v>900000</v>
      </c>
      <c r="M617" s="552"/>
    </row>
    <row r="618" spans="1:13" ht="45" x14ac:dyDescent="0.25">
      <c r="A618" s="128"/>
      <c r="B618" s="12">
        <v>30</v>
      </c>
      <c r="C618" s="502" t="s">
        <v>10662</v>
      </c>
      <c r="D618" s="529" t="s">
        <v>6084</v>
      </c>
      <c r="E618" s="7"/>
      <c r="F618" s="7" t="s">
        <v>10681</v>
      </c>
      <c r="G618" s="7"/>
      <c r="H618" s="597">
        <v>1020000</v>
      </c>
      <c r="I618" s="124"/>
      <c r="J618" s="582">
        <f t="shared" si="35"/>
        <v>416408800</v>
      </c>
      <c r="K618" s="130"/>
      <c r="L618" s="254">
        <f t="shared" si="36"/>
        <v>1020000</v>
      </c>
      <c r="M618" s="552"/>
    </row>
    <row r="619" spans="1:13" ht="45" x14ac:dyDescent="0.25">
      <c r="A619" s="128"/>
      <c r="B619" s="12">
        <v>30</v>
      </c>
      <c r="C619" s="502" t="s">
        <v>10663</v>
      </c>
      <c r="D619" s="529" t="s">
        <v>1244</v>
      </c>
      <c r="E619" s="7"/>
      <c r="F619" s="7" t="s">
        <v>10682</v>
      </c>
      <c r="G619" s="7"/>
      <c r="H619" s="597">
        <v>2000000</v>
      </c>
      <c r="I619" s="124"/>
      <c r="J619" s="582">
        <f t="shared" si="35"/>
        <v>418408800</v>
      </c>
      <c r="K619" s="130"/>
      <c r="L619" s="254">
        <f t="shared" si="36"/>
        <v>2000000</v>
      </c>
      <c r="M619" s="552"/>
    </row>
    <row r="620" spans="1:13" ht="45" x14ac:dyDescent="0.25">
      <c r="A620" s="128"/>
      <c r="B620" s="12">
        <v>30</v>
      </c>
      <c r="C620" s="502" t="s">
        <v>10664</v>
      </c>
      <c r="D620" s="529" t="s">
        <v>9287</v>
      </c>
      <c r="E620" s="7"/>
      <c r="F620" s="7" t="s">
        <v>10683</v>
      </c>
      <c r="G620" s="7"/>
      <c r="H620" s="597">
        <v>900000</v>
      </c>
      <c r="I620" s="124"/>
      <c r="J620" s="582">
        <f t="shared" si="35"/>
        <v>419308800</v>
      </c>
      <c r="K620" s="130"/>
      <c r="L620" s="254">
        <f t="shared" si="36"/>
        <v>900000</v>
      </c>
      <c r="M620" s="552"/>
    </row>
    <row r="621" spans="1:13" ht="60" x14ac:dyDescent="0.25">
      <c r="A621" s="128"/>
      <c r="B621" s="12">
        <v>30</v>
      </c>
      <c r="C621" s="502" t="s">
        <v>10665</v>
      </c>
      <c r="D621" s="529" t="s">
        <v>1244</v>
      </c>
      <c r="E621" s="7"/>
      <c r="F621" s="7" t="s">
        <v>10684</v>
      </c>
      <c r="G621" s="7"/>
      <c r="H621" s="597">
        <v>1400000</v>
      </c>
      <c r="I621" s="124"/>
      <c r="J621" s="582">
        <f t="shared" si="35"/>
        <v>420708800</v>
      </c>
      <c r="K621" s="130"/>
      <c r="L621" s="254">
        <f t="shared" si="36"/>
        <v>1400000</v>
      </c>
      <c r="M621" s="552"/>
    </row>
    <row r="622" spans="1:13" ht="60" x14ac:dyDescent="0.25">
      <c r="A622" s="128"/>
      <c r="B622" s="12">
        <v>30</v>
      </c>
      <c r="C622" s="502" t="s">
        <v>10666</v>
      </c>
      <c r="D622" s="529" t="s">
        <v>1385</v>
      </c>
      <c r="E622" s="7"/>
      <c r="F622" s="7" t="s">
        <v>10685</v>
      </c>
      <c r="G622" s="7"/>
      <c r="H622" s="597">
        <v>2300000</v>
      </c>
      <c r="I622" s="124"/>
      <c r="J622" s="582">
        <f t="shared" si="35"/>
        <v>423008800</v>
      </c>
      <c r="K622" s="130"/>
      <c r="L622" s="254">
        <f t="shared" si="36"/>
        <v>2300000</v>
      </c>
      <c r="M622" s="552"/>
    </row>
    <row r="623" spans="1:13" ht="45" x14ac:dyDescent="0.25">
      <c r="A623" s="128"/>
      <c r="B623" s="12">
        <v>30</v>
      </c>
      <c r="C623" s="502" t="s">
        <v>10667</v>
      </c>
      <c r="D623" s="529" t="s">
        <v>9287</v>
      </c>
      <c r="E623" s="7"/>
      <c r="F623" s="7" t="s">
        <v>10686</v>
      </c>
      <c r="G623" s="7"/>
      <c r="H623" s="597">
        <v>450000</v>
      </c>
      <c r="I623" s="124"/>
      <c r="J623" s="582">
        <f t="shared" si="35"/>
        <v>423458800</v>
      </c>
      <c r="K623" s="130"/>
      <c r="L623" s="254">
        <f t="shared" si="36"/>
        <v>450000</v>
      </c>
      <c r="M623" s="552"/>
    </row>
    <row r="624" spans="1:13" ht="45" x14ac:dyDescent="0.25">
      <c r="A624" s="128"/>
      <c r="B624" s="12">
        <v>30</v>
      </c>
      <c r="C624" s="502" t="s">
        <v>10668</v>
      </c>
      <c r="D624" s="529" t="s">
        <v>1433</v>
      </c>
      <c r="E624" s="7"/>
      <c r="F624" s="7" t="s">
        <v>10687</v>
      </c>
      <c r="G624" s="7"/>
      <c r="H624" s="597">
        <v>1000000</v>
      </c>
      <c r="I624" s="124"/>
      <c r="J624" s="582">
        <f t="shared" si="35"/>
        <v>424458800</v>
      </c>
      <c r="K624" s="130"/>
      <c r="L624" s="254">
        <f t="shared" si="36"/>
        <v>1000000</v>
      </c>
      <c r="M624" s="552"/>
    </row>
    <row r="625" spans="1:13" ht="45" x14ac:dyDescent="0.25">
      <c r="A625" s="128"/>
      <c r="B625" s="12">
        <v>30</v>
      </c>
      <c r="C625" s="502" t="s">
        <v>10669</v>
      </c>
      <c r="D625" s="529" t="s">
        <v>1385</v>
      </c>
      <c r="E625" s="7"/>
      <c r="F625" s="7" t="s">
        <v>10688</v>
      </c>
      <c r="G625" s="7"/>
      <c r="H625" s="597">
        <v>1500000</v>
      </c>
      <c r="I625" s="124"/>
      <c r="J625" s="582">
        <f t="shared" si="35"/>
        <v>425958800</v>
      </c>
      <c r="K625" s="130"/>
      <c r="L625" s="254">
        <f t="shared" si="36"/>
        <v>1500000</v>
      </c>
      <c r="M625" s="552"/>
    </row>
    <row r="626" spans="1:13" ht="45" x14ac:dyDescent="0.25">
      <c r="A626" s="128"/>
      <c r="B626" s="12">
        <v>30</v>
      </c>
      <c r="C626" s="502" t="s">
        <v>10670</v>
      </c>
      <c r="D626" s="529" t="s">
        <v>1385</v>
      </c>
      <c r="E626" s="7"/>
      <c r="F626" s="7" t="s">
        <v>10689</v>
      </c>
      <c r="G626" s="7"/>
      <c r="H626" s="597">
        <v>1500000</v>
      </c>
      <c r="I626" s="124"/>
      <c r="J626" s="582">
        <f t="shared" si="35"/>
        <v>427458800</v>
      </c>
      <c r="K626" s="130"/>
      <c r="L626" s="254">
        <f t="shared" si="36"/>
        <v>1500000</v>
      </c>
      <c r="M626" s="552"/>
    </row>
    <row r="627" spans="1:13" ht="30" x14ac:dyDescent="0.25">
      <c r="A627" s="128"/>
      <c r="B627" s="12">
        <v>30</v>
      </c>
      <c r="C627" s="502" t="s">
        <v>10671</v>
      </c>
      <c r="D627" s="529" t="s">
        <v>4490</v>
      </c>
      <c r="E627" s="7"/>
      <c r="F627" s="7" t="s">
        <v>10690</v>
      </c>
      <c r="G627" s="7"/>
      <c r="H627" s="597">
        <v>950000</v>
      </c>
      <c r="I627" s="124"/>
      <c r="J627" s="582">
        <f t="shared" si="35"/>
        <v>428408800</v>
      </c>
      <c r="K627" s="130"/>
      <c r="L627" s="254">
        <f t="shared" si="36"/>
        <v>950000</v>
      </c>
      <c r="M627" s="552"/>
    </row>
    <row r="628" spans="1:13" ht="25.5" x14ac:dyDescent="0.25">
      <c r="A628" s="128"/>
      <c r="B628" s="12">
        <v>30</v>
      </c>
      <c r="C628" s="361" t="s">
        <v>10692</v>
      </c>
      <c r="D628" s="529" t="s">
        <v>4490</v>
      </c>
      <c r="E628" s="7"/>
      <c r="F628" s="7" t="s">
        <v>10691</v>
      </c>
      <c r="G628" s="7"/>
      <c r="H628" s="304">
        <v>1000000</v>
      </c>
      <c r="I628" s="124"/>
      <c r="J628" s="582">
        <f t="shared" si="35"/>
        <v>429408800</v>
      </c>
      <c r="K628" s="130"/>
      <c r="L628" s="254">
        <f t="shared" si="36"/>
        <v>1000000</v>
      </c>
      <c r="M628" s="552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9" t="s">
        <v>5931</v>
      </c>
      <c r="E629" s="7"/>
      <c r="F629" s="7" t="s">
        <v>10698</v>
      </c>
      <c r="G629" s="7"/>
      <c r="H629" s="304">
        <v>500000</v>
      </c>
      <c r="I629" s="124"/>
      <c r="J629" s="582">
        <f t="shared" si="35"/>
        <v>429908800</v>
      </c>
      <c r="K629" s="130"/>
      <c r="L629" s="254">
        <f t="shared" si="36"/>
        <v>500000</v>
      </c>
      <c r="M629" s="552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9"/>
      <c r="E630" s="7"/>
      <c r="F630" s="95" t="s">
        <v>10871</v>
      </c>
      <c r="G630" s="7"/>
      <c r="H630" s="304"/>
      <c r="I630" s="124">
        <v>5797000</v>
      </c>
      <c r="J630" s="582">
        <f>+J629-I630</f>
        <v>424111800</v>
      </c>
      <c r="K630" s="130"/>
      <c r="L630" s="254">
        <f>-I630</f>
        <v>-5797000</v>
      </c>
      <c r="M630" s="552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9"/>
      <c r="E631" s="7"/>
      <c r="F631" s="95" t="s">
        <v>10872</v>
      </c>
      <c r="G631" s="7"/>
      <c r="H631" s="304"/>
      <c r="I631" s="124">
        <v>9623000</v>
      </c>
      <c r="J631" s="582">
        <f>+J630-I631</f>
        <v>414488800</v>
      </c>
      <c r="K631" s="130"/>
      <c r="L631" s="254">
        <f>-I631</f>
        <v>-9623000</v>
      </c>
      <c r="M631" s="552" t="s">
        <v>10876</v>
      </c>
    </row>
    <row r="632" spans="1:13" x14ac:dyDescent="0.25">
      <c r="A632" s="128"/>
      <c r="B632" s="95"/>
      <c r="C632" s="127"/>
      <c r="D632" s="529"/>
      <c r="E632" s="7"/>
      <c r="F632" s="7"/>
      <c r="G632" s="7"/>
      <c r="H632" s="304"/>
      <c r="I632" s="124"/>
      <c r="J632" s="582"/>
      <c r="K632" s="130"/>
      <c r="L632" s="254">
        <f t="shared" si="36"/>
        <v>0</v>
      </c>
      <c r="M632" s="552"/>
    </row>
    <row r="633" spans="1:13" x14ac:dyDescent="0.25">
      <c r="A633" s="500"/>
      <c r="B633" s="30"/>
      <c r="C633" s="531" t="s">
        <v>10877</v>
      </c>
      <c r="D633" s="614"/>
      <c r="E633" s="30"/>
      <c r="F633" s="30"/>
      <c r="G633" s="532"/>
      <c r="H633" s="461"/>
      <c r="I633" s="500"/>
      <c r="J633" s="462"/>
      <c r="K633" s="130"/>
      <c r="L633" s="585"/>
      <c r="M633" s="552"/>
    </row>
    <row r="634" spans="1:13" x14ac:dyDescent="0.25">
      <c r="A634" s="500"/>
      <c r="B634" s="30"/>
      <c r="C634" s="531" t="s">
        <v>6536</v>
      </c>
      <c r="D634" s="614"/>
      <c r="E634" s="30"/>
      <c r="F634" s="30"/>
      <c r="G634" s="532"/>
      <c r="H634" s="461"/>
      <c r="I634" s="500"/>
      <c r="J634" s="462"/>
      <c r="K634" s="130"/>
      <c r="L634" s="585"/>
      <c r="M634" s="552"/>
    </row>
    <row r="635" spans="1:13" x14ac:dyDescent="0.25">
      <c r="A635" s="500"/>
      <c r="B635" s="30"/>
      <c r="C635" s="531"/>
      <c r="D635" s="614"/>
      <c r="E635" s="30"/>
      <c r="F635" s="30"/>
      <c r="G635" s="532"/>
      <c r="H635" s="461"/>
      <c r="I635" s="500"/>
      <c r="J635" s="462"/>
      <c r="K635" s="130"/>
      <c r="L635" s="585"/>
      <c r="M635" s="552"/>
    </row>
    <row r="636" spans="1:13" x14ac:dyDescent="0.25">
      <c r="A636" s="500"/>
      <c r="B636" s="30"/>
      <c r="C636" s="531"/>
      <c r="D636" s="614"/>
      <c r="E636" s="30"/>
      <c r="F636" s="30"/>
      <c r="G636" s="532"/>
      <c r="H636" s="461"/>
      <c r="I636" s="500"/>
      <c r="J636" s="462"/>
      <c r="K636" s="130"/>
      <c r="L636" s="585"/>
      <c r="M636" s="552"/>
    </row>
    <row r="637" spans="1:13" x14ac:dyDescent="0.25">
      <c r="A637" s="500"/>
      <c r="B637" s="30"/>
      <c r="C637" s="531"/>
      <c r="D637" s="614"/>
      <c r="E637" s="30"/>
      <c r="F637" s="30"/>
      <c r="G637" s="532"/>
      <c r="H637" s="461"/>
      <c r="I637" s="500"/>
      <c r="J637" s="462"/>
      <c r="K637" s="130"/>
      <c r="L637" s="585"/>
      <c r="M637" s="552"/>
    </row>
    <row r="638" spans="1:13" x14ac:dyDescent="0.25">
      <c r="A638" s="500"/>
      <c r="B638" s="30"/>
      <c r="C638" s="531"/>
      <c r="D638" s="614"/>
      <c r="E638" s="30"/>
      <c r="F638" s="30"/>
      <c r="G638" s="532"/>
      <c r="H638" s="587"/>
      <c r="I638" s="500"/>
      <c r="J638" s="462"/>
      <c r="K638" s="130"/>
      <c r="L638" s="585"/>
      <c r="M638" s="552"/>
    </row>
    <row r="639" spans="1:13" x14ac:dyDescent="0.25">
      <c r="A639" s="500"/>
      <c r="B639" s="30"/>
      <c r="C639" s="533" t="s">
        <v>4577</v>
      </c>
      <c r="D639" s="614"/>
      <c r="E639" s="30"/>
      <c r="F639" s="30"/>
      <c r="G639" s="532"/>
      <c r="H639" s="587"/>
      <c r="I639" s="500"/>
      <c r="J639" s="462"/>
      <c r="K639" s="130"/>
      <c r="L639" s="585"/>
      <c r="M639" s="552"/>
    </row>
    <row r="640" spans="1:13" x14ac:dyDescent="0.25">
      <c r="F640" s="30"/>
    </row>
    <row r="641" spans="6:6" x14ac:dyDescent="0.25">
      <c r="F641" s="534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750"/>
  <sheetViews>
    <sheetView tabSelected="1" view="pageBreakPreview" zoomScale="85" zoomScaleSheetLayoutView="85" workbookViewId="0">
      <pane ySplit="10" topLeftCell="A149" activePane="bottomLeft" state="frozen"/>
      <selection pane="bottomLeft" activeCell="D152" sqref="D152"/>
    </sheetView>
  </sheetViews>
  <sheetFormatPr defaultRowHeight="12.75" x14ac:dyDescent="0.25"/>
  <cols>
    <col min="1" max="1" width="7.28515625" style="564" customWidth="1"/>
    <col min="2" max="2" width="4.140625" style="31" customWidth="1"/>
    <col min="3" max="3" width="27.28515625" style="512" customWidth="1"/>
    <col min="4" max="4" width="7.85546875" style="629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41" customWidth="1"/>
    <col min="14" max="14" width="19" style="542" customWidth="1"/>
    <col min="15" max="15" width="17.5703125" style="543" customWidth="1"/>
    <col min="16" max="16" width="19" style="543" customWidth="1"/>
    <col min="17" max="16384" width="9.140625" style="543"/>
  </cols>
  <sheetData>
    <row r="1" spans="1:14" s="139" customFormat="1" ht="14.25" x14ac:dyDescent="0.25">
      <c r="A1" s="503"/>
      <c r="B1" s="29"/>
      <c r="C1" s="504" t="s">
        <v>5725</v>
      </c>
      <c r="D1" s="622"/>
      <c r="E1" s="29"/>
      <c r="F1" s="241"/>
      <c r="G1" s="241"/>
      <c r="H1" s="595"/>
      <c r="I1" s="496"/>
      <c r="J1" s="34"/>
      <c r="K1" s="210"/>
      <c r="L1" s="262"/>
      <c r="M1" s="505"/>
      <c r="N1" s="138"/>
    </row>
    <row r="2" spans="1:14" s="139" customFormat="1" ht="14.25" x14ac:dyDescent="0.25">
      <c r="A2" s="506"/>
      <c r="B2" s="29"/>
      <c r="C2" s="504" t="s">
        <v>5726</v>
      </c>
      <c r="D2" s="623"/>
      <c r="E2" s="42"/>
      <c r="F2" s="241"/>
      <c r="G2" s="241"/>
      <c r="H2" s="595"/>
      <c r="I2" s="496"/>
      <c r="J2" s="34"/>
      <c r="K2" s="210"/>
      <c r="L2" s="262"/>
      <c r="M2" s="505"/>
      <c r="N2" s="138"/>
    </row>
    <row r="3" spans="1:14" s="139" customFormat="1" ht="14.25" x14ac:dyDescent="0.25">
      <c r="A3" s="506"/>
      <c r="B3" s="29"/>
      <c r="C3" s="504" t="s">
        <v>5727</v>
      </c>
      <c r="D3" s="623"/>
      <c r="E3" s="42"/>
      <c r="F3" s="241"/>
      <c r="G3" s="241"/>
      <c r="H3" s="595"/>
      <c r="I3" s="496"/>
      <c r="J3" s="34"/>
      <c r="K3" s="210"/>
      <c r="L3" s="262"/>
      <c r="M3" s="505"/>
      <c r="N3" s="138"/>
    </row>
    <row r="4" spans="1:14" s="133" customFormat="1" ht="15.75" x14ac:dyDescent="0.25">
      <c r="A4" s="506"/>
      <c r="B4" s="29"/>
      <c r="C4" s="586"/>
      <c r="D4" s="623"/>
      <c r="E4" s="42"/>
      <c r="F4" s="61"/>
      <c r="G4" s="535"/>
      <c r="H4" s="596"/>
      <c r="I4" s="497"/>
      <c r="J4" s="47"/>
      <c r="K4" s="508"/>
      <c r="L4" s="509"/>
      <c r="M4" s="510"/>
      <c r="N4" s="132"/>
    </row>
    <row r="5" spans="1:14" s="550" customFormat="1" ht="15.75" x14ac:dyDescent="0.25">
      <c r="A5" s="55"/>
      <c r="B5" s="55"/>
      <c r="C5" s="511"/>
      <c r="D5" s="624"/>
      <c r="E5" s="55"/>
      <c r="F5" s="44"/>
      <c r="G5" s="599"/>
      <c r="H5" s="588"/>
      <c r="I5" s="544"/>
      <c r="J5" s="545"/>
      <c r="K5" s="546"/>
      <c r="L5" s="547"/>
      <c r="M5" s="548"/>
      <c r="N5" s="549"/>
    </row>
    <row r="6" spans="1:14" ht="15.75" x14ac:dyDescent="0.25">
      <c r="A6" s="636" t="str">
        <f>+'[1]Okt 07'!A6:H6</f>
        <v xml:space="preserve">BUKU KAS </v>
      </c>
      <c r="B6" s="636"/>
      <c r="C6" s="636"/>
      <c r="D6" s="636"/>
      <c r="E6" s="636"/>
      <c r="F6" s="636"/>
      <c r="G6" s="636"/>
      <c r="H6" s="636"/>
      <c r="I6" s="636"/>
      <c r="J6" s="636"/>
      <c r="K6" s="551"/>
      <c r="M6" s="552"/>
    </row>
    <row r="7" spans="1:14" ht="15.75" x14ac:dyDescent="0.25">
      <c r="A7" s="636" t="s">
        <v>11006</v>
      </c>
      <c r="B7" s="636"/>
      <c r="C7" s="636"/>
      <c r="D7" s="636"/>
      <c r="E7" s="636"/>
      <c r="F7" s="636"/>
      <c r="G7" s="636"/>
      <c r="H7" s="636"/>
      <c r="I7" s="636"/>
      <c r="J7" s="636"/>
      <c r="K7" s="551"/>
      <c r="M7" s="130"/>
    </row>
    <row r="8" spans="1:14" x14ac:dyDescent="0.25">
      <c r="A8" s="44"/>
      <c r="B8" s="44"/>
      <c r="D8" s="625"/>
      <c r="F8" s="44"/>
      <c r="G8" s="44"/>
      <c r="J8" s="553"/>
      <c r="K8" s="368"/>
      <c r="M8" s="552"/>
    </row>
    <row r="9" spans="1:14" ht="25.5" x14ac:dyDescent="0.25">
      <c r="A9" s="637" t="s">
        <v>0</v>
      </c>
      <c r="B9" s="637"/>
      <c r="C9" s="1" t="s">
        <v>1</v>
      </c>
      <c r="D9" s="626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2"/>
    </row>
    <row r="10" spans="1:14" ht="25.5" x14ac:dyDescent="0.25">
      <c r="A10" s="600" t="s">
        <v>10888</v>
      </c>
      <c r="B10" s="600">
        <v>2</v>
      </c>
      <c r="C10" s="1" t="s">
        <v>9</v>
      </c>
      <c r="D10" s="626"/>
      <c r="E10" s="1"/>
      <c r="F10" s="7" t="s">
        <v>10702</v>
      </c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M10" s="552"/>
    </row>
    <row r="11" spans="1:14" ht="45" x14ac:dyDescent="0.25">
      <c r="A11" s="1"/>
      <c r="B11" s="7">
        <v>2</v>
      </c>
      <c r="C11" s="502" t="s">
        <v>10789</v>
      </c>
      <c r="D11" s="612" t="s">
        <v>9287</v>
      </c>
      <c r="E11" s="7"/>
      <c r="F11" s="7" t="s">
        <v>10702</v>
      </c>
      <c r="G11" s="1"/>
      <c r="H11" s="616">
        <v>1100000</v>
      </c>
      <c r="I11" s="498"/>
      <c r="J11" s="24">
        <f>J10+H11-I11</f>
        <v>422220900</v>
      </c>
      <c r="K11" s="513"/>
      <c r="M11" s="552"/>
    </row>
    <row r="12" spans="1:14" ht="45" x14ac:dyDescent="0.25">
      <c r="A12" s="1"/>
      <c r="B12" s="7">
        <v>2</v>
      </c>
      <c r="C12" s="502" t="s">
        <v>10790</v>
      </c>
      <c r="D12" s="630" t="s">
        <v>6084</v>
      </c>
      <c r="E12" s="7"/>
      <c r="F12" s="7" t="s">
        <v>10703</v>
      </c>
      <c r="G12" s="1"/>
      <c r="H12" s="616">
        <v>1100000</v>
      </c>
      <c r="I12" s="554"/>
      <c r="J12" s="24">
        <f t="shared" ref="J12:J75" si="0">J11+H12-I12</f>
        <v>423320900</v>
      </c>
      <c r="K12" s="513"/>
      <c r="M12" s="368"/>
    </row>
    <row r="13" spans="1:14" s="558" customFormat="1" ht="45" x14ac:dyDescent="0.25">
      <c r="A13" s="555"/>
      <c r="B13" s="7">
        <v>2</v>
      </c>
      <c r="C13" s="502" t="s">
        <v>10791</v>
      </c>
      <c r="D13" s="612" t="s">
        <v>9287</v>
      </c>
      <c r="E13" s="7"/>
      <c r="F13" s="7" t="s">
        <v>10704</v>
      </c>
      <c r="G13" s="11"/>
      <c r="H13" s="616">
        <v>500000</v>
      </c>
      <c r="I13" s="476"/>
      <c r="J13" s="24">
        <f t="shared" si="0"/>
        <v>423820900</v>
      </c>
      <c r="K13" s="513"/>
      <c r="L13" s="254"/>
      <c r="M13" s="556"/>
      <c r="N13" s="557"/>
    </row>
    <row r="14" spans="1:14" s="558" customFormat="1" ht="30" x14ac:dyDescent="0.25">
      <c r="A14" s="555"/>
      <c r="B14" s="7">
        <v>2</v>
      </c>
      <c r="C14" s="502" t="s">
        <v>10792</v>
      </c>
      <c r="D14" s="612" t="s">
        <v>9287</v>
      </c>
      <c r="E14" s="7"/>
      <c r="F14" s="7" t="s">
        <v>10705</v>
      </c>
      <c r="G14" s="11"/>
      <c r="H14" s="616">
        <v>625000</v>
      </c>
      <c r="I14" s="476"/>
      <c r="J14" s="24">
        <f t="shared" si="0"/>
        <v>424445900</v>
      </c>
      <c r="K14" s="519"/>
      <c r="L14" s="254"/>
      <c r="M14" s="556"/>
      <c r="N14" s="557"/>
    </row>
    <row r="15" spans="1:14" s="558" customFormat="1" ht="45" x14ac:dyDescent="0.25">
      <c r="A15" s="555"/>
      <c r="B15" s="7">
        <v>2</v>
      </c>
      <c r="C15" s="502" t="s">
        <v>10793</v>
      </c>
      <c r="D15" s="612" t="s">
        <v>9287</v>
      </c>
      <c r="E15" s="7"/>
      <c r="F15" s="7" t="s">
        <v>10706</v>
      </c>
      <c r="G15" s="11"/>
      <c r="H15" s="616">
        <v>650000</v>
      </c>
      <c r="I15" s="476"/>
      <c r="J15" s="24">
        <f t="shared" si="0"/>
        <v>425095900</v>
      </c>
      <c r="K15" s="519"/>
      <c r="L15" s="254"/>
      <c r="M15" s="556"/>
      <c r="N15" s="557"/>
    </row>
    <row r="16" spans="1:14" s="558" customFormat="1" ht="60" x14ac:dyDescent="0.25">
      <c r="A16" s="555"/>
      <c r="B16" s="7">
        <v>2</v>
      </c>
      <c r="C16" s="502" t="s">
        <v>10794</v>
      </c>
      <c r="D16" s="612" t="s">
        <v>9287</v>
      </c>
      <c r="E16" s="7"/>
      <c r="F16" s="7" t="s">
        <v>10707</v>
      </c>
      <c r="G16" s="11"/>
      <c r="H16" s="616">
        <v>1000000</v>
      </c>
      <c r="I16" s="476"/>
      <c r="J16" s="24">
        <f t="shared" si="0"/>
        <v>426095900</v>
      </c>
      <c r="K16" s="519"/>
      <c r="L16" s="254"/>
      <c r="M16" s="556"/>
      <c r="N16" s="557"/>
    </row>
    <row r="17" spans="1:14" s="558" customFormat="1" ht="45" x14ac:dyDescent="0.25">
      <c r="A17" s="555"/>
      <c r="B17" s="7">
        <v>2</v>
      </c>
      <c r="C17" s="502" t="s">
        <v>10795</v>
      </c>
      <c r="D17" s="612" t="s">
        <v>9287</v>
      </c>
      <c r="E17" s="7"/>
      <c r="F17" s="7" t="s">
        <v>10708</v>
      </c>
      <c r="G17" s="11"/>
      <c r="H17" s="616">
        <v>1000000</v>
      </c>
      <c r="I17" s="476"/>
      <c r="J17" s="24">
        <f t="shared" si="0"/>
        <v>427095900</v>
      </c>
      <c r="K17" s="519"/>
      <c r="L17" s="254"/>
      <c r="M17" s="556"/>
      <c r="N17" s="557"/>
    </row>
    <row r="18" spans="1:14" s="558" customFormat="1" ht="36" customHeight="1" x14ac:dyDescent="0.25">
      <c r="A18" s="555"/>
      <c r="B18" s="7">
        <v>2</v>
      </c>
      <c r="C18" s="502" t="s">
        <v>10796</v>
      </c>
      <c r="D18" s="612" t="s">
        <v>9287</v>
      </c>
      <c r="E18" s="7"/>
      <c r="F18" s="7" t="s">
        <v>10709</v>
      </c>
      <c r="G18" s="11"/>
      <c r="H18" s="616">
        <v>2000000</v>
      </c>
      <c r="I18" s="476"/>
      <c r="J18" s="24">
        <f t="shared" si="0"/>
        <v>429095900</v>
      </c>
      <c r="K18" s="519"/>
      <c r="L18" s="254"/>
      <c r="M18" s="556"/>
      <c r="N18" s="557"/>
    </row>
    <row r="19" spans="1:14" s="558" customFormat="1" ht="60" x14ac:dyDescent="0.25">
      <c r="A19" s="555"/>
      <c r="B19" s="7">
        <v>2</v>
      </c>
      <c r="C19" s="502" t="s">
        <v>10797</v>
      </c>
      <c r="D19" s="630" t="s">
        <v>6082</v>
      </c>
      <c r="E19" s="7"/>
      <c r="F19" s="7" t="s">
        <v>10710</v>
      </c>
      <c r="G19" s="11"/>
      <c r="H19" s="616">
        <v>1000000</v>
      </c>
      <c r="I19" s="476"/>
      <c r="J19" s="24">
        <f t="shared" si="0"/>
        <v>430095900</v>
      </c>
      <c r="K19" s="519"/>
      <c r="L19" s="254"/>
      <c r="M19" s="556"/>
      <c r="N19" s="557"/>
    </row>
    <row r="20" spans="1:14" s="558" customFormat="1" ht="45" x14ac:dyDescent="0.25">
      <c r="A20" s="555"/>
      <c r="B20" s="7">
        <v>2</v>
      </c>
      <c r="C20" s="502" t="s">
        <v>10798</v>
      </c>
      <c r="D20" s="630" t="s">
        <v>5931</v>
      </c>
      <c r="E20" s="7"/>
      <c r="F20" s="7" t="s">
        <v>10711</v>
      </c>
      <c r="G20" s="11"/>
      <c r="H20" s="616">
        <v>2000000</v>
      </c>
      <c r="I20" s="476"/>
      <c r="J20" s="24">
        <f t="shared" si="0"/>
        <v>432095900</v>
      </c>
      <c r="K20" s="519"/>
      <c r="L20" s="254"/>
      <c r="M20" s="556"/>
      <c r="N20" s="557"/>
    </row>
    <row r="21" spans="1:14" s="558" customFormat="1" ht="60" x14ac:dyDescent="0.25">
      <c r="A21" s="555"/>
      <c r="B21" s="7">
        <v>2</v>
      </c>
      <c r="C21" s="502" t="s">
        <v>10799</v>
      </c>
      <c r="D21" s="630" t="s">
        <v>6084</v>
      </c>
      <c r="E21" s="7"/>
      <c r="F21" s="7" t="s">
        <v>10712</v>
      </c>
      <c r="G21" s="11"/>
      <c r="H21" s="616">
        <v>3600000</v>
      </c>
      <c r="I21" s="476"/>
      <c r="J21" s="24">
        <f t="shared" si="0"/>
        <v>435695900</v>
      </c>
      <c r="K21" s="519"/>
      <c r="L21" s="254"/>
      <c r="M21" s="556"/>
      <c r="N21" s="557"/>
    </row>
    <row r="22" spans="1:14" s="558" customFormat="1" ht="45" x14ac:dyDescent="0.25">
      <c r="A22" s="555"/>
      <c r="B22" s="7">
        <v>2</v>
      </c>
      <c r="C22" s="502" t="s">
        <v>10800</v>
      </c>
      <c r="D22" s="612" t="s">
        <v>9287</v>
      </c>
      <c r="E22" s="7"/>
      <c r="F22" s="7" t="s">
        <v>10713</v>
      </c>
      <c r="G22" s="11"/>
      <c r="H22" s="616">
        <v>600000</v>
      </c>
      <c r="I22" s="476"/>
      <c r="J22" s="24">
        <f t="shared" si="0"/>
        <v>436295900</v>
      </c>
      <c r="K22" s="519"/>
      <c r="L22" s="254"/>
      <c r="M22" s="556"/>
      <c r="N22" s="559"/>
    </row>
    <row r="23" spans="1:14" s="564" customFormat="1" ht="45" x14ac:dyDescent="0.25">
      <c r="A23" s="560"/>
      <c r="B23" s="7">
        <v>2</v>
      </c>
      <c r="C23" s="502" t="s">
        <v>10801</v>
      </c>
      <c r="D23" s="612" t="s">
        <v>9287</v>
      </c>
      <c r="E23" s="7"/>
      <c r="F23" s="7" t="s">
        <v>10714</v>
      </c>
      <c r="G23" s="465"/>
      <c r="H23" s="616">
        <v>1800000</v>
      </c>
      <c r="I23" s="561"/>
      <c r="J23" s="24">
        <f t="shared" si="0"/>
        <v>438095900</v>
      </c>
      <c r="K23" s="515"/>
      <c r="L23" s="254"/>
      <c r="M23" s="562"/>
      <c r="N23" s="563"/>
    </row>
    <row r="24" spans="1:14" s="564" customFormat="1" ht="45" x14ac:dyDescent="0.25">
      <c r="A24" s="560"/>
      <c r="B24" s="7">
        <v>2</v>
      </c>
      <c r="C24" s="502" t="s">
        <v>10802</v>
      </c>
      <c r="D24" s="630" t="s">
        <v>1385</v>
      </c>
      <c r="E24" s="7"/>
      <c r="F24" s="7" t="s">
        <v>10715</v>
      </c>
      <c r="G24" s="465"/>
      <c r="H24" s="616">
        <v>400000</v>
      </c>
      <c r="I24" s="561"/>
      <c r="J24" s="24">
        <f t="shared" si="0"/>
        <v>438495900</v>
      </c>
      <c r="K24" s="515"/>
      <c r="L24" s="254"/>
      <c r="M24" s="562"/>
      <c r="N24" s="563"/>
    </row>
    <row r="25" spans="1:14" s="564" customFormat="1" ht="30" x14ac:dyDescent="0.25">
      <c r="A25" s="560"/>
      <c r="B25" s="7">
        <v>2</v>
      </c>
      <c r="C25" s="502" t="s">
        <v>10803</v>
      </c>
      <c r="D25" s="612" t="s">
        <v>9287</v>
      </c>
      <c r="E25" s="7"/>
      <c r="F25" s="7" t="s">
        <v>10716</v>
      </c>
      <c r="G25" s="465"/>
      <c r="H25" s="616">
        <v>525000</v>
      </c>
      <c r="I25" s="561"/>
      <c r="J25" s="24">
        <f t="shared" si="0"/>
        <v>439020900</v>
      </c>
      <c r="K25" s="515"/>
      <c r="L25" s="254"/>
      <c r="M25" s="562"/>
      <c r="N25" s="563"/>
    </row>
    <row r="26" spans="1:14" s="564" customFormat="1" ht="45" x14ac:dyDescent="0.25">
      <c r="A26" s="560"/>
      <c r="B26" s="7">
        <v>2</v>
      </c>
      <c r="C26" s="502" t="s">
        <v>10804</v>
      </c>
      <c r="D26" s="612" t="s">
        <v>9287</v>
      </c>
      <c r="E26" s="7"/>
      <c r="F26" s="7" t="s">
        <v>10717</v>
      </c>
      <c r="G26" s="465"/>
      <c r="H26" s="616">
        <v>25000</v>
      </c>
      <c r="I26" s="561"/>
      <c r="J26" s="24">
        <f t="shared" si="0"/>
        <v>439045900</v>
      </c>
      <c r="K26" s="515"/>
      <c r="L26" s="254"/>
      <c r="M26" s="562"/>
      <c r="N26" s="563"/>
    </row>
    <row r="27" spans="1:14" s="564" customFormat="1" ht="45" x14ac:dyDescent="0.25">
      <c r="A27" s="560"/>
      <c r="B27" s="7">
        <v>2</v>
      </c>
      <c r="C27" s="502" t="s">
        <v>10805</v>
      </c>
      <c r="D27" s="630" t="s">
        <v>1385</v>
      </c>
      <c r="E27" s="7"/>
      <c r="F27" s="7" t="s">
        <v>10718</v>
      </c>
      <c r="G27" s="465"/>
      <c r="H27" s="616">
        <v>2850000</v>
      </c>
      <c r="I27" s="561"/>
      <c r="J27" s="24">
        <f t="shared" si="0"/>
        <v>441895900</v>
      </c>
      <c r="K27" s="515"/>
      <c r="L27" s="254"/>
      <c r="M27" s="562"/>
      <c r="N27" s="563"/>
    </row>
    <row r="28" spans="1:14" s="564" customFormat="1" ht="30" x14ac:dyDescent="0.25">
      <c r="A28" s="560"/>
      <c r="B28" s="7">
        <v>2</v>
      </c>
      <c r="C28" s="502" t="s">
        <v>10806</v>
      </c>
      <c r="D28" s="630" t="s">
        <v>6082</v>
      </c>
      <c r="E28" s="7"/>
      <c r="F28" s="7" t="s">
        <v>10719</v>
      </c>
      <c r="G28" s="465"/>
      <c r="H28" s="616">
        <v>1000000</v>
      </c>
      <c r="I28" s="561"/>
      <c r="J28" s="24">
        <f t="shared" si="0"/>
        <v>442895900</v>
      </c>
      <c r="K28" s="515"/>
      <c r="L28" s="254"/>
      <c r="M28" s="562"/>
      <c r="N28" s="563"/>
    </row>
    <row r="29" spans="1:14" s="558" customFormat="1" ht="30" x14ac:dyDescent="0.25">
      <c r="A29" s="555"/>
      <c r="B29" s="7">
        <v>2</v>
      </c>
      <c r="C29" s="502" t="s">
        <v>10807</v>
      </c>
      <c r="D29" s="630" t="s">
        <v>6084</v>
      </c>
      <c r="E29" s="7"/>
      <c r="F29" s="7" t="s">
        <v>10720</v>
      </c>
      <c r="G29" s="11"/>
      <c r="H29" s="616">
        <v>900000</v>
      </c>
      <c r="I29" s="476"/>
      <c r="J29" s="24">
        <f t="shared" si="0"/>
        <v>443795900</v>
      </c>
      <c r="K29" s="519"/>
      <c r="L29" s="254"/>
      <c r="M29" s="556"/>
      <c r="N29" s="557"/>
    </row>
    <row r="30" spans="1:14" s="558" customFormat="1" ht="45" x14ac:dyDescent="0.25">
      <c r="A30" s="555"/>
      <c r="B30" s="7">
        <v>2</v>
      </c>
      <c r="C30" s="502" t="s">
        <v>10808</v>
      </c>
      <c r="D30" s="612" t="s">
        <v>9287</v>
      </c>
      <c r="E30" s="95"/>
      <c r="F30" s="7" t="s">
        <v>10721</v>
      </c>
      <c r="G30" s="465"/>
      <c r="H30" s="616">
        <v>1000000</v>
      </c>
      <c r="I30" s="429"/>
      <c r="J30" s="24">
        <f t="shared" si="0"/>
        <v>444795900</v>
      </c>
      <c r="K30" s="519" t="s">
        <v>5876</v>
      </c>
      <c r="L30" s="254"/>
      <c r="M30" s="556"/>
      <c r="N30" s="557"/>
    </row>
    <row r="31" spans="1:14" s="558" customFormat="1" ht="45" x14ac:dyDescent="0.25">
      <c r="A31" s="555"/>
      <c r="B31" s="7">
        <v>2</v>
      </c>
      <c r="C31" s="502" t="s">
        <v>10809</v>
      </c>
      <c r="D31" s="612" t="s">
        <v>9385</v>
      </c>
      <c r="E31" s="95"/>
      <c r="F31" s="7" t="s">
        <v>10722</v>
      </c>
      <c r="G31" s="465"/>
      <c r="H31" s="616">
        <v>660000</v>
      </c>
      <c r="I31" s="429"/>
      <c r="J31" s="24">
        <f t="shared" si="0"/>
        <v>445455900</v>
      </c>
      <c r="K31" s="519" t="s">
        <v>5332</v>
      </c>
      <c r="L31" s="254"/>
      <c r="M31" s="556"/>
      <c r="N31" s="557"/>
    </row>
    <row r="32" spans="1:14" s="558" customFormat="1" ht="60" x14ac:dyDescent="0.25">
      <c r="A32" s="555"/>
      <c r="B32" s="7">
        <v>2</v>
      </c>
      <c r="C32" s="502" t="s">
        <v>10810</v>
      </c>
      <c r="D32" s="631" t="s">
        <v>1251</v>
      </c>
      <c r="E32" s="95"/>
      <c r="F32" s="7" t="s">
        <v>10723</v>
      </c>
      <c r="G32" s="465"/>
      <c r="H32" s="616">
        <v>800000</v>
      </c>
      <c r="I32" s="429"/>
      <c r="J32" s="24">
        <f t="shared" si="0"/>
        <v>446255900</v>
      </c>
      <c r="K32" s="519" t="s">
        <v>5332</v>
      </c>
      <c r="L32" s="254"/>
      <c r="M32" s="556"/>
      <c r="N32" s="557"/>
    </row>
    <row r="33" spans="1:14" s="558" customFormat="1" ht="60" x14ac:dyDescent="0.25">
      <c r="A33" s="555"/>
      <c r="B33" s="7">
        <v>2</v>
      </c>
      <c r="C33" s="502" t="s">
        <v>10811</v>
      </c>
      <c r="D33" s="631" t="s">
        <v>6084</v>
      </c>
      <c r="E33" s="95"/>
      <c r="F33" s="7" t="s">
        <v>10724</v>
      </c>
      <c r="G33" s="465"/>
      <c r="H33" s="616">
        <v>2050000</v>
      </c>
      <c r="I33" s="429"/>
      <c r="J33" s="24">
        <f t="shared" si="0"/>
        <v>448305900</v>
      </c>
      <c r="K33" s="519" t="s">
        <v>5870</v>
      </c>
      <c r="L33" s="254"/>
      <c r="M33" s="556"/>
      <c r="N33" s="557"/>
    </row>
    <row r="34" spans="1:14" s="558" customFormat="1" ht="45" x14ac:dyDescent="0.25">
      <c r="A34" s="555"/>
      <c r="B34" s="7">
        <v>2</v>
      </c>
      <c r="C34" s="502" t="s">
        <v>10812</v>
      </c>
      <c r="D34" s="631" t="s">
        <v>5931</v>
      </c>
      <c r="E34" s="95"/>
      <c r="F34" s="7" t="s">
        <v>10725</v>
      </c>
      <c r="G34" s="465"/>
      <c r="H34" s="616">
        <v>900000</v>
      </c>
      <c r="I34" s="429"/>
      <c r="J34" s="24">
        <f t="shared" si="0"/>
        <v>449205900</v>
      </c>
      <c r="K34" s="519" t="s">
        <v>5870</v>
      </c>
      <c r="L34" s="254"/>
      <c r="M34" s="556"/>
      <c r="N34" s="557"/>
    </row>
    <row r="35" spans="1:14" s="558" customFormat="1" ht="45" x14ac:dyDescent="0.25">
      <c r="A35" s="555"/>
      <c r="B35" s="7">
        <v>2</v>
      </c>
      <c r="C35" s="502" t="s">
        <v>10813</v>
      </c>
      <c r="D35" s="627" t="s">
        <v>9385</v>
      </c>
      <c r="E35" s="95"/>
      <c r="F35" s="7" t="s">
        <v>10726</v>
      </c>
      <c r="G35" s="465"/>
      <c r="H35" s="616">
        <v>650000</v>
      </c>
      <c r="I35" s="429"/>
      <c r="J35" s="24">
        <f t="shared" si="0"/>
        <v>449855900</v>
      </c>
      <c r="K35" s="519" t="s">
        <v>5489</v>
      </c>
      <c r="L35" s="254"/>
      <c r="M35" s="556"/>
      <c r="N35" s="557"/>
    </row>
    <row r="36" spans="1:14" s="558" customFormat="1" ht="60" x14ac:dyDescent="0.25">
      <c r="A36" s="555"/>
      <c r="B36" s="7">
        <v>2</v>
      </c>
      <c r="C36" s="502" t="s">
        <v>10814</v>
      </c>
      <c r="D36" s="631" t="s">
        <v>1433</v>
      </c>
      <c r="E36" s="95"/>
      <c r="F36" s="7" t="s">
        <v>10727</v>
      </c>
      <c r="G36" s="465"/>
      <c r="H36" s="616">
        <v>2400000</v>
      </c>
      <c r="I36" s="429"/>
      <c r="J36" s="24">
        <f t="shared" si="0"/>
        <v>452255900</v>
      </c>
      <c r="K36" s="519" t="s">
        <v>5876</v>
      </c>
      <c r="L36" s="254"/>
      <c r="M36" s="556"/>
      <c r="N36" s="557"/>
    </row>
    <row r="37" spans="1:14" s="564" customFormat="1" ht="45" x14ac:dyDescent="0.25">
      <c r="A37" s="561"/>
      <c r="B37" s="7">
        <v>2</v>
      </c>
      <c r="C37" s="502" t="s">
        <v>10815</v>
      </c>
      <c r="D37" s="611" t="s">
        <v>9385</v>
      </c>
      <c r="E37" s="95"/>
      <c r="F37" s="7" t="s">
        <v>10728</v>
      </c>
      <c r="G37" s="465"/>
      <c r="H37" s="616">
        <v>25000</v>
      </c>
      <c r="I37" s="565"/>
      <c r="J37" s="24">
        <f t="shared" si="0"/>
        <v>452280900</v>
      </c>
      <c r="K37" s="515" t="s">
        <v>5870</v>
      </c>
      <c r="L37" s="254"/>
      <c r="M37" s="562"/>
      <c r="N37" s="563"/>
    </row>
    <row r="38" spans="1:14" s="564" customFormat="1" ht="45" x14ac:dyDescent="0.25">
      <c r="A38" s="561"/>
      <c r="B38" s="7">
        <v>2</v>
      </c>
      <c r="C38" s="502" t="s">
        <v>10816</v>
      </c>
      <c r="D38" s="632" t="s">
        <v>1433</v>
      </c>
      <c r="E38" s="95"/>
      <c r="F38" s="7" t="s">
        <v>10729</v>
      </c>
      <c r="G38" s="465"/>
      <c r="H38" s="616">
        <v>1900000</v>
      </c>
      <c r="I38" s="565"/>
      <c r="J38" s="24">
        <f t="shared" si="0"/>
        <v>454180900</v>
      </c>
      <c r="K38" s="515"/>
      <c r="L38" s="254"/>
      <c r="M38" s="562"/>
      <c r="N38" s="563"/>
    </row>
    <row r="39" spans="1:14" s="564" customFormat="1" ht="30" x14ac:dyDescent="0.25">
      <c r="A39" s="561"/>
      <c r="B39" s="7">
        <v>2</v>
      </c>
      <c r="C39" s="502" t="s">
        <v>10817</v>
      </c>
      <c r="D39" s="611" t="s">
        <v>1227</v>
      </c>
      <c r="E39" s="7"/>
      <c r="F39" s="7" t="s">
        <v>10730</v>
      </c>
      <c r="G39" s="239"/>
      <c r="H39" s="616">
        <v>600000</v>
      </c>
      <c r="I39" s="561"/>
      <c r="J39" s="24">
        <f t="shared" si="0"/>
        <v>454780900</v>
      </c>
      <c r="K39" s="515"/>
      <c r="L39" s="254"/>
      <c r="M39" s="562"/>
      <c r="N39" s="563"/>
    </row>
    <row r="40" spans="1:14" s="564" customFormat="1" ht="45" x14ac:dyDescent="0.25">
      <c r="A40" s="561"/>
      <c r="B40" s="7">
        <v>2</v>
      </c>
      <c r="C40" s="502" t="s">
        <v>10818</v>
      </c>
      <c r="D40" s="611" t="s">
        <v>1227</v>
      </c>
      <c r="E40" s="7"/>
      <c r="F40" s="7" t="s">
        <v>10731</v>
      </c>
      <c r="G40" s="239"/>
      <c r="H40" s="616">
        <v>550000</v>
      </c>
      <c r="I40" s="561"/>
      <c r="J40" s="24">
        <f t="shared" si="0"/>
        <v>455330900</v>
      </c>
      <c r="K40" s="515"/>
      <c r="L40" s="254"/>
      <c r="M40" s="562"/>
      <c r="N40" s="563"/>
    </row>
    <row r="41" spans="1:14" s="564" customFormat="1" ht="60" x14ac:dyDescent="0.25">
      <c r="A41" s="561"/>
      <c r="B41" s="7">
        <v>2</v>
      </c>
      <c r="C41" s="502" t="s">
        <v>10819</v>
      </c>
      <c r="D41" s="611" t="s">
        <v>1227</v>
      </c>
      <c r="E41" s="7"/>
      <c r="F41" s="7" t="s">
        <v>10732</v>
      </c>
      <c r="G41" s="239"/>
      <c r="H41" s="616">
        <v>700000</v>
      </c>
      <c r="I41" s="561"/>
      <c r="J41" s="24">
        <f t="shared" si="0"/>
        <v>456030900</v>
      </c>
      <c r="K41" s="515"/>
      <c r="L41" s="254"/>
      <c r="M41" s="562"/>
      <c r="N41" s="563"/>
    </row>
    <row r="42" spans="1:14" s="564" customFormat="1" ht="45" x14ac:dyDescent="0.25">
      <c r="A42" s="561"/>
      <c r="B42" s="7">
        <v>2</v>
      </c>
      <c r="C42" s="502" t="s">
        <v>10820</v>
      </c>
      <c r="D42" s="611" t="s">
        <v>1227</v>
      </c>
      <c r="E42" s="7"/>
      <c r="F42" s="7" t="s">
        <v>10733</v>
      </c>
      <c r="G42" s="239"/>
      <c r="H42" s="616">
        <v>660000</v>
      </c>
      <c r="I42" s="561"/>
      <c r="J42" s="24">
        <f t="shared" si="0"/>
        <v>456690900</v>
      </c>
      <c r="K42" s="515"/>
      <c r="L42" s="254"/>
      <c r="M42" s="562"/>
      <c r="N42" s="563"/>
    </row>
    <row r="43" spans="1:14" s="564" customFormat="1" ht="45" x14ac:dyDescent="0.25">
      <c r="A43" s="561"/>
      <c r="B43" s="7">
        <v>2</v>
      </c>
      <c r="C43" s="502" t="s">
        <v>10821</v>
      </c>
      <c r="D43" s="611" t="s">
        <v>9287</v>
      </c>
      <c r="E43" s="7"/>
      <c r="F43" s="7" t="s">
        <v>10734</v>
      </c>
      <c r="G43" s="239"/>
      <c r="H43" s="616">
        <v>500000</v>
      </c>
      <c r="I43" s="561"/>
      <c r="J43" s="24">
        <f t="shared" si="0"/>
        <v>457190900</v>
      </c>
      <c r="K43" s="515"/>
      <c r="L43" s="254"/>
      <c r="M43" s="562"/>
      <c r="N43" s="563"/>
    </row>
    <row r="44" spans="1:14" s="564" customFormat="1" ht="45" x14ac:dyDescent="0.25">
      <c r="A44" s="561"/>
      <c r="B44" s="7">
        <v>2</v>
      </c>
      <c r="C44" s="502" t="s">
        <v>10822</v>
      </c>
      <c r="D44" s="632" t="s">
        <v>7000</v>
      </c>
      <c r="E44" s="7"/>
      <c r="F44" s="7" t="s">
        <v>10735</v>
      </c>
      <c r="G44" s="239"/>
      <c r="H44" s="616">
        <v>1475000</v>
      </c>
      <c r="I44" s="561"/>
      <c r="J44" s="24">
        <f t="shared" si="0"/>
        <v>458665900</v>
      </c>
      <c r="K44" s="515"/>
      <c r="L44" s="254"/>
      <c r="M44" s="562"/>
      <c r="N44" s="563"/>
    </row>
    <row r="45" spans="1:14" s="564" customFormat="1" ht="45" x14ac:dyDescent="0.25">
      <c r="A45" s="561"/>
      <c r="B45" s="7">
        <v>2</v>
      </c>
      <c r="C45" s="502" t="s">
        <v>10823</v>
      </c>
      <c r="D45" s="632" t="s">
        <v>1594</v>
      </c>
      <c r="E45" s="7"/>
      <c r="F45" s="7" t="s">
        <v>10736</v>
      </c>
      <c r="G45" s="239"/>
      <c r="H45" s="616">
        <v>2000000</v>
      </c>
      <c r="I45" s="561"/>
      <c r="J45" s="24">
        <f t="shared" si="0"/>
        <v>460665900</v>
      </c>
      <c r="K45" s="515"/>
      <c r="L45" s="254"/>
      <c r="M45" s="562"/>
      <c r="N45" s="563"/>
    </row>
    <row r="46" spans="1:14" s="564" customFormat="1" ht="45" x14ac:dyDescent="0.25">
      <c r="A46" s="561"/>
      <c r="B46" s="7">
        <v>2</v>
      </c>
      <c r="C46" s="502" t="s">
        <v>10824</v>
      </c>
      <c r="D46" s="632" t="s">
        <v>4490</v>
      </c>
      <c r="E46" s="7"/>
      <c r="F46" s="7" t="s">
        <v>10737</v>
      </c>
      <c r="G46" s="239"/>
      <c r="H46" s="616">
        <v>1020000</v>
      </c>
      <c r="I46" s="561"/>
      <c r="J46" s="24">
        <f t="shared" si="0"/>
        <v>461685900</v>
      </c>
      <c r="K46" s="515"/>
      <c r="L46" s="254"/>
      <c r="M46" s="562"/>
      <c r="N46" s="563"/>
    </row>
    <row r="47" spans="1:14" s="564" customFormat="1" ht="60" x14ac:dyDescent="0.25">
      <c r="A47" s="561"/>
      <c r="B47" s="7">
        <v>2</v>
      </c>
      <c r="C47" s="502" t="s">
        <v>10825</v>
      </c>
      <c r="D47" s="632" t="s">
        <v>1594</v>
      </c>
      <c r="E47" s="7"/>
      <c r="F47" s="7" t="s">
        <v>10738</v>
      </c>
      <c r="G47" s="239"/>
      <c r="H47" s="616">
        <v>1000000</v>
      </c>
      <c r="I47" s="561"/>
      <c r="J47" s="24">
        <f t="shared" si="0"/>
        <v>462685900</v>
      </c>
      <c r="K47" s="515"/>
      <c r="L47" s="254"/>
      <c r="M47" s="562"/>
      <c r="N47" s="563"/>
    </row>
    <row r="48" spans="1:14" s="564" customFormat="1" ht="60" x14ac:dyDescent="0.25">
      <c r="A48" s="561"/>
      <c r="B48" s="7">
        <v>2</v>
      </c>
      <c r="C48" s="502" t="s">
        <v>10826</v>
      </c>
      <c r="D48" s="632" t="s">
        <v>1594</v>
      </c>
      <c r="E48" s="7"/>
      <c r="F48" s="7" t="s">
        <v>10739</v>
      </c>
      <c r="G48" s="239"/>
      <c r="H48" s="616">
        <v>300000</v>
      </c>
      <c r="I48" s="561"/>
      <c r="J48" s="24">
        <f t="shared" si="0"/>
        <v>462985900</v>
      </c>
      <c r="K48" s="515"/>
      <c r="L48" s="254"/>
      <c r="M48" s="562"/>
      <c r="N48" s="563"/>
    </row>
    <row r="49" spans="1:14" s="564" customFormat="1" ht="60" x14ac:dyDescent="0.25">
      <c r="A49" s="561"/>
      <c r="B49" s="7">
        <v>2</v>
      </c>
      <c r="C49" s="502" t="s">
        <v>10827</v>
      </c>
      <c r="D49" s="632" t="s">
        <v>5931</v>
      </c>
      <c r="E49" s="7"/>
      <c r="F49" s="7" t="s">
        <v>10740</v>
      </c>
      <c r="G49" s="239"/>
      <c r="H49" s="616">
        <v>900000</v>
      </c>
      <c r="I49" s="561"/>
      <c r="J49" s="24">
        <f t="shared" si="0"/>
        <v>463885900</v>
      </c>
      <c r="K49" s="515"/>
      <c r="L49" s="254"/>
      <c r="M49" s="562"/>
      <c r="N49" s="563"/>
    </row>
    <row r="50" spans="1:14" s="564" customFormat="1" ht="60" x14ac:dyDescent="0.25">
      <c r="A50" s="561"/>
      <c r="B50" s="7">
        <v>2</v>
      </c>
      <c r="C50" s="502" t="s">
        <v>10828</v>
      </c>
      <c r="D50" s="611" t="s">
        <v>1385</v>
      </c>
      <c r="E50" s="95"/>
      <c r="F50" s="7" t="s">
        <v>10741</v>
      </c>
      <c r="G50" s="465"/>
      <c r="H50" s="616">
        <v>2000000</v>
      </c>
      <c r="I50" s="565"/>
      <c r="J50" s="24">
        <f t="shared" si="0"/>
        <v>465885900</v>
      </c>
      <c r="K50" s="515"/>
      <c r="L50" s="254"/>
      <c r="M50" s="562"/>
      <c r="N50" s="563"/>
    </row>
    <row r="51" spans="1:14" s="564" customFormat="1" ht="45" x14ac:dyDescent="0.25">
      <c r="A51" s="561"/>
      <c r="B51" s="7">
        <v>2</v>
      </c>
      <c r="C51" s="502" t="s">
        <v>10829</v>
      </c>
      <c r="D51" s="632" t="s">
        <v>1385</v>
      </c>
      <c r="E51" s="7"/>
      <c r="F51" s="7" t="s">
        <v>10742</v>
      </c>
      <c r="G51" s="239"/>
      <c r="H51" s="616">
        <v>2100000</v>
      </c>
      <c r="I51" s="561"/>
      <c r="J51" s="24">
        <f t="shared" si="0"/>
        <v>467985900</v>
      </c>
      <c r="K51" s="515"/>
      <c r="L51" s="254"/>
      <c r="M51" s="562"/>
      <c r="N51" s="563"/>
    </row>
    <row r="52" spans="1:14" s="564" customFormat="1" ht="60" x14ac:dyDescent="0.25">
      <c r="A52" s="561"/>
      <c r="B52" s="7">
        <v>2</v>
      </c>
      <c r="C52" s="502" t="s">
        <v>10830</v>
      </c>
      <c r="D52" s="632" t="s">
        <v>1385</v>
      </c>
      <c r="E52" s="7"/>
      <c r="F52" s="7" t="s">
        <v>10743</v>
      </c>
      <c r="G52" s="239"/>
      <c r="H52" s="616">
        <v>2000000</v>
      </c>
      <c r="I52" s="561"/>
      <c r="J52" s="24">
        <f t="shared" si="0"/>
        <v>469985900</v>
      </c>
      <c r="K52" s="515"/>
      <c r="L52" s="254"/>
      <c r="M52" s="562"/>
      <c r="N52" s="563"/>
    </row>
    <row r="53" spans="1:14" s="564" customFormat="1" ht="45" x14ac:dyDescent="0.25">
      <c r="A53" s="561"/>
      <c r="B53" s="7">
        <v>2</v>
      </c>
      <c r="C53" s="502" t="s">
        <v>10831</v>
      </c>
      <c r="D53" s="632" t="s">
        <v>1594</v>
      </c>
      <c r="E53" s="7"/>
      <c r="F53" s="7" t="s">
        <v>10744</v>
      </c>
      <c r="G53" s="239"/>
      <c r="H53" s="616">
        <v>2700000</v>
      </c>
      <c r="I53" s="561"/>
      <c r="J53" s="24">
        <f t="shared" si="0"/>
        <v>472685900</v>
      </c>
      <c r="K53" s="515"/>
      <c r="L53" s="254"/>
      <c r="M53" s="562"/>
      <c r="N53" s="563"/>
    </row>
    <row r="54" spans="1:14" s="564" customFormat="1" ht="45" x14ac:dyDescent="0.25">
      <c r="A54" s="561"/>
      <c r="B54" s="7">
        <v>2</v>
      </c>
      <c r="C54" s="502" t="s">
        <v>10832</v>
      </c>
      <c r="D54" s="632" t="s">
        <v>1594</v>
      </c>
      <c r="E54" s="7"/>
      <c r="F54" s="7" t="s">
        <v>10745</v>
      </c>
      <c r="G54" s="239"/>
      <c r="H54" s="616">
        <v>2000000</v>
      </c>
      <c r="I54" s="561"/>
      <c r="J54" s="24">
        <f t="shared" si="0"/>
        <v>474685900</v>
      </c>
      <c r="K54" s="515"/>
      <c r="L54" s="254"/>
      <c r="M54" s="562"/>
      <c r="N54" s="563"/>
    </row>
    <row r="55" spans="1:14" s="564" customFormat="1" ht="45" x14ac:dyDescent="0.25">
      <c r="A55" s="561"/>
      <c r="B55" s="7">
        <v>2</v>
      </c>
      <c r="C55" s="502" t="s">
        <v>10833</v>
      </c>
      <c r="D55" s="632" t="s">
        <v>1385</v>
      </c>
      <c r="E55" s="7"/>
      <c r="F55" s="7" t="s">
        <v>10746</v>
      </c>
      <c r="G55" s="239"/>
      <c r="H55" s="616">
        <v>700000</v>
      </c>
      <c r="I55" s="561"/>
      <c r="J55" s="24">
        <f t="shared" si="0"/>
        <v>475385900</v>
      </c>
      <c r="K55" s="515"/>
      <c r="L55" s="254"/>
      <c r="M55" s="562"/>
      <c r="N55" s="563"/>
    </row>
    <row r="56" spans="1:14" s="564" customFormat="1" ht="30" x14ac:dyDescent="0.25">
      <c r="A56" s="561"/>
      <c r="B56" s="7">
        <v>2</v>
      </c>
      <c r="C56" s="502" t="s">
        <v>10834</v>
      </c>
      <c r="D56" s="632" t="s">
        <v>7000</v>
      </c>
      <c r="E56" s="7"/>
      <c r="F56" s="7" t="s">
        <v>10747</v>
      </c>
      <c r="G56" s="239"/>
      <c r="H56" s="616">
        <v>1000000</v>
      </c>
      <c r="I56" s="561"/>
      <c r="J56" s="24">
        <f t="shared" si="0"/>
        <v>476385900</v>
      </c>
      <c r="K56" s="515"/>
      <c r="L56" s="254"/>
      <c r="M56" s="562"/>
      <c r="N56" s="563"/>
    </row>
    <row r="57" spans="1:14" s="564" customFormat="1" ht="60" x14ac:dyDescent="0.25">
      <c r="A57" s="561"/>
      <c r="B57" s="7">
        <v>2</v>
      </c>
      <c r="C57" s="502" t="s">
        <v>10835</v>
      </c>
      <c r="D57" s="632" t="s">
        <v>1244</v>
      </c>
      <c r="E57" s="95"/>
      <c r="F57" s="7" t="s">
        <v>10748</v>
      </c>
      <c r="G57" s="465"/>
      <c r="H57" s="616">
        <v>2850000</v>
      </c>
      <c r="I57" s="565"/>
      <c r="J57" s="24">
        <f t="shared" si="0"/>
        <v>479235900</v>
      </c>
      <c r="K57" s="515"/>
      <c r="L57" s="254"/>
      <c r="M57" s="562"/>
      <c r="N57" s="563"/>
    </row>
    <row r="58" spans="1:14" s="564" customFormat="1" ht="45" x14ac:dyDescent="0.25">
      <c r="A58" s="561"/>
      <c r="B58" s="7">
        <v>2</v>
      </c>
      <c r="C58" s="502" t="s">
        <v>10836</v>
      </c>
      <c r="D58" s="632" t="s">
        <v>1385</v>
      </c>
      <c r="E58" s="7"/>
      <c r="F58" s="7" t="s">
        <v>10749</v>
      </c>
      <c r="G58" s="239"/>
      <c r="H58" s="616">
        <v>950000</v>
      </c>
      <c r="I58" s="561"/>
      <c r="J58" s="24">
        <f t="shared" si="0"/>
        <v>480185900</v>
      </c>
      <c r="K58" s="515"/>
      <c r="L58" s="254"/>
      <c r="M58" s="562"/>
      <c r="N58" s="563"/>
    </row>
    <row r="59" spans="1:14" s="564" customFormat="1" ht="45" x14ac:dyDescent="0.25">
      <c r="A59" s="561"/>
      <c r="B59" s="7">
        <v>2</v>
      </c>
      <c r="C59" s="502" t="s">
        <v>10837</v>
      </c>
      <c r="D59" s="611" t="s">
        <v>1099</v>
      </c>
      <c r="E59" s="7"/>
      <c r="F59" s="7" t="s">
        <v>10750</v>
      </c>
      <c r="G59" s="239"/>
      <c r="H59" s="616">
        <v>2250000</v>
      </c>
      <c r="I59" s="561"/>
      <c r="J59" s="24">
        <f t="shared" si="0"/>
        <v>482435900</v>
      </c>
      <c r="K59" s="515"/>
      <c r="L59" s="254"/>
      <c r="M59" s="562"/>
      <c r="N59" s="563"/>
    </row>
    <row r="60" spans="1:14" s="564" customFormat="1" ht="75" x14ac:dyDescent="0.25">
      <c r="A60" s="561"/>
      <c r="B60" s="7">
        <v>2</v>
      </c>
      <c r="C60" s="502" t="s">
        <v>10838</v>
      </c>
      <c r="D60" s="632" t="s">
        <v>4490</v>
      </c>
      <c r="E60" s="7"/>
      <c r="F60" s="7" t="s">
        <v>10751</v>
      </c>
      <c r="G60" s="239"/>
      <c r="H60" s="616">
        <v>3850000</v>
      </c>
      <c r="I60" s="561"/>
      <c r="J60" s="24">
        <f t="shared" si="0"/>
        <v>486285900</v>
      </c>
      <c r="K60" s="515"/>
      <c r="L60" s="254"/>
      <c r="M60" s="562"/>
      <c r="N60" s="563"/>
    </row>
    <row r="61" spans="1:14" s="564" customFormat="1" ht="45" x14ac:dyDescent="0.25">
      <c r="A61" s="561"/>
      <c r="B61" s="7">
        <v>2</v>
      </c>
      <c r="C61" s="502" t="s">
        <v>10839</v>
      </c>
      <c r="D61" s="632" t="s">
        <v>1385</v>
      </c>
      <c r="E61" s="7"/>
      <c r="F61" s="7" t="s">
        <v>10752</v>
      </c>
      <c r="G61" s="239"/>
      <c r="H61" s="616">
        <v>850000</v>
      </c>
      <c r="I61" s="561"/>
      <c r="J61" s="24">
        <f t="shared" si="0"/>
        <v>487135900</v>
      </c>
      <c r="K61" s="515"/>
      <c r="L61" s="254"/>
      <c r="M61" s="562"/>
      <c r="N61" s="563"/>
    </row>
    <row r="62" spans="1:14" s="564" customFormat="1" ht="30" x14ac:dyDescent="0.25">
      <c r="A62" s="561"/>
      <c r="B62" s="7">
        <v>2</v>
      </c>
      <c r="C62" s="502" t="s">
        <v>10840</v>
      </c>
      <c r="D62" s="632" t="s">
        <v>1594</v>
      </c>
      <c r="E62" s="7"/>
      <c r="F62" s="7" t="s">
        <v>10753</v>
      </c>
      <c r="G62" s="239"/>
      <c r="H62" s="616">
        <v>950000</v>
      </c>
      <c r="I62" s="561"/>
      <c r="J62" s="24">
        <f t="shared" si="0"/>
        <v>488085900</v>
      </c>
      <c r="K62" s="515"/>
      <c r="L62" s="254"/>
      <c r="M62" s="562"/>
      <c r="N62" s="563"/>
    </row>
    <row r="63" spans="1:14" s="564" customFormat="1" ht="45" x14ac:dyDescent="0.25">
      <c r="A63" s="561"/>
      <c r="B63" s="7">
        <v>2</v>
      </c>
      <c r="C63" s="502" t="s">
        <v>10841</v>
      </c>
      <c r="D63" s="632" t="s">
        <v>5931</v>
      </c>
      <c r="E63" s="7"/>
      <c r="F63" s="7" t="s">
        <v>10754</v>
      </c>
      <c r="G63" s="239"/>
      <c r="H63" s="616">
        <v>250000</v>
      </c>
      <c r="I63" s="561"/>
      <c r="J63" s="24">
        <f t="shared" si="0"/>
        <v>488335900</v>
      </c>
      <c r="K63" s="515"/>
      <c r="L63" s="254"/>
      <c r="M63" s="562"/>
      <c r="N63" s="563"/>
    </row>
    <row r="64" spans="1:14" s="564" customFormat="1" ht="60" x14ac:dyDescent="0.25">
      <c r="A64" s="561"/>
      <c r="B64" s="7">
        <v>2</v>
      </c>
      <c r="C64" s="502" t="s">
        <v>10842</v>
      </c>
      <c r="D64" s="611" t="s">
        <v>1385</v>
      </c>
      <c r="E64" s="7"/>
      <c r="F64" s="7" t="s">
        <v>10755</v>
      </c>
      <c r="G64" s="239"/>
      <c r="H64" s="616">
        <v>3000000</v>
      </c>
      <c r="I64" s="561"/>
      <c r="J64" s="24">
        <f t="shared" si="0"/>
        <v>491335900</v>
      </c>
      <c r="K64" s="515"/>
      <c r="L64" s="254"/>
      <c r="M64" s="562"/>
      <c r="N64" s="563"/>
    </row>
    <row r="65" spans="1:14" s="564" customFormat="1" ht="45" x14ac:dyDescent="0.25">
      <c r="A65" s="561"/>
      <c r="B65" s="7">
        <v>2</v>
      </c>
      <c r="C65" s="502" t="s">
        <v>10843</v>
      </c>
      <c r="D65" s="632" t="s">
        <v>1385</v>
      </c>
      <c r="E65" s="7"/>
      <c r="F65" s="7" t="s">
        <v>10756</v>
      </c>
      <c r="G65" s="239"/>
      <c r="H65" s="616">
        <v>550000</v>
      </c>
      <c r="I65" s="561"/>
      <c r="J65" s="24">
        <f t="shared" si="0"/>
        <v>491885900</v>
      </c>
      <c r="K65" s="515"/>
      <c r="L65" s="254"/>
      <c r="M65" s="562"/>
      <c r="N65" s="563"/>
    </row>
    <row r="66" spans="1:14" s="564" customFormat="1" ht="45" x14ac:dyDescent="0.25">
      <c r="A66" s="561"/>
      <c r="B66" s="7">
        <v>2</v>
      </c>
      <c r="C66" s="502" t="s">
        <v>10844</v>
      </c>
      <c r="D66" s="632" t="s">
        <v>1385</v>
      </c>
      <c r="E66" s="7"/>
      <c r="F66" s="7" t="s">
        <v>10757</v>
      </c>
      <c r="G66" s="239"/>
      <c r="H66" s="616">
        <v>1900000</v>
      </c>
      <c r="I66" s="561"/>
      <c r="J66" s="24">
        <f t="shared" si="0"/>
        <v>493785900</v>
      </c>
      <c r="K66" s="515"/>
      <c r="L66" s="254"/>
      <c r="M66" s="562"/>
      <c r="N66" s="563"/>
    </row>
    <row r="67" spans="1:14" s="564" customFormat="1" ht="45" x14ac:dyDescent="0.25">
      <c r="A67" s="561"/>
      <c r="B67" s="7">
        <v>2</v>
      </c>
      <c r="C67" s="502" t="s">
        <v>10845</v>
      </c>
      <c r="D67" s="632" t="s">
        <v>1385</v>
      </c>
      <c r="E67" s="7"/>
      <c r="F67" s="7" t="s">
        <v>10758</v>
      </c>
      <c r="G67" s="239"/>
      <c r="H67" s="616">
        <v>2000000</v>
      </c>
      <c r="I67" s="561"/>
      <c r="J67" s="24">
        <f t="shared" si="0"/>
        <v>495785900</v>
      </c>
      <c r="K67" s="515"/>
      <c r="L67" s="254"/>
      <c r="M67" s="562"/>
      <c r="N67" s="563"/>
    </row>
    <row r="68" spans="1:14" s="564" customFormat="1" ht="60" x14ac:dyDescent="0.25">
      <c r="A68" s="561"/>
      <c r="B68" s="7">
        <v>2</v>
      </c>
      <c r="C68" s="502" t="s">
        <v>10846</v>
      </c>
      <c r="D68" s="632" t="s">
        <v>1385</v>
      </c>
      <c r="E68" s="7"/>
      <c r="F68" s="7" t="s">
        <v>10759</v>
      </c>
      <c r="G68" s="239"/>
      <c r="H68" s="616">
        <v>1900000</v>
      </c>
      <c r="I68" s="561"/>
      <c r="J68" s="24">
        <f t="shared" si="0"/>
        <v>497685900</v>
      </c>
      <c r="K68" s="515"/>
      <c r="L68" s="254"/>
      <c r="M68" s="562"/>
      <c r="N68" s="563"/>
    </row>
    <row r="69" spans="1:14" s="564" customFormat="1" ht="45" x14ac:dyDescent="0.25">
      <c r="A69" s="561"/>
      <c r="B69" s="7">
        <v>2</v>
      </c>
      <c r="C69" s="502" t="s">
        <v>10847</v>
      </c>
      <c r="D69" s="632" t="s">
        <v>1385</v>
      </c>
      <c r="E69" s="7"/>
      <c r="F69" s="7" t="s">
        <v>10760</v>
      </c>
      <c r="G69" s="239"/>
      <c r="H69" s="616">
        <v>1200000</v>
      </c>
      <c r="I69" s="561"/>
      <c r="J69" s="24">
        <f t="shared" si="0"/>
        <v>498885900</v>
      </c>
      <c r="K69" s="515"/>
      <c r="L69" s="254"/>
      <c r="M69" s="562"/>
      <c r="N69" s="563"/>
    </row>
    <row r="70" spans="1:14" s="564" customFormat="1" ht="45" x14ac:dyDescent="0.25">
      <c r="A70" s="561"/>
      <c r="B70" s="7">
        <v>2</v>
      </c>
      <c r="C70" s="502" t="s">
        <v>10848</v>
      </c>
      <c r="D70" s="632" t="s">
        <v>1385</v>
      </c>
      <c r="E70" s="7"/>
      <c r="F70" s="7" t="s">
        <v>10761</v>
      </c>
      <c r="G70" s="239"/>
      <c r="H70" s="616">
        <v>950000</v>
      </c>
      <c r="I70" s="561"/>
      <c r="J70" s="24">
        <f t="shared" si="0"/>
        <v>499835900</v>
      </c>
      <c r="K70" s="515"/>
      <c r="L70" s="254"/>
      <c r="M70" s="562"/>
      <c r="N70" s="563"/>
    </row>
    <row r="71" spans="1:14" s="564" customFormat="1" ht="45" x14ac:dyDescent="0.25">
      <c r="A71" s="561"/>
      <c r="B71" s="7">
        <v>2</v>
      </c>
      <c r="C71" s="502" t="s">
        <v>10849</v>
      </c>
      <c r="D71" s="611" t="s">
        <v>9385</v>
      </c>
      <c r="E71" s="7"/>
      <c r="F71" s="7" t="s">
        <v>10762</v>
      </c>
      <c r="G71" s="239"/>
      <c r="H71" s="616">
        <v>500000</v>
      </c>
      <c r="I71" s="561"/>
      <c r="J71" s="24">
        <f t="shared" si="0"/>
        <v>500335900</v>
      </c>
      <c r="K71" s="515"/>
      <c r="L71" s="254"/>
      <c r="M71" s="562"/>
      <c r="N71" s="563"/>
    </row>
    <row r="72" spans="1:14" s="564" customFormat="1" ht="45" x14ac:dyDescent="0.25">
      <c r="A72" s="561"/>
      <c r="B72" s="7">
        <v>2</v>
      </c>
      <c r="C72" s="502" t="s">
        <v>10850</v>
      </c>
      <c r="D72" s="632" t="s">
        <v>5931</v>
      </c>
      <c r="E72" s="7"/>
      <c r="F72" s="7" t="s">
        <v>10763</v>
      </c>
      <c r="G72" s="239"/>
      <c r="H72" s="616">
        <v>1700000</v>
      </c>
      <c r="I72" s="561"/>
      <c r="J72" s="24">
        <f t="shared" si="0"/>
        <v>502035900</v>
      </c>
      <c r="K72" s="515"/>
      <c r="L72" s="254"/>
      <c r="M72" s="562"/>
      <c r="N72" s="563"/>
    </row>
    <row r="73" spans="1:14" s="564" customFormat="1" ht="60" x14ac:dyDescent="0.25">
      <c r="A73" s="561"/>
      <c r="B73" s="7">
        <v>2</v>
      </c>
      <c r="C73" s="502" t="s">
        <v>10851</v>
      </c>
      <c r="D73" s="632" t="s">
        <v>1251</v>
      </c>
      <c r="E73" s="7"/>
      <c r="F73" s="7" t="s">
        <v>10764</v>
      </c>
      <c r="G73" s="239"/>
      <c r="H73" s="616">
        <v>3000000</v>
      </c>
      <c r="I73" s="561"/>
      <c r="J73" s="24">
        <f t="shared" si="0"/>
        <v>505035900</v>
      </c>
      <c r="K73" s="515"/>
      <c r="L73" s="254"/>
      <c r="M73" s="562"/>
      <c r="N73" s="563"/>
    </row>
    <row r="74" spans="1:14" s="564" customFormat="1" ht="45" x14ac:dyDescent="0.25">
      <c r="A74" s="561"/>
      <c r="B74" s="7">
        <v>2</v>
      </c>
      <c r="C74" s="502" t="s">
        <v>10852</v>
      </c>
      <c r="D74" s="632" t="s">
        <v>1251</v>
      </c>
      <c r="E74" s="7"/>
      <c r="F74" s="7" t="s">
        <v>10765</v>
      </c>
      <c r="G74" s="239"/>
      <c r="H74" s="616">
        <v>650000</v>
      </c>
      <c r="I74" s="561"/>
      <c r="J74" s="24">
        <f t="shared" si="0"/>
        <v>505685900</v>
      </c>
      <c r="K74" s="515"/>
      <c r="L74" s="254"/>
      <c r="M74" s="562"/>
      <c r="N74" s="563"/>
    </row>
    <row r="75" spans="1:14" s="564" customFormat="1" ht="45" x14ac:dyDescent="0.25">
      <c r="A75" s="561"/>
      <c r="B75" s="7">
        <v>2</v>
      </c>
      <c r="C75" s="502" t="s">
        <v>10853</v>
      </c>
      <c r="D75" s="632" t="s">
        <v>4490</v>
      </c>
      <c r="E75" s="7"/>
      <c r="F75" s="7" t="s">
        <v>10766</v>
      </c>
      <c r="G75" s="239"/>
      <c r="H75" s="616">
        <v>950000</v>
      </c>
      <c r="I75" s="561"/>
      <c r="J75" s="24">
        <f t="shared" si="0"/>
        <v>506635900</v>
      </c>
      <c r="K75" s="515"/>
      <c r="L75" s="254"/>
      <c r="M75" s="562"/>
      <c r="N75" s="563"/>
    </row>
    <row r="76" spans="1:14" s="564" customFormat="1" ht="45" x14ac:dyDescent="0.25">
      <c r="A76" s="561"/>
      <c r="B76" s="7">
        <v>2</v>
      </c>
      <c r="C76" s="502" t="s">
        <v>10854</v>
      </c>
      <c r="D76" s="632" t="s">
        <v>5931</v>
      </c>
      <c r="E76" s="7"/>
      <c r="F76" s="7" t="s">
        <v>10767</v>
      </c>
      <c r="G76" s="239"/>
      <c r="H76" s="616">
        <v>1755000</v>
      </c>
      <c r="I76" s="561"/>
      <c r="J76" s="24">
        <f t="shared" ref="J76:J139" si="1">J75+H76-I76</f>
        <v>508390900</v>
      </c>
      <c r="K76" s="515"/>
      <c r="L76" s="254"/>
      <c r="M76" s="562"/>
      <c r="N76" s="563"/>
    </row>
    <row r="77" spans="1:14" s="564" customFormat="1" ht="60" x14ac:dyDescent="0.25">
      <c r="A77" s="561"/>
      <c r="B77" s="7">
        <v>2</v>
      </c>
      <c r="C77" s="502" t="s">
        <v>10855</v>
      </c>
      <c r="D77" s="632" t="s">
        <v>1244</v>
      </c>
      <c r="E77" s="95"/>
      <c r="F77" s="7" t="s">
        <v>10768</v>
      </c>
      <c r="G77" s="465"/>
      <c r="H77" s="616">
        <v>476000</v>
      </c>
      <c r="I77" s="565"/>
      <c r="J77" s="24">
        <f t="shared" si="1"/>
        <v>508866900</v>
      </c>
      <c r="K77" s="515"/>
      <c r="L77" s="254"/>
      <c r="M77" s="562"/>
      <c r="N77" s="563"/>
    </row>
    <row r="78" spans="1:14" s="564" customFormat="1" ht="60" x14ac:dyDescent="0.25">
      <c r="A78" s="561"/>
      <c r="B78" s="7">
        <v>2</v>
      </c>
      <c r="C78" s="502" t="s">
        <v>10856</v>
      </c>
      <c r="D78" s="632" t="s">
        <v>1244</v>
      </c>
      <c r="E78" s="7"/>
      <c r="F78" s="7" t="s">
        <v>10769</v>
      </c>
      <c r="G78" s="239"/>
      <c r="H78" s="616">
        <v>1000</v>
      </c>
      <c r="I78" s="561"/>
      <c r="J78" s="24">
        <f t="shared" si="1"/>
        <v>508867900</v>
      </c>
      <c r="K78" s="515"/>
      <c r="L78" s="254"/>
      <c r="M78" s="562"/>
      <c r="N78" s="563"/>
    </row>
    <row r="79" spans="1:14" s="564" customFormat="1" ht="45" x14ac:dyDescent="0.25">
      <c r="A79" s="561"/>
      <c r="B79" s="7">
        <v>2</v>
      </c>
      <c r="C79" s="502" t="s">
        <v>10857</v>
      </c>
      <c r="D79" s="632" t="s">
        <v>1251</v>
      </c>
      <c r="E79" s="7"/>
      <c r="F79" s="7" t="s">
        <v>10770</v>
      </c>
      <c r="G79" s="239"/>
      <c r="H79" s="616">
        <v>550000</v>
      </c>
      <c r="I79" s="561"/>
      <c r="J79" s="24">
        <f t="shared" si="1"/>
        <v>509417900</v>
      </c>
      <c r="K79" s="515"/>
      <c r="L79" s="254"/>
      <c r="M79" s="562"/>
      <c r="N79" s="563"/>
    </row>
    <row r="80" spans="1:14" s="564" customFormat="1" ht="60" x14ac:dyDescent="0.25">
      <c r="A80" s="561"/>
      <c r="B80" s="7">
        <v>2</v>
      </c>
      <c r="C80" s="502" t="s">
        <v>10858</v>
      </c>
      <c r="D80" s="632" t="s">
        <v>6084</v>
      </c>
      <c r="E80" s="7"/>
      <c r="F80" s="7" t="s">
        <v>10771</v>
      </c>
      <c r="G80" s="239"/>
      <c r="H80" s="616">
        <v>1000000</v>
      </c>
      <c r="I80" s="561"/>
      <c r="J80" s="24">
        <f t="shared" si="1"/>
        <v>510417900</v>
      </c>
      <c r="K80" s="515"/>
      <c r="L80" s="254"/>
      <c r="M80" s="562"/>
      <c r="N80" s="563"/>
    </row>
    <row r="81" spans="1:14" s="564" customFormat="1" ht="45" x14ac:dyDescent="0.25">
      <c r="A81" s="561"/>
      <c r="B81" s="7">
        <v>2</v>
      </c>
      <c r="C81" s="502" t="s">
        <v>10859</v>
      </c>
      <c r="D81" s="632" t="s">
        <v>6084</v>
      </c>
      <c r="E81" s="7"/>
      <c r="F81" s="7" t="s">
        <v>10772</v>
      </c>
      <c r="G81" s="239"/>
      <c r="H81" s="616">
        <v>700000</v>
      </c>
      <c r="I81" s="561"/>
      <c r="J81" s="24">
        <f t="shared" si="1"/>
        <v>511117900</v>
      </c>
      <c r="K81" s="515"/>
      <c r="L81" s="254"/>
      <c r="M81" s="562"/>
      <c r="N81" s="563"/>
    </row>
    <row r="82" spans="1:14" s="564" customFormat="1" ht="45" x14ac:dyDescent="0.25">
      <c r="A82" s="561"/>
      <c r="B82" s="7">
        <v>2</v>
      </c>
      <c r="C82" s="502" t="s">
        <v>10860</v>
      </c>
      <c r="D82" s="632" t="s">
        <v>1433</v>
      </c>
      <c r="E82" s="7"/>
      <c r="F82" s="7" t="s">
        <v>10773</v>
      </c>
      <c r="G82" s="239"/>
      <c r="H82" s="616">
        <v>500000</v>
      </c>
      <c r="I82" s="561"/>
      <c r="J82" s="24">
        <f t="shared" si="1"/>
        <v>511617900</v>
      </c>
      <c r="K82" s="515"/>
      <c r="L82" s="254"/>
      <c r="M82" s="562"/>
      <c r="N82" s="563"/>
    </row>
    <row r="83" spans="1:14" s="564" customFormat="1" ht="45" x14ac:dyDescent="0.25">
      <c r="A83" s="561"/>
      <c r="B83" s="7">
        <v>2</v>
      </c>
      <c r="C83" s="502" t="s">
        <v>10861</v>
      </c>
      <c r="D83" s="632" t="s">
        <v>6084</v>
      </c>
      <c r="E83" s="7"/>
      <c r="F83" s="7" t="s">
        <v>10774</v>
      </c>
      <c r="G83" s="239"/>
      <c r="H83" s="616">
        <v>500000</v>
      </c>
      <c r="I83" s="561"/>
      <c r="J83" s="24">
        <f t="shared" si="1"/>
        <v>512117900</v>
      </c>
      <c r="K83" s="515"/>
      <c r="L83" s="254"/>
      <c r="M83" s="562"/>
      <c r="N83" s="563"/>
    </row>
    <row r="84" spans="1:14" s="564" customFormat="1" ht="45" x14ac:dyDescent="0.25">
      <c r="A84" s="561"/>
      <c r="B84" s="7">
        <v>2</v>
      </c>
      <c r="C84" s="502" t="s">
        <v>10862</v>
      </c>
      <c r="D84" s="611" t="s">
        <v>1227</v>
      </c>
      <c r="E84" s="7"/>
      <c r="F84" s="7" t="s">
        <v>10775</v>
      </c>
      <c r="G84" s="239"/>
      <c r="H84" s="616">
        <v>500000</v>
      </c>
      <c r="I84" s="561"/>
      <c r="J84" s="24">
        <f t="shared" si="1"/>
        <v>512617900</v>
      </c>
      <c r="K84" s="515"/>
      <c r="L84" s="254"/>
      <c r="M84" s="562"/>
      <c r="N84" s="563"/>
    </row>
    <row r="85" spans="1:14" s="564" customFormat="1" ht="45" x14ac:dyDescent="0.25">
      <c r="A85" s="561"/>
      <c r="B85" s="7">
        <v>2</v>
      </c>
      <c r="C85" s="502" t="s">
        <v>10863</v>
      </c>
      <c r="D85" s="611" t="s">
        <v>11004</v>
      </c>
      <c r="E85" s="7"/>
      <c r="F85" s="7" t="s">
        <v>10776</v>
      </c>
      <c r="G85" s="239"/>
      <c r="H85" s="616">
        <v>250000</v>
      </c>
      <c r="I85" s="561"/>
      <c r="J85" s="24">
        <f t="shared" si="1"/>
        <v>512867900</v>
      </c>
      <c r="K85" s="515"/>
      <c r="L85" s="254"/>
      <c r="M85" s="562"/>
      <c r="N85" s="563"/>
    </row>
    <row r="86" spans="1:14" s="564" customFormat="1" ht="30" x14ac:dyDescent="0.25">
      <c r="A86" s="561"/>
      <c r="B86" s="7">
        <v>2</v>
      </c>
      <c r="C86" s="502" t="s">
        <v>10864</v>
      </c>
      <c r="D86" s="632" t="s">
        <v>6084</v>
      </c>
      <c r="E86" s="7"/>
      <c r="F86" s="7" t="s">
        <v>10777</v>
      </c>
      <c r="G86" s="239"/>
      <c r="H86" s="616">
        <v>1200000</v>
      </c>
      <c r="I86" s="561"/>
      <c r="J86" s="24">
        <f t="shared" si="1"/>
        <v>514067900</v>
      </c>
      <c r="K86" s="515"/>
      <c r="L86" s="254"/>
      <c r="M86" s="562"/>
      <c r="N86" s="563"/>
    </row>
    <row r="87" spans="1:14" s="564" customFormat="1" ht="45" x14ac:dyDescent="0.25">
      <c r="A87" s="561"/>
      <c r="B87" s="7">
        <v>2</v>
      </c>
      <c r="C87" s="502" t="s">
        <v>10865</v>
      </c>
      <c r="D87" s="611" t="s">
        <v>11005</v>
      </c>
      <c r="E87" s="95"/>
      <c r="F87" s="7" t="s">
        <v>10778</v>
      </c>
      <c r="G87" s="465"/>
      <c r="H87" s="616">
        <v>2000000</v>
      </c>
      <c r="I87" s="565"/>
      <c r="J87" s="24">
        <f t="shared" si="1"/>
        <v>516067900</v>
      </c>
      <c r="K87" s="515"/>
      <c r="L87" s="254"/>
      <c r="M87" s="562"/>
      <c r="N87" s="563"/>
    </row>
    <row r="88" spans="1:14" s="564" customFormat="1" ht="45" x14ac:dyDescent="0.25">
      <c r="A88" s="561"/>
      <c r="B88" s="7">
        <v>2</v>
      </c>
      <c r="C88" s="502" t="s">
        <v>10866</v>
      </c>
      <c r="D88" s="632" t="s">
        <v>6084</v>
      </c>
      <c r="E88" s="95"/>
      <c r="F88" s="7" t="s">
        <v>10779</v>
      </c>
      <c r="G88" s="465"/>
      <c r="H88" s="616">
        <v>950000</v>
      </c>
      <c r="I88" s="565"/>
      <c r="J88" s="24">
        <f t="shared" si="1"/>
        <v>517017900</v>
      </c>
      <c r="K88" s="515"/>
      <c r="L88" s="254"/>
      <c r="M88" s="562"/>
      <c r="N88" s="563"/>
    </row>
    <row r="89" spans="1:14" s="564" customFormat="1" ht="45" x14ac:dyDescent="0.25">
      <c r="A89" s="561"/>
      <c r="B89" s="7">
        <v>2</v>
      </c>
      <c r="C89" s="502" t="s">
        <v>10867</v>
      </c>
      <c r="D89" s="632" t="s">
        <v>6084</v>
      </c>
      <c r="E89" s="95"/>
      <c r="F89" s="7" t="s">
        <v>10780</v>
      </c>
      <c r="G89" s="465"/>
      <c r="H89" s="616">
        <v>1500000</v>
      </c>
      <c r="I89" s="565"/>
      <c r="J89" s="24">
        <f t="shared" si="1"/>
        <v>518517900</v>
      </c>
      <c r="K89" s="515"/>
      <c r="L89" s="254"/>
      <c r="M89" s="562"/>
      <c r="N89" s="563"/>
    </row>
    <row r="90" spans="1:14" s="564" customFormat="1" ht="30" x14ac:dyDescent="0.25">
      <c r="A90" s="561"/>
      <c r="B90" s="7">
        <v>2</v>
      </c>
      <c r="C90" s="502" t="s">
        <v>10868</v>
      </c>
      <c r="D90" s="632" t="s">
        <v>1251</v>
      </c>
      <c r="E90" s="95"/>
      <c r="F90" s="7" t="s">
        <v>10781</v>
      </c>
      <c r="G90" s="465"/>
      <c r="H90" s="616">
        <v>800000</v>
      </c>
      <c r="I90" s="565"/>
      <c r="J90" s="24">
        <f t="shared" si="1"/>
        <v>519317900</v>
      </c>
      <c r="K90" s="515"/>
      <c r="L90" s="254"/>
      <c r="M90" s="562"/>
      <c r="N90" s="563"/>
    </row>
    <row r="91" spans="1:14" s="564" customFormat="1" ht="45" x14ac:dyDescent="0.25">
      <c r="A91" s="561"/>
      <c r="B91" s="7">
        <v>2</v>
      </c>
      <c r="C91" s="502" t="s">
        <v>10869</v>
      </c>
      <c r="D91" s="632" t="s">
        <v>6084</v>
      </c>
      <c r="E91" s="7"/>
      <c r="F91" s="7" t="s">
        <v>10782</v>
      </c>
      <c r="G91" s="239"/>
      <c r="H91" s="616">
        <v>1000000</v>
      </c>
      <c r="I91" s="561"/>
      <c r="J91" s="24">
        <f t="shared" si="1"/>
        <v>520317900</v>
      </c>
      <c r="K91" s="515"/>
      <c r="L91" s="254"/>
      <c r="M91" s="562"/>
      <c r="N91" s="563"/>
    </row>
    <row r="92" spans="1:14" s="564" customFormat="1" ht="30" x14ac:dyDescent="0.25">
      <c r="A92" s="561"/>
      <c r="B92" s="7">
        <v>2</v>
      </c>
      <c r="C92" s="502" t="s">
        <v>10870</v>
      </c>
      <c r="D92" s="632" t="s">
        <v>6084</v>
      </c>
      <c r="E92" s="7"/>
      <c r="F92" s="7" t="s">
        <v>10783</v>
      </c>
      <c r="G92" s="239"/>
      <c r="H92" s="616">
        <v>1000000</v>
      </c>
      <c r="I92" s="561"/>
      <c r="J92" s="24">
        <f t="shared" si="1"/>
        <v>521317900</v>
      </c>
      <c r="K92" s="515"/>
      <c r="L92" s="254"/>
      <c r="M92" s="562"/>
      <c r="N92" s="563"/>
    </row>
    <row r="93" spans="1:14" s="564" customFormat="1" ht="45" x14ac:dyDescent="0.25">
      <c r="A93" s="561" t="s">
        <v>10888</v>
      </c>
      <c r="B93" s="11">
        <v>3</v>
      </c>
      <c r="C93" s="502" t="s">
        <v>10879</v>
      </c>
      <c r="D93" s="632" t="s">
        <v>6082</v>
      </c>
      <c r="E93" s="7"/>
      <c r="F93" s="7" t="s">
        <v>10784</v>
      </c>
      <c r="G93" s="239"/>
      <c r="H93" s="597">
        <v>900000</v>
      </c>
      <c r="I93" s="561"/>
      <c r="J93" s="24">
        <f t="shared" si="1"/>
        <v>522217900</v>
      </c>
      <c r="K93" s="515"/>
      <c r="L93" s="254"/>
      <c r="M93" s="562"/>
      <c r="N93" s="563"/>
    </row>
    <row r="94" spans="1:14" s="564" customFormat="1" ht="45" x14ac:dyDescent="0.25">
      <c r="A94" s="561"/>
      <c r="B94" s="11">
        <v>3</v>
      </c>
      <c r="C94" s="502" t="s">
        <v>10880</v>
      </c>
      <c r="D94" s="632" t="s">
        <v>1244</v>
      </c>
      <c r="E94" s="7"/>
      <c r="F94" s="7" t="s">
        <v>10785</v>
      </c>
      <c r="G94" s="239"/>
      <c r="H94" s="597">
        <v>350000</v>
      </c>
      <c r="I94" s="561"/>
      <c r="J94" s="24">
        <f t="shared" si="1"/>
        <v>522567900</v>
      </c>
      <c r="K94" s="515"/>
      <c r="L94" s="254"/>
      <c r="M94" s="562"/>
      <c r="N94" s="563"/>
    </row>
    <row r="95" spans="1:14" s="564" customFormat="1" ht="45" x14ac:dyDescent="0.25">
      <c r="A95" s="561"/>
      <c r="B95" s="11">
        <v>3</v>
      </c>
      <c r="C95" s="502" t="s">
        <v>10881</v>
      </c>
      <c r="D95" s="632" t="s">
        <v>6082</v>
      </c>
      <c r="E95" s="7"/>
      <c r="F95" s="7" t="s">
        <v>10786</v>
      </c>
      <c r="G95" s="239"/>
      <c r="H95" s="597">
        <v>700000</v>
      </c>
      <c r="I95" s="561"/>
      <c r="J95" s="24">
        <f t="shared" si="1"/>
        <v>523267900</v>
      </c>
      <c r="K95" s="515"/>
      <c r="L95" s="254"/>
      <c r="M95" s="562"/>
      <c r="N95" s="563"/>
    </row>
    <row r="96" spans="1:14" s="564" customFormat="1" ht="45" x14ac:dyDescent="0.25">
      <c r="A96" s="561"/>
      <c r="B96" s="11">
        <v>3</v>
      </c>
      <c r="C96" s="502" t="s">
        <v>10882</v>
      </c>
      <c r="D96" s="632" t="s">
        <v>1244</v>
      </c>
      <c r="E96" s="7"/>
      <c r="F96" s="7" t="s">
        <v>10787</v>
      </c>
      <c r="G96" s="239"/>
      <c r="H96" s="597">
        <v>1000000</v>
      </c>
      <c r="I96" s="561"/>
      <c r="J96" s="24">
        <f t="shared" si="1"/>
        <v>524267900</v>
      </c>
      <c r="K96" s="515"/>
      <c r="L96" s="254"/>
      <c r="M96" s="562"/>
      <c r="N96" s="563"/>
    </row>
    <row r="97" spans="1:14" s="564" customFormat="1" ht="60" x14ac:dyDescent="0.25">
      <c r="A97" s="561"/>
      <c r="B97" s="11">
        <v>3</v>
      </c>
      <c r="C97" s="502" t="s">
        <v>10883</v>
      </c>
      <c r="D97" s="632" t="s">
        <v>5931</v>
      </c>
      <c r="E97" s="95"/>
      <c r="F97" s="7" t="s">
        <v>10788</v>
      </c>
      <c r="G97" s="465"/>
      <c r="H97" s="597">
        <v>1020000</v>
      </c>
      <c r="I97" s="565"/>
      <c r="J97" s="24">
        <f t="shared" si="1"/>
        <v>525287900</v>
      </c>
      <c r="K97" s="515"/>
      <c r="L97" s="254"/>
      <c r="M97" s="562"/>
      <c r="N97" s="563"/>
    </row>
    <row r="98" spans="1:14" s="564" customFormat="1" ht="30" x14ac:dyDescent="0.25">
      <c r="A98" s="561"/>
      <c r="B98" s="11">
        <v>3</v>
      </c>
      <c r="C98" s="502" t="s">
        <v>10884</v>
      </c>
      <c r="D98" s="632" t="s">
        <v>4490</v>
      </c>
      <c r="E98" s="95"/>
      <c r="F98" s="7" t="s">
        <v>10889</v>
      </c>
      <c r="G98" s="465"/>
      <c r="H98" s="597">
        <v>950000</v>
      </c>
      <c r="I98" s="565"/>
      <c r="J98" s="24">
        <f t="shared" si="1"/>
        <v>526237900</v>
      </c>
      <c r="K98" s="515"/>
      <c r="L98" s="254"/>
      <c r="M98" s="562"/>
      <c r="N98" s="563"/>
    </row>
    <row r="99" spans="1:14" s="564" customFormat="1" ht="45" x14ac:dyDescent="0.25">
      <c r="A99" s="561"/>
      <c r="B99" s="11">
        <v>3</v>
      </c>
      <c r="C99" s="502" t="s">
        <v>10885</v>
      </c>
      <c r="D99" s="632" t="s">
        <v>1244</v>
      </c>
      <c r="E99" s="95"/>
      <c r="F99" s="7" t="s">
        <v>10890</v>
      </c>
      <c r="G99" s="465"/>
      <c r="H99" s="597">
        <v>100000</v>
      </c>
      <c r="I99" s="565"/>
      <c r="J99" s="24">
        <f t="shared" si="1"/>
        <v>526337900</v>
      </c>
      <c r="K99" s="515"/>
      <c r="L99" s="254"/>
      <c r="M99" s="562"/>
      <c r="N99" s="563"/>
    </row>
    <row r="100" spans="1:14" s="564" customFormat="1" ht="45" x14ac:dyDescent="0.25">
      <c r="A100" s="561"/>
      <c r="B100" s="11">
        <v>3</v>
      </c>
      <c r="C100" s="502" t="s">
        <v>10886</v>
      </c>
      <c r="D100" s="632" t="s">
        <v>5931</v>
      </c>
      <c r="E100" s="95"/>
      <c r="F100" s="7" t="s">
        <v>10891</v>
      </c>
      <c r="G100" s="465"/>
      <c r="H100" s="597">
        <v>1000000</v>
      </c>
      <c r="I100" s="565"/>
      <c r="J100" s="24">
        <f t="shared" si="1"/>
        <v>527337900</v>
      </c>
      <c r="K100" s="515"/>
      <c r="L100" s="254"/>
      <c r="M100" s="562"/>
      <c r="N100" s="563"/>
    </row>
    <row r="101" spans="1:14" s="564" customFormat="1" ht="45" x14ac:dyDescent="0.25">
      <c r="A101" s="561"/>
      <c r="B101" s="11">
        <v>3</v>
      </c>
      <c r="C101" s="502" t="s">
        <v>10887</v>
      </c>
      <c r="D101" s="632" t="s">
        <v>4490</v>
      </c>
      <c r="E101" s="95"/>
      <c r="F101" s="7" t="s">
        <v>10892</v>
      </c>
      <c r="G101" s="465"/>
      <c r="H101" s="597">
        <v>1000000</v>
      </c>
      <c r="I101" s="565"/>
      <c r="J101" s="24">
        <f t="shared" si="1"/>
        <v>528337900</v>
      </c>
      <c r="K101" s="515"/>
      <c r="L101" s="254"/>
      <c r="M101" s="562"/>
      <c r="N101" s="563"/>
    </row>
    <row r="102" spans="1:14" s="564" customFormat="1" ht="25.5" x14ac:dyDescent="0.25">
      <c r="A102" s="561"/>
      <c r="B102" s="239"/>
      <c r="C102" s="517" t="s">
        <v>11007</v>
      </c>
      <c r="D102" s="632" t="s">
        <v>1244</v>
      </c>
      <c r="E102" s="7"/>
      <c r="F102" s="7" t="s">
        <v>10893</v>
      </c>
      <c r="G102" s="239"/>
      <c r="H102" s="616">
        <v>5400000</v>
      </c>
      <c r="I102" s="561"/>
      <c r="J102" s="24">
        <f t="shared" si="1"/>
        <v>533737900</v>
      </c>
      <c r="K102" s="515"/>
      <c r="L102" s="254"/>
      <c r="M102" s="562"/>
      <c r="N102" s="563"/>
    </row>
    <row r="103" spans="1:14" s="564" customFormat="1" ht="25.5" x14ac:dyDescent="0.25">
      <c r="A103" s="561"/>
      <c r="B103" s="239"/>
      <c r="C103" s="517" t="s">
        <v>11008</v>
      </c>
      <c r="D103" s="632" t="s">
        <v>1433</v>
      </c>
      <c r="E103" s="95"/>
      <c r="F103" s="7" t="s">
        <v>10894</v>
      </c>
      <c r="G103" s="465"/>
      <c r="H103" s="616">
        <v>540000</v>
      </c>
      <c r="I103" s="565"/>
      <c r="J103" s="24">
        <f t="shared" si="1"/>
        <v>534277900</v>
      </c>
      <c r="K103" s="515"/>
      <c r="L103" s="254"/>
      <c r="M103" s="562"/>
      <c r="N103" s="563"/>
    </row>
    <row r="104" spans="1:14" s="564" customFormat="1" ht="25.5" x14ac:dyDescent="0.25">
      <c r="A104" s="561"/>
      <c r="B104" s="239"/>
      <c r="C104" s="514" t="s">
        <v>11009</v>
      </c>
      <c r="D104" s="611" t="s">
        <v>1227</v>
      </c>
      <c r="E104" s="95"/>
      <c r="F104" s="7" t="s">
        <v>10895</v>
      </c>
      <c r="G104" s="465"/>
      <c r="H104" s="616">
        <v>300000</v>
      </c>
      <c r="I104" s="565"/>
      <c r="J104" s="24">
        <f t="shared" si="1"/>
        <v>534577900</v>
      </c>
      <c r="K104" s="515"/>
      <c r="L104" s="254"/>
      <c r="M104" s="562"/>
      <c r="N104" s="563"/>
    </row>
    <row r="105" spans="1:14" s="564" customFormat="1" ht="25.5" x14ac:dyDescent="0.25">
      <c r="A105" s="561"/>
      <c r="B105" s="239"/>
      <c r="C105" s="514" t="s">
        <v>11010</v>
      </c>
      <c r="D105" s="632" t="s">
        <v>6084</v>
      </c>
      <c r="E105" s="95"/>
      <c r="F105" s="7" t="s">
        <v>10896</v>
      </c>
      <c r="G105" s="465"/>
      <c r="H105" s="616">
        <v>1000000</v>
      </c>
      <c r="I105" s="565"/>
      <c r="J105" s="24">
        <f t="shared" si="1"/>
        <v>535577900</v>
      </c>
      <c r="K105" s="515"/>
      <c r="L105" s="254"/>
      <c r="M105" s="562"/>
      <c r="N105" s="563"/>
    </row>
    <row r="106" spans="1:14" s="564" customFormat="1" ht="25.5" x14ac:dyDescent="0.25">
      <c r="A106" s="561"/>
      <c r="B106" s="239"/>
      <c r="C106" s="514" t="s">
        <v>11011</v>
      </c>
      <c r="D106" s="632" t="s">
        <v>1433</v>
      </c>
      <c r="E106" s="95"/>
      <c r="F106" s="7" t="s">
        <v>10897</v>
      </c>
      <c r="G106" s="465"/>
      <c r="H106" s="616">
        <v>2850000</v>
      </c>
      <c r="I106" s="565"/>
      <c r="J106" s="24">
        <f t="shared" si="1"/>
        <v>538427900</v>
      </c>
      <c r="K106" s="515"/>
      <c r="L106" s="254"/>
      <c r="M106" s="562"/>
      <c r="N106" s="563"/>
    </row>
    <row r="107" spans="1:14" s="564" customFormat="1" ht="25.5" x14ac:dyDescent="0.25">
      <c r="A107" s="561"/>
      <c r="B107" s="239"/>
      <c r="C107" s="514" t="s">
        <v>11012</v>
      </c>
      <c r="D107" s="632" t="s">
        <v>1433</v>
      </c>
      <c r="E107" s="7"/>
      <c r="F107" s="7" t="s">
        <v>10898</v>
      </c>
      <c r="G107" s="239"/>
      <c r="H107" s="616">
        <v>550000</v>
      </c>
      <c r="I107" s="561"/>
      <c r="J107" s="24">
        <f t="shared" si="1"/>
        <v>538977900</v>
      </c>
      <c r="K107" s="515"/>
      <c r="L107" s="254"/>
      <c r="M107" s="562"/>
      <c r="N107" s="563"/>
    </row>
    <row r="108" spans="1:14" s="564" customFormat="1" ht="25.5" x14ac:dyDescent="0.25">
      <c r="A108" s="561"/>
      <c r="B108" s="239"/>
      <c r="C108" s="514" t="s">
        <v>11013</v>
      </c>
      <c r="D108" s="632" t="s">
        <v>1433</v>
      </c>
      <c r="E108" s="7"/>
      <c r="F108" s="7" t="s">
        <v>10899</v>
      </c>
      <c r="G108" s="239"/>
      <c r="H108" s="616">
        <v>950000</v>
      </c>
      <c r="I108" s="561"/>
      <c r="J108" s="24">
        <f t="shared" si="1"/>
        <v>539927900</v>
      </c>
      <c r="K108" s="515"/>
      <c r="L108" s="254"/>
      <c r="M108" s="368"/>
      <c r="N108" s="563"/>
    </row>
    <row r="109" spans="1:14" s="564" customFormat="1" ht="25.5" x14ac:dyDescent="0.25">
      <c r="A109" s="561"/>
      <c r="B109" s="239"/>
      <c r="C109" s="514" t="s">
        <v>11014</v>
      </c>
      <c r="D109" s="632" t="s">
        <v>1251</v>
      </c>
      <c r="E109" s="7"/>
      <c r="F109" s="7" t="s">
        <v>10900</v>
      </c>
      <c r="G109" s="239"/>
      <c r="H109" s="616">
        <v>250000</v>
      </c>
      <c r="I109" s="561"/>
      <c r="J109" s="24">
        <f t="shared" si="1"/>
        <v>540177900</v>
      </c>
      <c r="K109" s="515"/>
      <c r="L109" s="254"/>
      <c r="M109" s="368"/>
      <c r="N109" s="563"/>
    </row>
    <row r="110" spans="1:14" s="564" customFormat="1" ht="25.5" x14ac:dyDescent="0.25">
      <c r="A110" s="561"/>
      <c r="B110" s="239"/>
      <c r="C110" s="514" t="s">
        <v>11015</v>
      </c>
      <c r="D110" s="611" t="s">
        <v>9287</v>
      </c>
      <c r="E110" s="7"/>
      <c r="F110" s="7" t="s">
        <v>10901</v>
      </c>
      <c r="G110" s="239"/>
      <c r="H110" s="616">
        <v>585000</v>
      </c>
      <c r="I110" s="561"/>
      <c r="J110" s="24">
        <f t="shared" si="1"/>
        <v>540762900</v>
      </c>
      <c r="K110" s="515"/>
      <c r="L110" s="254"/>
      <c r="M110" s="368"/>
      <c r="N110" s="563"/>
    </row>
    <row r="111" spans="1:14" s="564" customFormat="1" ht="25.5" x14ac:dyDescent="0.25">
      <c r="A111" s="561"/>
      <c r="B111" s="239"/>
      <c r="C111" s="514" t="s">
        <v>11016</v>
      </c>
      <c r="D111" s="632" t="s">
        <v>1251</v>
      </c>
      <c r="E111" s="7"/>
      <c r="F111" s="7" t="s">
        <v>10902</v>
      </c>
      <c r="G111" s="239"/>
      <c r="H111" s="616">
        <v>850000</v>
      </c>
      <c r="I111" s="561"/>
      <c r="J111" s="24">
        <f t="shared" si="1"/>
        <v>541612900</v>
      </c>
      <c r="K111" s="515"/>
      <c r="L111" s="254"/>
      <c r="M111" s="368"/>
      <c r="N111" s="563"/>
    </row>
    <row r="112" spans="1:14" s="564" customFormat="1" ht="25.5" x14ac:dyDescent="0.25">
      <c r="A112" s="561"/>
      <c r="B112" s="239"/>
      <c r="C112" s="514" t="s">
        <v>11017</v>
      </c>
      <c r="D112" s="632" t="s">
        <v>1251</v>
      </c>
      <c r="E112" s="7"/>
      <c r="F112" s="7" t="s">
        <v>10912</v>
      </c>
      <c r="G112" s="239"/>
      <c r="H112" s="616">
        <v>700000</v>
      </c>
      <c r="I112" s="561"/>
      <c r="J112" s="24">
        <f t="shared" si="1"/>
        <v>542312900</v>
      </c>
      <c r="K112" s="515"/>
      <c r="L112" s="254"/>
      <c r="M112" s="368"/>
      <c r="N112" s="563"/>
    </row>
    <row r="113" spans="1:14" s="564" customFormat="1" ht="25.5" x14ac:dyDescent="0.25">
      <c r="A113" s="561"/>
      <c r="B113" s="239"/>
      <c r="C113" s="514" t="s">
        <v>11018</v>
      </c>
      <c r="D113" s="632" t="s">
        <v>6082</v>
      </c>
      <c r="E113" s="7"/>
      <c r="F113" s="7" t="s">
        <v>10913</v>
      </c>
      <c r="G113" s="239"/>
      <c r="H113" s="616">
        <v>1000000</v>
      </c>
      <c r="I113" s="561"/>
      <c r="J113" s="24">
        <f t="shared" si="1"/>
        <v>543312900</v>
      </c>
      <c r="K113" s="515"/>
      <c r="L113" s="254"/>
      <c r="M113" s="368"/>
      <c r="N113" s="563"/>
    </row>
    <row r="114" spans="1:14" s="564" customFormat="1" ht="25.5" x14ac:dyDescent="0.25">
      <c r="A114" s="561"/>
      <c r="B114" s="239"/>
      <c r="C114" s="514" t="s">
        <v>11019</v>
      </c>
      <c r="D114" s="632" t="s">
        <v>6082</v>
      </c>
      <c r="E114" s="7"/>
      <c r="F114" s="7" t="s">
        <v>10914</v>
      </c>
      <c r="G114" s="239"/>
      <c r="H114" s="616">
        <v>3000000</v>
      </c>
      <c r="I114" s="561"/>
      <c r="J114" s="24">
        <f t="shared" si="1"/>
        <v>546312900</v>
      </c>
      <c r="K114" s="515"/>
      <c r="L114" s="254"/>
      <c r="M114" s="368"/>
      <c r="N114" s="563"/>
    </row>
    <row r="115" spans="1:14" s="564" customFormat="1" ht="25.5" x14ac:dyDescent="0.25">
      <c r="A115" s="561"/>
      <c r="B115" s="239"/>
      <c r="C115" s="514" t="s">
        <v>11020</v>
      </c>
      <c r="D115" s="632" t="s">
        <v>6082</v>
      </c>
      <c r="E115" s="7"/>
      <c r="F115" s="7" t="s">
        <v>10915</v>
      </c>
      <c r="G115" s="239"/>
      <c r="H115" s="616">
        <v>1000000</v>
      </c>
      <c r="I115" s="561"/>
      <c r="J115" s="24">
        <f t="shared" si="1"/>
        <v>547312900</v>
      </c>
      <c r="K115" s="515"/>
      <c r="L115" s="254"/>
      <c r="M115" s="368"/>
      <c r="N115" s="563"/>
    </row>
    <row r="116" spans="1:14" s="564" customFormat="1" ht="38.25" x14ac:dyDescent="0.25">
      <c r="A116" s="561"/>
      <c r="B116" s="465">
        <v>3</v>
      </c>
      <c r="C116" s="516" t="s">
        <v>10907</v>
      </c>
      <c r="D116" s="611"/>
      <c r="E116" s="95"/>
      <c r="F116" s="95" t="s">
        <v>10905</v>
      </c>
      <c r="G116" s="465"/>
      <c r="H116" s="124"/>
      <c r="I116" s="565">
        <v>68500000</v>
      </c>
      <c r="J116" s="24">
        <f t="shared" si="1"/>
        <v>478812900</v>
      </c>
      <c r="K116" s="515" t="s">
        <v>5332</v>
      </c>
      <c r="L116" s="254">
        <f>-I116</f>
        <v>-68500000</v>
      </c>
      <c r="M116" s="368" t="s">
        <v>141</v>
      </c>
      <c r="N116" s="563"/>
    </row>
    <row r="117" spans="1:14" s="564" customFormat="1" ht="38.25" x14ac:dyDescent="0.25">
      <c r="A117" s="561"/>
      <c r="B117" s="465">
        <v>3</v>
      </c>
      <c r="C117" s="621" t="s">
        <v>10908</v>
      </c>
      <c r="D117" s="611"/>
      <c r="E117" s="95"/>
      <c r="F117" s="95" t="s">
        <v>10906</v>
      </c>
      <c r="G117" s="465"/>
      <c r="H117" s="124"/>
      <c r="I117" s="565">
        <v>13700000</v>
      </c>
      <c r="J117" s="24">
        <f t="shared" si="1"/>
        <v>465112900</v>
      </c>
      <c r="K117" s="515" t="s">
        <v>5870</v>
      </c>
      <c r="L117" s="254">
        <f>-I117</f>
        <v>-13700000</v>
      </c>
      <c r="M117" s="368" t="s">
        <v>195</v>
      </c>
      <c r="N117" s="563"/>
    </row>
    <row r="118" spans="1:14" s="564" customFormat="1" ht="25.5" x14ac:dyDescent="0.25">
      <c r="A118" s="561"/>
      <c r="B118" s="465">
        <v>3</v>
      </c>
      <c r="C118" s="516" t="s">
        <v>10909</v>
      </c>
      <c r="D118" s="611"/>
      <c r="E118" s="95"/>
      <c r="F118" s="95" t="s">
        <v>10903</v>
      </c>
      <c r="G118" s="465"/>
      <c r="H118" s="124"/>
      <c r="I118" s="565">
        <v>5282000</v>
      </c>
      <c r="J118" s="24">
        <f t="shared" si="1"/>
        <v>459830900</v>
      </c>
      <c r="K118" s="515" t="s">
        <v>5876</v>
      </c>
      <c r="L118" s="254">
        <f>-I118</f>
        <v>-5282000</v>
      </c>
      <c r="M118" s="368" t="s">
        <v>10910</v>
      </c>
      <c r="N118" s="563"/>
    </row>
    <row r="119" spans="1:14" s="564" customFormat="1" ht="25.5" x14ac:dyDescent="0.25">
      <c r="A119" s="561"/>
      <c r="B119" s="465">
        <v>3</v>
      </c>
      <c r="C119" s="516" t="s">
        <v>10911</v>
      </c>
      <c r="D119" s="611"/>
      <c r="E119" s="95"/>
      <c r="F119" s="95" t="s">
        <v>10904</v>
      </c>
      <c r="G119" s="465"/>
      <c r="H119" s="124"/>
      <c r="I119" s="565">
        <v>667000</v>
      </c>
      <c r="J119" s="24">
        <f t="shared" si="1"/>
        <v>459163900</v>
      </c>
      <c r="K119" s="515" t="s">
        <v>5331</v>
      </c>
      <c r="L119" s="254">
        <f>-I119</f>
        <v>-667000</v>
      </c>
      <c r="M119" s="368" t="s">
        <v>144</v>
      </c>
      <c r="N119" s="563"/>
    </row>
    <row r="120" spans="1:14" s="564" customFormat="1" ht="45" x14ac:dyDescent="0.25">
      <c r="A120" s="561"/>
      <c r="B120" s="239"/>
      <c r="C120" s="502" t="s">
        <v>10932</v>
      </c>
      <c r="D120" s="611" t="s">
        <v>1227</v>
      </c>
      <c r="E120" s="95"/>
      <c r="F120" s="7" t="s">
        <v>10916</v>
      </c>
      <c r="G120" s="465"/>
      <c r="H120" s="597">
        <v>525000</v>
      </c>
      <c r="I120" s="565"/>
      <c r="J120" s="24">
        <f t="shared" si="1"/>
        <v>459688900</v>
      </c>
      <c r="K120" s="515"/>
      <c r="L120" s="254"/>
      <c r="M120" s="368"/>
      <c r="N120" s="563"/>
    </row>
    <row r="121" spans="1:14" s="564" customFormat="1" ht="60" x14ac:dyDescent="0.25">
      <c r="A121" s="561"/>
      <c r="B121" s="239"/>
      <c r="C121" s="502" t="s">
        <v>10933</v>
      </c>
      <c r="D121" s="611" t="s">
        <v>622</v>
      </c>
      <c r="E121" s="7"/>
      <c r="F121" s="7" t="s">
        <v>10917</v>
      </c>
      <c r="G121" s="239"/>
      <c r="H121" s="597">
        <v>1000000</v>
      </c>
      <c r="I121" s="561"/>
      <c r="J121" s="24">
        <f t="shared" si="1"/>
        <v>460688900</v>
      </c>
      <c r="L121" s="254"/>
      <c r="M121" s="519"/>
      <c r="N121" s="563"/>
    </row>
    <row r="122" spans="1:14" s="564" customFormat="1" ht="30" x14ac:dyDescent="0.25">
      <c r="A122" s="561"/>
      <c r="B122" s="239"/>
      <c r="C122" s="502" t="s">
        <v>10934</v>
      </c>
      <c r="D122" s="632" t="s">
        <v>6084</v>
      </c>
      <c r="E122" s="7"/>
      <c r="F122" s="7" t="s">
        <v>10918</v>
      </c>
      <c r="G122" s="239"/>
      <c r="H122" s="597">
        <v>900000</v>
      </c>
      <c r="I122" s="561"/>
      <c r="J122" s="24">
        <f t="shared" si="1"/>
        <v>461588900</v>
      </c>
      <c r="L122" s="254"/>
      <c r="M122" s="519"/>
      <c r="N122" s="563"/>
    </row>
    <row r="123" spans="1:14" s="564" customFormat="1" ht="45" x14ac:dyDescent="0.25">
      <c r="A123" s="561"/>
      <c r="B123" s="239"/>
      <c r="C123" s="502" t="s">
        <v>10935</v>
      </c>
      <c r="D123" s="632" t="s">
        <v>6082</v>
      </c>
      <c r="E123" s="7"/>
      <c r="F123" s="7" t="s">
        <v>10919</v>
      </c>
      <c r="G123" s="239"/>
      <c r="H123" s="597">
        <v>1800000</v>
      </c>
      <c r="I123" s="561"/>
      <c r="J123" s="24">
        <f t="shared" si="1"/>
        <v>463388900</v>
      </c>
      <c r="L123" s="254"/>
      <c r="M123" s="519"/>
      <c r="N123" s="563"/>
    </row>
    <row r="124" spans="1:14" s="564" customFormat="1" ht="45" x14ac:dyDescent="0.25">
      <c r="A124" s="561"/>
      <c r="B124" s="239"/>
      <c r="C124" s="502" t="s">
        <v>10936</v>
      </c>
      <c r="D124" s="632" t="s">
        <v>1385</v>
      </c>
      <c r="E124" s="7"/>
      <c r="F124" s="7" t="s">
        <v>10920</v>
      </c>
      <c r="G124" s="239"/>
      <c r="H124" s="597">
        <v>1600000</v>
      </c>
      <c r="I124" s="561"/>
      <c r="J124" s="24">
        <f t="shared" si="1"/>
        <v>464988900</v>
      </c>
      <c r="L124" s="254"/>
      <c r="M124" s="519"/>
      <c r="N124" s="563"/>
    </row>
    <row r="125" spans="1:14" s="564" customFormat="1" ht="45" x14ac:dyDescent="0.25">
      <c r="A125" s="561"/>
      <c r="B125" s="239"/>
      <c r="C125" s="502" t="s">
        <v>10937</v>
      </c>
      <c r="D125" s="611" t="s">
        <v>353</v>
      </c>
      <c r="E125" s="7"/>
      <c r="F125" s="7" t="s">
        <v>10921</v>
      </c>
      <c r="G125" s="239"/>
      <c r="H125" s="597">
        <v>2164000</v>
      </c>
      <c r="I125" s="561"/>
      <c r="J125" s="24">
        <f t="shared" si="1"/>
        <v>467152900</v>
      </c>
      <c r="L125" s="254"/>
      <c r="M125" s="519"/>
      <c r="N125" s="563"/>
    </row>
    <row r="126" spans="1:14" s="564" customFormat="1" ht="45" x14ac:dyDescent="0.25">
      <c r="A126" s="561"/>
      <c r="B126" s="465"/>
      <c r="C126" s="502" t="s">
        <v>10938</v>
      </c>
      <c r="D126" s="632" t="s">
        <v>1594</v>
      </c>
      <c r="E126" s="95"/>
      <c r="F126" s="7" t="s">
        <v>10922</v>
      </c>
      <c r="G126" s="465"/>
      <c r="H126" s="597">
        <v>800000</v>
      </c>
      <c r="I126" s="565"/>
      <c r="J126" s="24">
        <f t="shared" si="1"/>
        <v>467952900</v>
      </c>
      <c r="K126" s="564" t="s">
        <v>6275</v>
      </c>
      <c r="L126" s="254"/>
      <c r="M126" s="519"/>
      <c r="N126" s="563"/>
    </row>
    <row r="127" spans="1:14" s="564" customFormat="1" ht="45" x14ac:dyDescent="0.25">
      <c r="A127" s="561"/>
      <c r="B127" s="239"/>
      <c r="C127" s="502" t="s">
        <v>10939</v>
      </c>
      <c r="D127" s="632" t="s">
        <v>1251</v>
      </c>
      <c r="E127" s="7"/>
      <c r="F127" s="7" t="s">
        <v>10923</v>
      </c>
      <c r="G127" s="239"/>
      <c r="H127" s="597">
        <v>800000</v>
      </c>
      <c r="I127" s="565"/>
      <c r="J127" s="24">
        <f t="shared" si="1"/>
        <v>468752900</v>
      </c>
      <c r="L127" s="254"/>
      <c r="M127" s="519"/>
      <c r="N127" s="563"/>
    </row>
    <row r="128" spans="1:14" s="564" customFormat="1" ht="45" x14ac:dyDescent="0.25">
      <c r="A128" s="561"/>
      <c r="B128" s="239"/>
      <c r="C128" s="502" t="s">
        <v>10940</v>
      </c>
      <c r="D128" s="611" t="s">
        <v>1227</v>
      </c>
      <c r="E128" s="7"/>
      <c r="F128" s="7" t="s">
        <v>10924</v>
      </c>
      <c r="G128" s="239"/>
      <c r="H128" s="597">
        <v>2250000</v>
      </c>
      <c r="I128" s="565"/>
      <c r="J128" s="24">
        <f t="shared" si="1"/>
        <v>471002900</v>
      </c>
      <c r="L128" s="254"/>
      <c r="M128" s="519"/>
      <c r="N128" s="563"/>
    </row>
    <row r="129" spans="1:14" s="564" customFormat="1" ht="30" x14ac:dyDescent="0.25">
      <c r="A129" s="561"/>
      <c r="B129" s="239"/>
      <c r="C129" s="502" t="s">
        <v>10941</v>
      </c>
      <c r="D129" s="632" t="s">
        <v>6082</v>
      </c>
      <c r="E129" s="7"/>
      <c r="F129" s="7" t="s">
        <v>10925</v>
      </c>
      <c r="G129" s="239"/>
      <c r="H129" s="597">
        <v>1000000</v>
      </c>
      <c r="I129" s="565"/>
      <c r="J129" s="24">
        <f t="shared" si="1"/>
        <v>472002900</v>
      </c>
      <c r="L129" s="254"/>
      <c r="M129" s="519"/>
      <c r="N129" s="563"/>
    </row>
    <row r="130" spans="1:14" s="564" customFormat="1" ht="45" x14ac:dyDescent="0.25">
      <c r="A130" s="561"/>
      <c r="B130" s="239"/>
      <c r="C130" s="502" t="s">
        <v>10942</v>
      </c>
      <c r="D130" s="611" t="s">
        <v>1227</v>
      </c>
      <c r="E130" s="7"/>
      <c r="F130" s="7" t="s">
        <v>10926</v>
      </c>
      <c r="G130" s="239"/>
      <c r="H130" s="597">
        <v>700000</v>
      </c>
      <c r="I130" s="565"/>
      <c r="J130" s="24">
        <f t="shared" si="1"/>
        <v>472702900</v>
      </c>
      <c r="L130" s="254"/>
      <c r="M130" s="519"/>
      <c r="N130" s="563"/>
    </row>
    <row r="131" spans="1:14" s="564" customFormat="1" ht="30" x14ac:dyDescent="0.25">
      <c r="A131" s="561"/>
      <c r="B131" s="239"/>
      <c r="C131" s="502" t="s">
        <v>10943</v>
      </c>
      <c r="D131" s="632" t="s">
        <v>5931</v>
      </c>
      <c r="E131" s="7"/>
      <c r="F131" s="7" t="s">
        <v>10927</v>
      </c>
      <c r="G131" s="239"/>
      <c r="H131" s="597">
        <v>900000</v>
      </c>
      <c r="I131" s="565"/>
      <c r="J131" s="24">
        <f t="shared" si="1"/>
        <v>473602900</v>
      </c>
      <c r="L131" s="254"/>
      <c r="M131" s="519"/>
      <c r="N131" s="563"/>
    </row>
    <row r="132" spans="1:14" s="564" customFormat="1" ht="45" x14ac:dyDescent="0.25">
      <c r="A132" s="561"/>
      <c r="B132" s="239">
        <v>5</v>
      </c>
      <c r="C132" s="502" t="s">
        <v>10949</v>
      </c>
      <c r="D132" s="632" t="s">
        <v>4490</v>
      </c>
      <c r="E132" s="7"/>
      <c r="F132" s="7" t="s">
        <v>10928</v>
      </c>
      <c r="G132" s="239"/>
      <c r="H132" s="616">
        <v>800000</v>
      </c>
      <c r="I132" s="565"/>
      <c r="J132" s="24">
        <f t="shared" si="1"/>
        <v>474402900</v>
      </c>
      <c r="L132" s="254"/>
      <c r="M132" s="519"/>
      <c r="N132" s="563"/>
    </row>
    <row r="133" spans="1:14" s="564" customFormat="1" ht="45" x14ac:dyDescent="0.25">
      <c r="A133" s="561"/>
      <c r="B133" s="239">
        <v>5</v>
      </c>
      <c r="C133" s="502" t="s">
        <v>10950</v>
      </c>
      <c r="D133" s="611" t="s">
        <v>9287</v>
      </c>
      <c r="E133" s="7"/>
      <c r="F133" s="7" t="s">
        <v>10929</v>
      </c>
      <c r="G133" s="239"/>
      <c r="H133" s="616">
        <v>705000</v>
      </c>
      <c r="I133" s="565"/>
      <c r="J133" s="24">
        <f t="shared" si="1"/>
        <v>475107900</v>
      </c>
      <c r="L133" s="254"/>
      <c r="M133" s="519"/>
      <c r="N133" s="563"/>
    </row>
    <row r="134" spans="1:14" s="564" customFormat="1" ht="45" x14ac:dyDescent="0.25">
      <c r="A134" s="561"/>
      <c r="B134" s="239">
        <v>5</v>
      </c>
      <c r="C134" s="502" t="s">
        <v>10951</v>
      </c>
      <c r="D134" s="632" t="s">
        <v>1385</v>
      </c>
      <c r="E134" s="7"/>
      <c r="F134" s="7" t="s">
        <v>10930</v>
      </c>
      <c r="G134" s="239"/>
      <c r="H134" s="616">
        <v>800000</v>
      </c>
      <c r="I134" s="565"/>
      <c r="J134" s="24">
        <f t="shared" si="1"/>
        <v>475907900</v>
      </c>
      <c r="L134" s="254"/>
      <c r="M134" s="519"/>
      <c r="N134" s="563"/>
    </row>
    <row r="135" spans="1:14" s="564" customFormat="1" ht="75" x14ac:dyDescent="0.25">
      <c r="A135" s="561"/>
      <c r="B135" s="239">
        <v>5</v>
      </c>
      <c r="C135" s="502" t="s">
        <v>10952</v>
      </c>
      <c r="D135" s="632" t="s">
        <v>6084</v>
      </c>
      <c r="E135" s="7"/>
      <c r="F135" s="7" t="s">
        <v>10931</v>
      </c>
      <c r="G135" s="239"/>
      <c r="H135" s="616">
        <v>2500000</v>
      </c>
      <c r="I135" s="565"/>
      <c r="J135" s="24">
        <f t="shared" si="1"/>
        <v>478407900</v>
      </c>
      <c r="L135" s="254"/>
      <c r="M135" s="519"/>
      <c r="N135" s="563"/>
    </row>
    <row r="136" spans="1:14" s="564" customFormat="1" ht="60" x14ac:dyDescent="0.25">
      <c r="A136" s="561"/>
      <c r="B136" s="239">
        <v>5</v>
      </c>
      <c r="C136" s="502" t="s">
        <v>10953</v>
      </c>
      <c r="D136" s="632" t="s">
        <v>1433</v>
      </c>
      <c r="E136" s="7"/>
      <c r="F136" s="7" t="s">
        <v>10944</v>
      </c>
      <c r="G136" s="239"/>
      <c r="H136" s="616">
        <v>2850000</v>
      </c>
      <c r="I136" s="565"/>
      <c r="J136" s="24">
        <f t="shared" si="1"/>
        <v>481257900</v>
      </c>
      <c r="L136" s="254"/>
      <c r="M136" s="519"/>
      <c r="N136" s="563"/>
    </row>
    <row r="137" spans="1:14" s="564" customFormat="1" ht="30" x14ac:dyDescent="0.25">
      <c r="A137" s="561"/>
      <c r="B137" s="239">
        <v>5</v>
      </c>
      <c r="C137" s="502" t="s">
        <v>10954</v>
      </c>
      <c r="D137" s="632" t="s">
        <v>6084</v>
      </c>
      <c r="E137" s="7"/>
      <c r="F137" s="7" t="s">
        <v>10945</v>
      </c>
      <c r="G137" s="239"/>
      <c r="H137" s="616">
        <v>800000</v>
      </c>
      <c r="I137" s="565"/>
      <c r="J137" s="24">
        <f t="shared" si="1"/>
        <v>482057900</v>
      </c>
      <c r="L137" s="254"/>
      <c r="M137" s="519"/>
      <c r="N137" s="563"/>
    </row>
    <row r="138" spans="1:14" s="564" customFormat="1" ht="45" x14ac:dyDescent="0.25">
      <c r="A138" s="561"/>
      <c r="B138" s="239">
        <v>5</v>
      </c>
      <c r="C138" s="502" t="s">
        <v>10955</v>
      </c>
      <c r="D138" s="632" t="s">
        <v>1433</v>
      </c>
      <c r="E138" s="7"/>
      <c r="F138" s="7" t="s">
        <v>10946</v>
      </c>
      <c r="G138" s="239"/>
      <c r="H138" s="616">
        <v>900000</v>
      </c>
      <c r="I138" s="565"/>
      <c r="J138" s="24">
        <f t="shared" si="1"/>
        <v>482957900</v>
      </c>
      <c r="L138" s="254"/>
      <c r="M138" s="519"/>
      <c r="N138" s="563"/>
    </row>
    <row r="139" spans="1:14" s="564" customFormat="1" ht="60" x14ac:dyDescent="0.25">
      <c r="A139" s="561"/>
      <c r="B139" s="239">
        <v>5</v>
      </c>
      <c r="C139" s="502" t="s">
        <v>10956</v>
      </c>
      <c r="D139" s="632" t="s">
        <v>1433</v>
      </c>
      <c r="E139" s="7"/>
      <c r="F139" s="7" t="s">
        <v>10947</v>
      </c>
      <c r="G139" s="239"/>
      <c r="H139" s="616">
        <v>1000000</v>
      </c>
      <c r="I139" s="565"/>
      <c r="J139" s="24">
        <f t="shared" si="1"/>
        <v>483957900</v>
      </c>
      <c r="L139" s="254"/>
      <c r="M139" s="519"/>
      <c r="N139" s="563"/>
    </row>
    <row r="140" spans="1:14" s="564" customFormat="1" ht="45" x14ac:dyDescent="0.25">
      <c r="A140" s="561"/>
      <c r="B140" s="239">
        <v>5</v>
      </c>
      <c r="C140" s="502" t="s">
        <v>10957</v>
      </c>
      <c r="D140" s="632" t="s">
        <v>2601</v>
      </c>
      <c r="E140" s="7"/>
      <c r="F140" s="7" t="s">
        <v>10948</v>
      </c>
      <c r="G140" s="239"/>
      <c r="H140" s="616">
        <v>3000000</v>
      </c>
      <c r="I140" s="565"/>
      <c r="J140" s="24">
        <f t="shared" ref="J140:J203" si="2">J139+H140-I140</f>
        <v>486957900</v>
      </c>
      <c r="L140" s="254"/>
      <c r="M140" s="519"/>
      <c r="N140" s="563"/>
    </row>
    <row r="141" spans="1:14" s="564" customFormat="1" ht="45" x14ac:dyDescent="0.25">
      <c r="A141" s="561"/>
      <c r="B141" s="239">
        <v>5</v>
      </c>
      <c r="C141" s="502" t="s">
        <v>10958</v>
      </c>
      <c r="D141" s="632" t="s">
        <v>1594</v>
      </c>
      <c r="E141" s="7"/>
      <c r="F141" s="7" t="s">
        <v>10969</v>
      </c>
      <c r="G141" s="239"/>
      <c r="H141" s="597">
        <v>800000</v>
      </c>
      <c r="I141" s="565"/>
      <c r="J141" s="24">
        <f t="shared" si="2"/>
        <v>487757900</v>
      </c>
      <c r="L141" s="254"/>
      <c r="M141" s="519"/>
      <c r="N141" s="563"/>
    </row>
    <row r="142" spans="1:14" s="564" customFormat="1" ht="45" x14ac:dyDescent="0.25">
      <c r="A142" s="561"/>
      <c r="B142" s="239">
        <v>5</v>
      </c>
      <c r="C142" s="502" t="s">
        <v>10959</v>
      </c>
      <c r="D142" s="611" t="s">
        <v>2642</v>
      </c>
      <c r="E142" s="7"/>
      <c r="F142" s="7" t="s">
        <v>10970</v>
      </c>
      <c r="G142" s="239"/>
      <c r="H142" s="597">
        <v>200000</v>
      </c>
      <c r="I142" s="565"/>
      <c r="J142" s="24">
        <f t="shared" si="2"/>
        <v>487957900</v>
      </c>
      <c r="L142" s="254"/>
      <c r="M142" s="519"/>
      <c r="N142" s="563"/>
    </row>
    <row r="143" spans="1:14" s="564" customFormat="1" ht="45" x14ac:dyDescent="0.25">
      <c r="A143" s="561"/>
      <c r="B143" s="239">
        <v>5</v>
      </c>
      <c r="C143" s="502" t="s">
        <v>10960</v>
      </c>
      <c r="D143" s="611" t="s">
        <v>2642</v>
      </c>
      <c r="E143" s="7"/>
      <c r="F143" s="7" t="s">
        <v>10971</v>
      </c>
      <c r="G143" s="239"/>
      <c r="H143" s="597">
        <v>100000</v>
      </c>
      <c r="I143" s="565"/>
      <c r="J143" s="24">
        <f t="shared" si="2"/>
        <v>488057900</v>
      </c>
      <c r="L143" s="254"/>
      <c r="M143" s="519"/>
      <c r="N143" s="563"/>
    </row>
    <row r="144" spans="1:14" s="564" customFormat="1" ht="60" x14ac:dyDescent="0.25">
      <c r="A144" s="561"/>
      <c r="B144" s="239">
        <v>5</v>
      </c>
      <c r="C144" s="502" t="s">
        <v>10961</v>
      </c>
      <c r="D144" s="611" t="s">
        <v>9287</v>
      </c>
      <c r="E144" s="95"/>
      <c r="F144" s="7" t="s">
        <v>10972</v>
      </c>
      <c r="G144" s="465"/>
      <c r="H144" s="597">
        <v>2850000</v>
      </c>
      <c r="I144" s="565"/>
      <c r="J144" s="24">
        <f t="shared" si="2"/>
        <v>490907900</v>
      </c>
      <c r="K144" s="564" t="s">
        <v>5489</v>
      </c>
      <c r="L144" s="254"/>
      <c r="M144" s="519"/>
      <c r="N144" s="563"/>
    </row>
    <row r="145" spans="1:14" s="564" customFormat="1" ht="45" x14ac:dyDescent="0.25">
      <c r="A145" s="561"/>
      <c r="B145" s="239">
        <v>5</v>
      </c>
      <c r="C145" s="502" t="s">
        <v>10962</v>
      </c>
      <c r="D145" s="632" t="s">
        <v>1244</v>
      </c>
      <c r="E145" s="95"/>
      <c r="F145" s="7" t="s">
        <v>10973</v>
      </c>
      <c r="G145" s="465"/>
      <c r="H145" s="597">
        <v>540000</v>
      </c>
      <c r="I145" s="565"/>
      <c r="J145" s="24">
        <f t="shared" si="2"/>
        <v>491447900</v>
      </c>
      <c r="K145" s="564" t="s">
        <v>5489</v>
      </c>
      <c r="L145" s="254"/>
      <c r="M145" s="519"/>
      <c r="N145" s="563"/>
    </row>
    <row r="146" spans="1:14" s="564" customFormat="1" ht="45" x14ac:dyDescent="0.25">
      <c r="A146" s="561"/>
      <c r="B146" s="239">
        <v>5</v>
      </c>
      <c r="C146" s="502" t="s">
        <v>10963</v>
      </c>
      <c r="D146" s="632" t="s">
        <v>6084</v>
      </c>
      <c r="E146" s="95"/>
      <c r="F146" s="7" t="s">
        <v>10974</v>
      </c>
      <c r="G146" s="465"/>
      <c r="H146" s="597">
        <v>1000000</v>
      </c>
      <c r="I146" s="565"/>
      <c r="J146" s="24">
        <f t="shared" si="2"/>
        <v>492447900</v>
      </c>
      <c r="K146" s="564" t="s">
        <v>5331</v>
      </c>
      <c r="L146" s="254"/>
      <c r="M146" s="519"/>
      <c r="N146" s="563"/>
    </row>
    <row r="147" spans="1:14" s="564" customFormat="1" ht="45" x14ac:dyDescent="0.25">
      <c r="A147" s="561"/>
      <c r="B147" s="239">
        <v>5</v>
      </c>
      <c r="C147" s="502" t="s">
        <v>10964</v>
      </c>
      <c r="D147" s="632" t="s">
        <v>1251</v>
      </c>
      <c r="E147" s="95"/>
      <c r="F147" s="7" t="s">
        <v>10975</v>
      </c>
      <c r="G147" s="465"/>
      <c r="H147" s="597">
        <v>850000</v>
      </c>
      <c r="I147" s="565"/>
      <c r="J147" s="24">
        <f t="shared" si="2"/>
        <v>493297900</v>
      </c>
      <c r="K147" s="564" t="s">
        <v>5332</v>
      </c>
      <c r="L147" s="254"/>
      <c r="M147" s="519"/>
      <c r="N147" s="563"/>
    </row>
    <row r="148" spans="1:14" s="564" customFormat="1" ht="45" x14ac:dyDescent="0.25">
      <c r="A148" s="561"/>
      <c r="B148" s="239">
        <v>5</v>
      </c>
      <c r="C148" s="502" t="s">
        <v>10965</v>
      </c>
      <c r="D148" s="632" t="s">
        <v>1251</v>
      </c>
      <c r="E148" s="95"/>
      <c r="F148" s="7" t="s">
        <v>10976</v>
      </c>
      <c r="G148" s="465"/>
      <c r="H148" s="597">
        <v>100000</v>
      </c>
      <c r="I148" s="565"/>
      <c r="J148" s="24">
        <f t="shared" si="2"/>
        <v>493397900</v>
      </c>
      <c r="K148" s="564" t="s">
        <v>5332</v>
      </c>
      <c r="L148" s="254"/>
      <c r="M148" s="519"/>
      <c r="N148" s="563"/>
    </row>
    <row r="149" spans="1:14" s="564" customFormat="1" ht="45" x14ac:dyDescent="0.25">
      <c r="A149" s="561"/>
      <c r="B149" s="239">
        <v>5</v>
      </c>
      <c r="C149" s="502" t="s">
        <v>10966</v>
      </c>
      <c r="D149" s="632" t="s">
        <v>1433</v>
      </c>
      <c r="E149" s="95"/>
      <c r="F149" s="7" t="s">
        <v>10977</v>
      </c>
      <c r="G149" s="465"/>
      <c r="H149" s="597">
        <v>1050000</v>
      </c>
      <c r="I149" s="565"/>
      <c r="J149" s="24">
        <f t="shared" si="2"/>
        <v>494447900</v>
      </c>
      <c r="K149" s="564" t="s">
        <v>5489</v>
      </c>
      <c r="L149" s="254"/>
      <c r="M149" s="519"/>
      <c r="N149" s="563"/>
    </row>
    <row r="150" spans="1:14" s="564" customFormat="1" ht="45" x14ac:dyDescent="0.25">
      <c r="A150" s="561"/>
      <c r="B150" s="239">
        <v>5</v>
      </c>
      <c r="C150" s="502" t="s">
        <v>10967</v>
      </c>
      <c r="D150" s="632" t="s">
        <v>1433</v>
      </c>
      <c r="E150" s="12"/>
      <c r="F150" s="7" t="s">
        <v>10978</v>
      </c>
      <c r="G150" s="465"/>
      <c r="H150" s="597">
        <v>950000</v>
      </c>
      <c r="I150" s="565"/>
      <c r="J150" s="24">
        <f t="shared" si="2"/>
        <v>495397900</v>
      </c>
      <c r="L150" s="254"/>
      <c r="M150" s="519"/>
      <c r="N150" s="563"/>
    </row>
    <row r="151" spans="1:14" s="564" customFormat="1" ht="24" customHeight="1" x14ac:dyDescent="0.25">
      <c r="A151" s="561"/>
      <c r="B151" s="239">
        <v>5</v>
      </c>
      <c r="C151" s="502" t="s">
        <v>10968</v>
      </c>
      <c r="D151" s="611" t="s">
        <v>1830</v>
      </c>
      <c r="E151" s="12"/>
      <c r="F151" s="7" t="s">
        <v>10979</v>
      </c>
      <c r="G151" s="465"/>
      <c r="H151" s="597">
        <v>1000000</v>
      </c>
      <c r="I151" s="565"/>
      <c r="J151" s="24">
        <f t="shared" si="2"/>
        <v>496397900</v>
      </c>
      <c r="L151" s="254"/>
      <c r="M151" s="519"/>
      <c r="N151" s="563"/>
    </row>
    <row r="152" spans="1:14" s="564" customFormat="1" ht="24" customHeight="1" x14ac:dyDescent="0.25">
      <c r="A152" s="561"/>
      <c r="B152" s="465">
        <v>4</v>
      </c>
      <c r="C152" s="516" t="s">
        <v>10981</v>
      </c>
      <c r="D152" s="611"/>
      <c r="E152" s="95"/>
      <c r="F152" s="95" t="s">
        <v>10980</v>
      </c>
      <c r="G152" s="465"/>
      <c r="H152" s="124"/>
      <c r="I152" s="565">
        <v>3810000</v>
      </c>
      <c r="J152" s="24">
        <f t="shared" si="2"/>
        <v>492587900</v>
      </c>
      <c r="K152" s="564" t="s">
        <v>5870</v>
      </c>
      <c r="L152" s="254">
        <f t="shared" ref="L152:L161" si="3">-I152</f>
        <v>-3810000</v>
      </c>
      <c r="M152" s="519" t="s">
        <v>1552</v>
      </c>
      <c r="N152" s="563"/>
    </row>
    <row r="153" spans="1:14" s="564" customFormat="1" ht="24" customHeight="1" x14ac:dyDescent="0.25">
      <c r="A153" s="561"/>
      <c r="B153" s="465">
        <v>4</v>
      </c>
      <c r="C153" s="516" t="s">
        <v>10982</v>
      </c>
      <c r="D153" s="611"/>
      <c r="E153" s="95"/>
      <c r="F153" s="95" t="s">
        <v>10987</v>
      </c>
      <c r="G153" s="465"/>
      <c r="H153" s="124"/>
      <c r="I153" s="565">
        <v>2555000</v>
      </c>
      <c r="J153" s="24">
        <f t="shared" si="2"/>
        <v>490032900</v>
      </c>
      <c r="K153" s="564" t="s">
        <v>5336</v>
      </c>
      <c r="L153" s="254">
        <f t="shared" si="3"/>
        <v>-2555000</v>
      </c>
      <c r="M153" s="519" t="s">
        <v>5957</v>
      </c>
      <c r="N153" s="563"/>
    </row>
    <row r="154" spans="1:14" s="564" customFormat="1" ht="51" x14ac:dyDescent="0.25">
      <c r="A154" s="561"/>
      <c r="B154" s="465">
        <v>4</v>
      </c>
      <c r="C154" s="516" t="s">
        <v>10983</v>
      </c>
      <c r="D154" s="611"/>
      <c r="E154" s="95"/>
      <c r="F154" s="95" t="s">
        <v>10988</v>
      </c>
      <c r="G154" s="465"/>
      <c r="H154" s="124"/>
      <c r="I154" s="565">
        <v>25232400</v>
      </c>
      <c r="J154" s="24">
        <f t="shared" si="2"/>
        <v>464800500</v>
      </c>
      <c r="K154" s="564" t="s">
        <v>5489</v>
      </c>
      <c r="L154" s="254">
        <f t="shared" si="3"/>
        <v>-25232400</v>
      </c>
      <c r="M154" s="519" t="s">
        <v>1679</v>
      </c>
      <c r="N154" s="563"/>
    </row>
    <row r="155" spans="1:14" s="564" customFormat="1" ht="38.25" x14ac:dyDescent="0.25">
      <c r="A155" s="561"/>
      <c r="B155" s="465">
        <v>4</v>
      </c>
      <c r="C155" s="516" t="s">
        <v>10984</v>
      </c>
      <c r="D155" s="611"/>
      <c r="E155" s="95"/>
      <c r="F155" s="95" t="s">
        <v>10989</v>
      </c>
      <c r="G155" s="465"/>
      <c r="H155" s="124"/>
      <c r="I155" s="565">
        <v>4343000</v>
      </c>
      <c r="J155" s="24">
        <f t="shared" si="2"/>
        <v>460457500</v>
      </c>
      <c r="K155" s="564" t="s">
        <v>6275</v>
      </c>
      <c r="L155" s="254">
        <f t="shared" si="3"/>
        <v>-4343000</v>
      </c>
      <c r="M155" s="519" t="s">
        <v>148</v>
      </c>
      <c r="N155" s="563"/>
    </row>
    <row r="156" spans="1:14" s="564" customFormat="1" ht="25.5" x14ac:dyDescent="0.25">
      <c r="A156" s="561"/>
      <c r="B156" s="465">
        <v>5</v>
      </c>
      <c r="C156" s="516" t="s">
        <v>10985</v>
      </c>
      <c r="D156" s="611"/>
      <c r="E156" s="95"/>
      <c r="F156" s="95" t="s">
        <v>10990</v>
      </c>
      <c r="G156" s="465"/>
      <c r="H156" s="124"/>
      <c r="I156" s="565">
        <v>2509900</v>
      </c>
      <c r="J156" s="24">
        <f t="shared" si="2"/>
        <v>457947600</v>
      </c>
      <c r="K156" s="564" t="s">
        <v>5332</v>
      </c>
      <c r="L156" s="254">
        <f t="shared" si="3"/>
        <v>-2509900</v>
      </c>
      <c r="M156" s="519" t="s">
        <v>141</v>
      </c>
      <c r="N156" s="563"/>
    </row>
    <row r="157" spans="1:14" s="564" customFormat="1" ht="25.5" x14ac:dyDescent="0.25">
      <c r="A157" s="561"/>
      <c r="B157" s="465">
        <v>5</v>
      </c>
      <c r="C157" s="516" t="s">
        <v>10986</v>
      </c>
      <c r="D157" s="611"/>
      <c r="E157" s="95"/>
      <c r="F157" s="95" t="s">
        <v>10991</v>
      </c>
      <c r="G157" s="465"/>
      <c r="H157" s="124"/>
      <c r="I157" s="565">
        <v>2750000</v>
      </c>
      <c r="J157" s="24">
        <f t="shared" si="2"/>
        <v>455197600</v>
      </c>
      <c r="K157" s="564" t="s">
        <v>5870</v>
      </c>
      <c r="L157" s="254">
        <f t="shared" si="3"/>
        <v>-2750000</v>
      </c>
      <c r="M157" s="519" t="s">
        <v>1483</v>
      </c>
      <c r="N157" s="563"/>
    </row>
    <row r="158" spans="1:14" s="564" customFormat="1" ht="25.5" x14ac:dyDescent="0.25">
      <c r="A158" s="561"/>
      <c r="B158" s="465">
        <v>7</v>
      </c>
      <c r="C158" s="516" t="s">
        <v>11000</v>
      </c>
      <c r="D158" s="611"/>
      <c r="E158" s="7"/>
      <c r="F158" s="95" t="s">
        <v>10992</v>
      </c>
      <c r="G158" s="239"/>
      <c r="H158" s="128"/>
      <c r="I158" s="565">
        <v>1583000</v>
      </c>
      <c r="J158" s="24">
        <f t="shared" si="2"/>
        <v>453614600</v>
      </c>
      <c r="K158" s="564" t="s">
        <v>5870</v>
      </c>
      <c r="L158" s="254">
        <f t="shared" si="3"/>
        <v>-1583000</v>
      </c>
      <c r="M158" s="519" t="s">
        <v>1270</v>
      </c>
      <c r="N158" s="563"/>
    </row>
    <row r="159" spans="1:14" s="564" customFormat="1" ht="38.25" x14ac:dyDescent="0.25">
      <c r="A159" s="561"/>
      <c r="B159" s="465">
        <v>7</v>
      </c>
      <c r="C159" s="516" t="s">
        <v>11001</v>
      </c>
      <c r="D159" s="611"/>
      <c r="E159" s="7"/>
      <c r="F159" s="95" t="s">
        <v>10993</v>
      </c>
      <c r="G159" s="239"/>
      <c r="H159" s="128"/>
      <c r="I159" s="565">
        <v>16756500</v>
      </c>
      <c r="J159" s="24">
        <f t="shared" si="2"/>
        <v>436858100</v>
      </c>
      <c r="K159" s="564" t="s">
        <v>5332</v>
      </c>
      <c r="L159" s="254">
        <f t="shared" si="3"/>
        <v>-16756500</v>
      </c>
      <c r="M159" s="519" t="s">
        <v>141</v>
      </c>
      <c r="N159" s="563"/>
    </row>
    <row r="160" spans="1:14" s="564" customFormat="1" ht="51" x14ac:dyDescent="0.25">
      <c r="A160" s="566"/>
      <c r="B160" s="465">
        <v>7</v>
      </c>
      <c r="C160" s="516" t="s">
        <v>11002</v>
      </c>
      <c r="D160" s="611"/>
      <c r="E160" s="7"/>
      <c r="F160" s="95" t="s">
        <v>10994</v>
      </c>
      <c r="G160" s="239"/>
      <c r="H160" s="128"/>
      <c r="I160" s="565">
        <v>5435000</v>
      </c>
      <c r="J160" s="24">
        <f t="shared" si="2"/>
        <v>431423100</v>
      </c>
      <c r="K160" s="564" t="s">
        <v>5332</v>
      </c>
      <c r="L160" s="254">
        <f t="shared" si="3"/>
        <v>-5435000</v>
      </c>
      <c r="M160" s="519" t="s">
        <v>141</v>
      </c>
      <c r="N160" s="563"/>
    </row>
    <row r="161" spans="1:14" s="564" customFormat="1" ht="25.5" x14ac:dyDescent="0.25">
      <c r="A161" s="566"/>
      <c r="B161" s="465">
        <v>7</v>
      </c>
      <c r="C161" s="516" t="s">
        <v>11003</v>
      </c>
      <c r="D161" s="611"/>
      <c r="E161" s="7"/>
      <c r="F161" s="95" t="s">
        <v>10995</v>
      </c>
      <c r="G161" s="239"/>
      <c r="H161" s="128"/>
      <c r="I161" s="565">
        <v>150000</v>
      </c>
      <c r="J161" s="24">
        <f t="shared" si="2"/>
        <v>431273100</v>
      </c>
      <c r="K161" s="564" t="s">
        <v>5331</v>
      </c>
      <c r="L161" s="254">
        <f t="shared" si="3"/>
        <v>-150000</v>
      </c>
      <c r="M161" s="519" t="s">
        <v>144</v>
      </c>
      <c r="N161" s="563"/>
    </row>
    <row r="162" spans="1:14" s="564" customFormat="1" ht="25.5" x14ac:dyDescent="0.25">
      <c r="A162" s="566"/>
      <c r="B162" s="239"/>
      <c r="C162" s="517"/>
      <c r="D162" s="611"/>
      <c r="E162" s="7"/>
      <c r="F162" s="95" t="s">
        <v>10996</v>
      </c>
      <c r="G162" s="239"/>
      <c r="H162" s="128"/>
      <c r="I162" s="565"/>
      <c r="J162" s="24">
        <f t="shared" si="2"/>
        <v>431273100</v>
      </c>
      <c r="L162" s="254"/>
      <c r="M162" s="519"/>
      <c r="N162" s="563"/>
    </row>
    <row r="163" spans="1:14" s="564" customFormat="1" ht="25.5" x14ac:dyDescent="0.25">
      <c r="A163" s="566"/>
      <c r="B163" s="239"/>
      <c r="C163" s="517"/>
      <c r="D163" s="611"/>
      <c r="E163" s="7"/>
      <c r="F163" s="95" t="s">
        <v>10997</v>
      </c>
      <c r="G163" s="239"/>
      <c r="H163" s="128"/>
      <c r="I163" s="565"/>
      <c r="J163" s="24">
        <f t="shared" si="2"/>
        <v>431273100</v>
      </c>
      <c r="L163" s="254"/>
      <c r="M163" s="519"/>
      <c r="N163" s="563"/>
    </row>
    <row r="164" spans="1:14" s="564" customFormat="1" ht="25.5" x14ac:dyDescent="0.25">
      <c r="A164" s="566"/>
      <c r="B164" s="239"/>
      <c r="C164" s="517"/>
      <c r="D164" s="611"/>
      <c r="E164" s="7"/>
      <c r="F164" s="95" t="s">
        <v>10998</v>
      </c>
      <c r="G164" s="239"/>
      <c r="H164" s="128"/>
      <c r="I164" s="565"/>
      <c r="J164" s="24">
        <f t="shared" si="2"/>
        <v>431273100</v>
      </c>
      <c r="L164" s="254"/>
      <c r="M164" s="519"/>
      <c r="N164" s="563"/>
    </row>
    <row r="165" spans="1:14" s="564" customFormat="1" ht="25.5" x14ac:dyDescent="0.25">
      <c r="A165" s="566"/>
      <c r="B165" s="239"/>
      <c r="C165" s="517"/>
      <c r="D165" s="611"/>
      <c r="E165" s="7"/>
      <c r="F165" s="95" t="s">
        <v>10999</v>
      </c>
      <c r="G165" s="239"/>
      <c r="H165" s="128"/>
      <c r="I165" s="565"/>
      <c r="J165" s="24">
        <f t="shared" si="2"/>
        <v>431273100</v>
      </c>
      <c r="L165" s="254"/>
      <c r="M165" s="519"/>
      <c r="N165" s="563"/>
    </row>
    <row r="166" spans="1:14" s="564" customFormat="1" ht="15" x14ac:dyDescent="0.25">
      <c r="A166" s="566"/>
      <c r="B166" s="239"/>
      <c r="C166" s="517"/>
      <c r="D166" s="611"/>
      <c r="E166" s="7"/>
      <c r="F166" s="7"/>
      <c r="G166" s="239"/>
      <c r="H166" s="128"/>
      <c r="I166" s="565"/>
      <c r="J166" s="24">
        <f t="shared" si="2"/>
        <v>431273100</v>
      </c>
      <c r="L166" s="254"/>
      <c r="M166" s="519"/>
      <c r="N166" s="563"/>
    </row>
    <row r="167" spans="1:14" s="564" customFormat="1" ht="15" x14ac:dyDescent="0.25">
      <c r="A167" s="566"/>
      <c r="B167" s="239"/>
      <c r="C167" s="517"/>
      <c r="D167" s="611"/>
      <c r="E167" s="7"/>
      <c r="F167" s="7"/>
      <c r="G167" s="239"/>
      <c r="H167" s="128"/>
      <c r="I167" s="565"/>
      <c r="J167" s="24">
        <f t="shared" si="2"/>
        <v>431273100</v>
      </c>
      <c r="L167" s="254"/>
      <c r="M167" s="519"/>
      <c r="N167" s="563"/>
    </row>
    <row r="168" spans="1:14" s="564" customFormat="1" ht="15" x14ac:dyDescent="0.25">
      <c r="A168" s="561"/>
      <c r="B168" s="239"/>
      <c r="C168" s="517"/>
      <c r="D168" s="611"/>
      <c r="E168" s="7"/>
      <c r="F168" s="7"/>
      <c r="G168" s="239"/>
      <c r="H168" s="128"/>
      <c r="I168" s="565"/>
      <c r="J168" s="24">
        <f t="shared" si="2"/>
        <v>431273100</v>
      </c>
      <c r="L168" s="254"/>
      <c r="M168" s="519"/>
      <c r="N168" s="563"/>
    </row>
    <row r="169" spans="1:14" s="564" customFormat="1" ht="15" x14ac:dyDescent="0.25">
      <c r="A169" s="561"/>
      <c r="B169" s="239"/>
      <c r="C169" s="517"/>
      <c r="D169" s="611"/>
      <c r="E169" s="7"/>
      <c r="F169" s="7"/>
      <c r="G169" s="239"/>
      <c r="H169" s="128"/>
      <c r="I169" s="565"/>
      <c r="J169" s="24">
        <f t="shared" si="2"/>
        <v>431273100</v>
      </c>
      <c r="L169" s="254"/>
      <c r="M169" s="519"/>
      <c r="N169" s="563"/>
    </row>
    <row r="170" spans="1:14" s="564" customFormat="1" ht="15" x14ac:dyDescent="0.25">
      <c r="A170" s="561"/>
      <c r="B170" s="239"/>
      <c r="C170" s="517"/>
      <c r="D170" s="611"/>
      <c r="E170" s="7"/>
      <c r="F170" s="7"/>
      <c r="G170" s="239"/>
      <c r="H170" s="128"/>
      <c r="I170" s="565"/>
      <c r="J170" s="24">
        <f t="shared" si="2"/>
        <v>431273100</v>
      </c>
      <c r="L170" s="254"/>
      <c r="M170" s="519"/>
      <c r="N170" s="563"/>
    </row>
    <row r="171" spans="1:14" s="564" customFormat="1" ht="15" x14ac:dyDescent="0.25">
      <c r="A171" s="561"/>
      <c r="B171" s="239"/>
      <c r="C171" s="517"/>
      <c r="D171" s="611"/>
      <c r="E171" s="7"/>
      <c r="F171" s="7"/>
      <c r="G171" s="239"/>
      <c r="H171" s="128"/>
      <c r="I171" s="561"/>
      <c r="J171" s="24">
        <f t="shared" si="2"/>
        <v>431273100</v>
      </c>
      <c r="L171" s="254"/>
      <c r="M171" s="519"/>
      <c r="N171" s="563"/>
    </row>
    <row r="172" spans="1:14" s="564" customFormat="1" ht="15" x14ac:dyDescent="0.25">
      <c r="A172" s="561"/>
      <c r="B172" s="239"/>
      <c r="C172" s="517"/>
      <c r="D172" s="611"/>
      <c r="E172" s="7"/>
      <c r="F172" s="7"/>
      <c r="G172" s="239"/>
      <c r="H172" s="128"/>
      <c r="I172" s="561"/>
      <c r="J172" s="24">
        <f t="shared" si="2"/>
        <v>431273100</v>
      </c>
      <c r="L172" s="254"/>
      <c r="M172" s="519"/>
      <c r="N172" s="563"/>
    </row>
    <row r="173" spans="1:14" s="564" customFormat="1" ht="15" x14ac:dyDescent="0.25">
      <c r="A173" s="561"/>
      <c r="B173" s="239"/>
      <c r="C173" s="517"/>
      <c r="D173" s="611"/>
      <c r="E173" s="7"/>
      <c r="F173" s="7"/>
      <c r="G173" s="239"/>
      <c r="H173" s="128"/>
      <c r="I173" s="561"/>
      <c r="J173" s="24">
        <f t="shared" si="2"/>
        <v>431273100</v>
      </c>
      <c r="L173" s="254"/>
      <c r="M173" s="519"/>
      <c r="N173" s="563"/>
    </row>
    <row r="174" spans="1:14" s="564" customFormat="1" ht="15" x14ac:dyDescent="0.25">
      <c r="A174" s="561"/>
      <c r="B174" s="239"/>
      <c r="C174" s="517"/>
      <c r="D174" s="611"/>
      <c r="E174" s="7"/>
      <c r="F174" s="7"/>
      <c r="G174" s="239"/>
      <c r="H174" s="128"/>
      <c r="I174" s="565"/>
      <c r="J174" s="24">
        <f t="shared" si="2"/>
        <v>431273100</v>
      </c>
      <c r="K174" s="567"/>
      <c r="L174" s="254"/>
      <c r="M174" s="562"/>
      <c r="N174" s="563"/>
    </row>
    <row r="175" spans="1:14" s="564" customFormat="1" ht="15" x14ac:dyDescent="0.25">
      <c r="A175" s="561"/>
      <c r="B175" s="239"/>
      <c r="C175" s="517"/>
      <c r="D175" s="611"/>
      <c r="E175" s="7"/>
      <c r="F175" s="7"/>
      <c r="G175" s="239"/>
      <c r="H175" s="128"/>
      <c r="I175" s="565"/>
      <c r="J175" s="24">
        <f t="shared" si="2"/>
        <v>431273100</v>
      </c>
      <c r="K175" s="567"/>
      <c r="L175" s="254"/>
      <c r="M175" s="562"/>
      <c r="N175" s="563"/>
    </row>
    <row r="176" spans="1:14" s="564" customFormat="1" ht="15" x14ac:dyDescent="0.25">
      <c r="A176" s="561"/>
      <c r="B176" s="239"/>
      <c r="C176" s="517"/>
      <c r="D176" s="611"/>
      <c r="E176" s="7"/>
      <c r="F176" s="7"/>
      <c r="G176" s="239"/>
      <c r="H176" s="128"/>
      <c r="I176" s="565"/>
      <c r="J176" s="24">
        <f t="shared" si="2"/>
        <v>431273100</v>
      </c>
      <c r="K176" s="567"/>
      <c r="L176" s="254"/>
      <c r="M176" s="562"/>
      <c r="N176" s="563"/>
    </row>
    <row r="177" spans="1:14" s="564" customFormat="1" ht="15" x14ac:dyDescent="0.25">
      <c r="A177" s="561"/>
      <c r="B177" s="239"/>
      <c r="C177" s="517"/>
      <c r="D177" s="611"/>
      <c r="E177" s="7"/>
      <c r="F177" s="7"/>
      <c r="G177" s="239"/>
      <c r="H177" s="128"/>
      <c r="I177" s="565"/>
      <c r="J177" s="24">
        <f t="shared" si="2"/>
        <v>431273100</v>
      </c>
      <c r="K177" s="567"/>
      <c r="L177" s="254"/>
      <c r="M177" s="562"/>
      <c r="N177" s="563"/>
    </row>
    <row r="178" spans="1:14" s="564" customFormat="1" ht="15" x14ac:dyDescent="0.25">
      <c r="A178" s="561"/>
      <c r="B178" s="239"/>
      <c r="C178" s="517"/>
      <c r="D178" s="611"/>
      <c r="E178" s="7"/>
      <c r="F178" s="7"/>
      <c r="G178" s="239"/>
      <c r="H178" s="128"/>
      <c r="I178" s="565"/>
      <c r="J178" s="24">
        <f t="shared" si="2"/>
        <v>431273100</v>
      </c>
      <c r="K178" s="567"/>
      <c r="L178" s="254"/>
      <c r="M178" s="562"/>
      <c r="N178" s="563"/>
    </row>
    <row r="179" spans="1:14" s="564" customFormat="1" ht="15" x14ac:dyDescent="0.25">
      <c r="A179" s="561"/>
      <c r="B179" s="239"/>
      <c r="C179" s="517"/>
      <c r="D179" s="611"/>
      <c r="E179" s="7"/>
      <c r="F179" s="7"/>
      <c r="G179" s="239"/>
      <c r="H179" s="128"/>
      <c r="I179" s="565"/>
      <c r="J179" s="24">
        <f t="shared" si="2"/>
        <v>431273100</v>
      </c>
      <c r="K179" s="515"/>
      <c r="L179" s="254"/>
      <c r="M179" s="562"/>
      <c r="N179" s="563"/>
    </row>
    <row r="180" spans="1:14" s="564" customFormat="1" ht="15" x14ac:dyDescent="0.25">
      <c r="A180" s="565"/>
      <c r="B180" s="239"/>
      <c r="C180" s="517"/>
      <c r="D180" s="611"/>
      <c r="E180" s="7"/>
      <c r="F180" s="7"/>
      <c r="G180" s="239"/>
      <c r="H180" s="128"/>
      <c r="I180" s="565"/>
      <c r="J180" s="24">
        <f t="shared" si="2"/>
        <v>431273100</v>
      </c>
      <c r="K180" s="515"/>
      <c r="L180" s="254"/>
      <c r="M180" s="568"/>
      <c r="N180" s="563"/>
    </row>
    <row r="181" spans="1:14" s="564" customFormat="1" ht="15" x14ac:dyDescent="0.25">
      <c r="A181" s="565"/>
      <c r="B181" s="239"/>
      <c r="C181" s="517"/>
      <c r="D181" s="611"/>
      <c r="E181" s="95"/>
      <c r="F181" s="7"/>
      <c r="G181" s="465"/>
      <c r="H181" s="128"/>
      <c r="I181" s="565"/>
      <c r="J181" s="24">
        <f t="shared" si="2"/>
        <v>431273100</v>
      </c>
      <c r="K181" s="515"/>
      <c r="L181" s="254"/>
      <c r="M181" s="568"/>
      <c r="N181" s="563"/>
    </row>
    <row r="182" spans="1:14" s="564" customFormat="1" ht="15" x14ac:dyDescent="0.25">
      <c r="A182" s="565"/>
      <c r="B182" s="465"/>
      <c r="C182" s="516"/>
      <c r="D182" s="611"/>
      <c r="E182" s="95"/>
      <c r="F182" s="95"/>
      <c r="G182" s="465"/>
      <c r="H182" s="128"/>
      <c r="I182" s="565"/>
      <c r="J182" s="24">
        <f t="shared" si="2"/>
        <v>431273100</v>
      </c>
      <c r="K182" s="515" t="s">
        <v>5876</v>
      </c>
      <c r="L182" s="254"/>
      <c r="M182" s="568"/>
      <c r="N182" s="563"/>
    </row>
    <row r="183" spans="1:14" s="542" customFormat="1" ht="15" x14ac:dyDescent="0.25">
      <c r="A183" s="124"/>
      <c r="B183" s="465"/>
      <c r="C183" s="127"/>
      <c r="D183" s="611"/>
      <c r="E183" s="95"/>
      <c r="F183" s="95"/>
      <c r="G183" s="95"/>
      <c r="H183" s="128"/>
      <c r="I183" s="429"/>
      <c r="J183" s="24">
        <f t="shared" si="2"/>
        <v>431273100</v>
      </c>
      <c r="K183" s="130" t="s">
        <v>5870</v>
      </c>
      <c r="L183" s="254"/>
      <c r="M183" s="569"/>
    </row>
    <row r="184" spans="1:14" s="542" customFormat="1" ht="15" x14ac:dyDescent="0.25">
      <c r="A184" s="124"/>
      <c r="B184" s="465"/>
      <c r="C184" s="127"/>
      <c r="D184" s="611"/>
      <c r="E184" s="95"/>
      <c r="F184" s="95"/>
      <c r="G184" s="95"/>
      <c r="H184" s="128"/>
      <c r="I184" s="429"/>
      <c r="J184" s="24">
        <f t="shared" si="2"/>
        <v>431273100</v>
      </c>
      <c r="K184" s="130" t="s">
        <v>5332</v>
      </c>
      <c r="L184" s="254"/>
      <c r="M184" s="569"/>
    </row>
    <row r="185" spans="1:14" s="542" customFormat="1" ht="15" x14ac:dyDescent="0.25">
      <c r="A185" s="124"/>
      <c r="B185" s="239"/>
      <c r="C185" s="129"/>
      <c r="D185" s="611"/>
      <c r="E185" s="95"/>
      <c r="F185" s="7"/>
      <c r="G185" s="95"/>
      <c r="H185" s="128"/>
      <c r="I185" s="429"/>
      <c r="J185" s="24">
        <f t="shared" si="2"/>
        <v>431273100</v>
      </c>
      <c r="K185" s="130"/>
      <c r="L185" s="254"/>
      <c r="M185" s="569"/>
    </row>
    <row r="186" spans="1:14" s="542" customFormat="1" ht="15" x14ac:dyDescent="0.25">
      <c r="A186" s="124"/>
      <c r="B186" s="239"/>
      <c r="C186" s="129"/>
      <c r="D186" s="611"/>
      <c r="E186" s="7"/>
      <c r="F186" s="7"/>
      <c r="G186" s="95"/>
      <c r="H186" s="128"/>
      <c r="I186" s="429"/>
      <c r="J186" s="24">
        <f t="shared" si="2"/>
        <v>431273100</v>
      </c>
      <c r="K186" s="130"/>
      <c r="L186" s="254"/>
      <c r="M186" s="569"/>
    </row>
    <row r="187" spans="1:14" s="542" customFormat="1" ht="15" x14ac:dyDescent="0.25">
      <c r="A187" s="124"/>
      <c r="B187" s="239"/>
      <c r="C187" s="129"/>
      <c r="D187" s="611"/>
      <c r="E187" s="7"/>
      <c r="F187" s="7"/>
      <c r="G187" s="95"/>
      <c r="H187" s="128"/>
      <c r="I187" s="429"/>
      <c r="J187" s="24">
        <f t="shared" si="2"/>
        <v>431273100</v>
      </c>
      <c r="K187" s="130"/>
      <c r="L187" s="254"/>
      <c r="M187" s="569"/>
    </row>
    <row r="188" spans="1:14" s="542" customFormat="1" ht="15" x14ac:dyDescent="0.25">
      <c r="A188" s="124"/>
      <c r="B188" s="239"/>
      <c r="C188" s="129"/>
      <c r="D188" s="611"/>
      <c r="E188" s="7"/>
      <c r="F188" s="7"/>
      <c r="G188" s="95"/>
      <c r="H188" s="128"/>
      <c r="I188" s="429"/>
      <c r="J188" s="24">
        <f t="shared" si="2"/>
        <v>431273100</v>
      </c>
      <c r="K188" s="130"/>
      <c r="L188" s="254"/>
      <c r="M188" s="569"/>
    </row>
    <row r="189" spans="1:14" s="542" customFormat="1" ht="15" x14ac:dyDescent="0.25">
      <c r="A189" s="124"/>
      <c r="B189" s="239"/>
      <c r="C189" s="129"/>
      <c r="D189" s="611"/>
      <c r="E189" s="95"/>
      <c r="F189" s="7"/>
      <c r="G189" s="95"/>
      <c r="H189" s="128"/>
      <c r="I189" s="429"/>
      <c r="J189" s="24">
        <f t="shared" si="2"/>
        <v>431273100</v>
      </c>
      <c r="K189" s="130"/>
      <c r="L189" s="254"/>
      <c r="M189" s="569"/>
    </row>
    <row r="190" spans="1:14" s="542" customFormat="1" ht="15" x14ac:dyDescent="0.25">
      <c r="A190" s="124"/>
      <c r="B190" s="239"/>
      <c r="C190" s="129"/>
      <c r="D190" s="611"/>
      <c r="E190" s="95"/>
      <c r="F190" s="7"/>
      <c r="G190" s="95"/>
      <c r="H190" s="128"/>
      <c r="I190" s="429"/>
      <c r="J190" s="24">
        <f t="shared" si="2"/>
        <v>431273100</v>
      </c>
      <c r="K190" s="130"/>
      <c r="L190" s="254"/>
      <c r="M190" s="569"/>
    </row>
    <row r="191" spans="1:14" s="542" customFormat="1" ht="15" x14ac:dyDescent="0.25">
      <c r="A191" s="124"/>
      <c r="B191" s="239"/>
      <c r="C191" s="129"/>
      <c r="D191" s="611"/>
      <c r="E191" s="7"/>
      <c r="F191" s="7"/>
      <c r="G191" s="95"/>
      <c r="H191" s="128"/>
      <c r="I191" s="429"/>
      <c r="J191" s="24">
        <f t="shared" si="2"/>
        <v>431273100</v>
      </c>
      <c r="K191" s="130"/>
      <c r="L191" s="254"/>
      <c r="M191" s="569"/>
    </row>
    <row r="192" spans="1:14" s="542" customFormat="1" ht="15" x14ac:dyDescent="0.25">
      <c r="A192" s="124"/>
      <c r="B192" s="239"/>
      <c r="C192" s="129"/>
      <c r="D192" s="611"/>
      <c r="E192" s="12"/>
      <c r="F192" s="7"/>
      <c r="G192" s="95"/>
      <c r="H192" s="128"/>
      <c r="I192" s="124"/>
      <c r="J192" s="24">
        <f t="shared" si="2"/>
        <v>431273100</v>
      </c>
      <c r="K192" s="130"/>
      <c r="L192" s="254"/>
      <c r="M192" s="381"/>
    </row>
    <row r="193" spans="1:17" s="542" customFormat="1" ht="15" x14ac:dyDescent="0.25">
      <c r="A193" s="124"/>
      <c r="B193" s="239"/>
      <c r="C193" s="361"/>
      <c r="D193" s="611"/>
      <c r="E193" s="12"/>
      <c r="F193" s="7"/>
      <c r="G193" s="95"/>
      <c r="H193" s="128"/>
      <c r="I193" s="124"/>
      <c r="J193" s="24">
        <f t="shared" si="2"/>
        <v>431273100</v>
      </c>
      <c r="K193" s="130"/>
      <c r="L193" s="254"/>
      <c r="M193" s="381"/>
    </row>
    <row r="194" spans="1:17" s="542" customFormat="1" ht="15" x14ac:dyDescent="0.25">
      <c r="A194" s="128"/>
      <c r="B194" s="239"/>
      <c r="C194" s="361"/>
      <c r="D194" s="611"/>
      <c r="E194" s="12"/>
      <c r="F194" s="7"/>
      <c r="G194" s="95"/>
      <c r="H194" s="128"/>
      <c r="I194" s="429"/>
      <c r="J194" s="24">
        <f t="shared" si="2"/>
        <v>431273100</v>
      </c>
      <c r="K194" s="130"/>
      <c r="L194" s="254"/>
      <c r="M194" s="381"/>
    </row>
    <row r="195" spans="1:17" s="542" customFormat="1" ht="15" x14ac:dyDescent="0.25">
      <c r="A195" s="128"/>
      <c r="B195" s="239"/>
      <c r="C195" s="361"/>
      <c r="D195" s="611"/>
      <c r="E195" s="12"/>
      <c r="F195" s="7"/>
      <c r="G195" s="95"/>
      <c r="H195" s="128"/>
      <c r="I195" s="429"/>
      <c r="J195" s="24">
        <f t="shared" si="2"/>
        <v>431273100</v>
      </c>
      <c r="K195" s="130"/>
      <c r="L195" s="254"/>
      <c r="M195" s="570"/>
    </row>
    <row r="196" spans="1:17" s="542" customFormat="1" ht="15" x14ac:dyDescent="0.25">
      <c r="A196" s="128"/>
      <c r="B196" s="239"/>
      <c r="C196" s="361"/>
      <c r="D196" s="611"/>
      <c r="E196" s="7"/>
      <c r="F196" s="7"/>
      <c r="G196" s="7"/>
      <c r="H196" s="128"/>
      <c r="I196" s="407"/>
      <c r="J196" s="24">
        <f t="shared" si="2"/>
        <v>431273100</v>
      </c>
      <c r="K196" s="130"/>
      <c r="L196" s="254"/>
      <c r="M196" s="570"/>
    </row>
    <row r="197" spans="1:17" s="542" customFormat="1" x14ac:dyDescent="0.25">
      <c r="A197" s="128"/>
      <c r="B197" s="239"/>
      <c r="C197" s="129"/>
      <c r="D197" s="612"/>
      <c r="E197" s="7"/>
      <c r="F197" s="7"/>
      <c r="G197" s="7"/>
      <c r="H197" s="128"/>
      <c r="I197" s="407"/>
      <c r="J197" s="24">
        <f t="shared" si="2"/>
        <v>431273100</v>
      </c>
      <c r="K197" s="130"/>
      <c r="L197" s="254"/>
      <c r="M197" s="570"/>
    </row>
    <row r="198" spans="1:17" s="572" customFormat="1" x14ac:dyDescent="0.25">
      <c r="A198" s="124"/>
      <c r="B198" s="239"/>
      <c r="C198" s="129"/>
      <c r="D198" s="612"/>
      <c r="E198" s="7"/>
      <c r="F198" s="7"/>
      <c r="G198" s="7"/>
      <c r="H198" s="128"/>
      <c r="I198" s="429"/>
      <c r="J198" s="24">
        <f t="shared" si="2"/>
        <v>431273100</v>
      </c>
      <c r="K198" s="126"/>
      <c r="L198" s="254"/>
      <c r="M198" s="570"/>
      <c r="N198" s="571"/>
    </row>
    <row r="199" spans="1:17" s="572" customFormat="1" x14ac:dyDescent="0.25">
      <c r="A199" s="124"/>
      <c r="B199" s="239"/>
      <c r="C199" s="129"/>
      <c r="D199" s="612"/>
      <c r="E199" s="7"/>
      <c r="F199" s="7"/>
      <c r="G199" s="7"/>
      <c r="H199" s="128"/>
      <c r="I199" s="429"/>
      <c r="J199" s="24">
        <f t="shared" si="2"/>
        <v>431273100</v>
      </c>
      <c r="K199" s="126"/>
      <c r="L199" s="254"/>
      <c r="M199" s="573"/>
      <c r="N199" s="571"/>
    </row>
    <row r="200" spans="1:17" s="572" customFormat="1" x14ac:dyDescent="0.25">
      <c r="A200" s="124"/>
      <c r="B200" s="239"/>
      <c r="C200" s="129"/>
      <c r="D200" s="612"/>
      <c r="E200" s="7"/>
      <c r="F200" s="7"/>
      <c r="G200" s="7"/>
      <c r="H200" s="128"/>
      <c r="I200" s="429"/>
      <c r="J200" s="24">
        <f t="shared" si="2"/>
        <v>431273100</v>
      </c>
      <c r="K200" s="126"/>
      <c r="L200" s="254"/>
      <c r="M200" s="573"/>
      <c r="N200" s="571"/>
    </row>
    <row r="201" spans="1:17" s="572" customFormat="1" x14ac:dyDescent="0.25">
      <c r="A201" s="124"/>
      <c r="B201" s="239"/>
      <c r="C201" s="129"/>
      <c r="D201" s="612"/>
      <c r="E201" s="7"/>
      <c r="F201" s="7"/>
      <c r="G201" s="7"/>
      <c r="H201" s="128"/>
      <c r="I201" s="429"/>
      <c r="J201" s="24">
        <f t="shared" si="2"/>
        <v>431273100</v>
      </c>
      <c r="K201" s="126"/>
      <c r="L201" s="254"/>
      <c r="M201" s="573"/>
      <c r="N201" s="571"/>
    </row>
    <row r="202" spans="1:17" s="572" customFormat="1" x14ac:dyDescent="0.25">
      <c r="A202" s="124"/>
      <c r="B202" s="239"/>
      <c r="C202" s="129"/>
      <c r="D202" s="612"/>
      <c r="E202" s="7"/>
      <c r="F202" s="7"/>
      <c r="G202" s="7"/>
      <c r="H202" s="128"/>
      <c r="I202" s="429"/>
      <c r="J202" s="24">
        <f t="shared" si="2"/>
        <v>431273100</v>
      </c>
      <c r="K202" s="126"/>
      <c r="L202" s="254"/>
      <c r="M202" s="573"/>
      <c r="N202" s="571"/>
    </row>
    <row r="203" spans="1:17" s="572" customFormat="1" x14ac:dyDescent="0.25">
      <c r="A203" s="124"/>
      <c r="B203" s="239"/>
      <c r="C203" s="129"/>
      <c r="D203" s="612"/>
      <c r="E203" s="7"/>
      <c r="F203" s="7"/>
      <c r="G203" s="7"/>
      <c r="H203" s="128"/>
      <c r="I203" s="429"/>
      <c r="J203" s="24">
        <f t="shared" si="2"/>
        <v>431273100</v>
      </c>
      <c r="K203" s="126"/>
      <c r="L203" s="254"/>
      <c r="M203" s="573"/>
      <c r="N203" s="571"/>
    </row>
    <row r="204" spans="1:17" s="572" customFormat="1" x14ac:dyDescent="0.25">
      <c r="A204" s="520"/>
      <c r="B204" s="239"/>
      <c r="C204" s="521"/>
      <c r="D204" s="612"/>
      <c r="E204" s="7"/>
      <c r="F204" s="7"/>
      <c r="G204" s="522"/>
      <c r="H204" s="128"/>
      <c r="I204" s="429"/>
      <c r="J204" s="24">
        <f t="shared" ref="J204:J239" si="4">J203+H204-I204</f>
        <v>431273100</v>
      </c>
      <c r="K204" s="126"/>
      <c r="L204" s="254"/>
      <c r="M204" s="573"/>
      <c r="N204" s="571"/>
    </row>
    <row r="205" spans="1:17" s="516" customFormat="1" x14ac:dyDescent="0.25">
      <c r="A205" s="124"/>
      <c r="B205" s="239"/>
      <c r="C205" s="517"/>
      <c r="D205" s="612"/>
      <c r="E205" s="7"/>
      <c r="F205" s="7"/>
      <c r="G205" s="517"/>
      <c r="H205" s="128"/>
      <c r="I205" s="574"/>
      <c r="J205" s="24">
        <f t="shared" si="4"/>
        <v>431273100</v>
      </c>
      <c r="K205" s="126"/>
      <c r="L205" s="254"/>
      <c r="M205" s="531"/>
      <c r="N205" s="126"/>
      <c r="O205" s="575"/>
      <c r="P205" s="575"/>
      <c r="Q205" s="576"/>
    </row>
    <row r="206" spans="1:17" s="572" customFormat="1" x14ac:dyDescent="0.25">
      <c r="A206" s="523"/>
      <c r="B206" s="239"/>
      <c r="C206" s="524"/>
      <c r="D206" s="612"/>
      <c r="E206" s="7"/>
      <c r="F206" s="7"/>
      <c r="G206" s="525"/>
      <c r="H206" s="128"/>
      <c r="I206" s="429"/>
      <c r="J206" s="24">
        <f t="shared" si="4"/>
        <v>431273100</v>
      </c>
      <c r="K206" s="126"/>
      <c r="L206" s="254"/>
      <c r="M206" s="573"/>
      <c r="N206" s="577"/>
      <c r="O206" s="578"/>
      <c r="P206" s="578"/>
    </row>
    <row r="207" spans="1:17" s="572" customFormat="1" x14ac:dyDescent="0.25">
      <c r="A207" s="124"/>
      <c r="B207" s="239"/>
      <c r="C207" s="129"/>
      <c r="D207" s="612"/>
      <c r="E207" s="7"/>
      <c r="F207" s="7"/>
      <c r="G207" s="7"/>
      <c r="H207" s="128"/>
      <c r="I207" s="429"/>
      <c r="J207" s="24">
        <f t="shared" si="4"/>
        <v>431273100</v>
      </c>
      <c r="K207" s="126"/>
      <c r="L207" s="254"/>
      <c r="M207" s="573"/>
      <c r="N207" s="571"/>
    </row>
    <row r="208" spans="1:17" s="572" customFormat="1" x14ac:dyDescent="0.25">
      <c r="A208" s="124"/>
      <c r="B208" s="239"/>
      <c r="C208" s="129"/>
      <c r="D208" s="612"/>
      <c r="E208" s="7"/>
      <c r="F208" s="7"/>
      <c r="G208" s="7"/>
      <c r="H208" s="128"/>
      <c r="I208" s="429"/>
      <c r="J208" s="24">
        <f t="shared" si="4"/>
        <v>431273100</v>
      </c>
      <c r="K208" s="126"/>
      <c r="L208" s="254"/>
      <c r="M208" s="573"/>
      <c r="N208" s="571"/>
    </row>
    <row r="209" spans="1:14" s="572" customFormat="1" x14ac:dyDescent="0.25">
      <c r="A209" s="124"/>
      <c r="B209" s="239"/>
      <c r="C209" s="129"/>
      <c r="D209" s="612"/>
      <c r="E209" s="7"/>
      <c r="F209" s="7"/>
      <c r="G209" s="7"/>
      <c r="H209" s="128"/>
      <c r="I209" s="429"/>
      <c r="J209" s="24">
        <f t="shared" si="4"/>
        <v>431273100</v>
      </c>
      <c r="K209" s="126"/>
      <c r="L209" s="254"/>
      <c r="M209" s="573"/>
      <c r="N209" s="571"/>
    </row>
    <row r="210" spans="1:14" x14ac:dyDescent="0.25">
      <c r="A210" s="128"/>
      <c r="B210" s="239"/>
      <c r="C210" s="361"/>
      <c r="D210" s="612"/>
      <c r="E210" s="95"/>
      <c r="F210" s="7"/>
      <c r="G210" s="95"/>
      <c r="H210" s="128"/>
      <c r="I210" s="579"/>
      <c r="J210" s="24">
        <f t="shared" si="4"/>
        <v>431273100</v>
      </c>
      <c r="K210" s="130"/>
      <c r="M210" s="368"/>
    </row>
    <row r="211" spans="1:14" x14ac:dyDescent="0.25">
      <c r="A211" s="128"/>
      <c r="B211" s="239"/>
      <c r="C211" s="361"/>
      <c r="D211" s="612"/>
      <c r="E211" s="95"/>
      <c r="F211" s="7"/>
      <c r="G211" s="95"/>
      <c r="H211" s="128"/>
      <c r="I211" s="579"/>
      <c r="J211" s="24">
        <f t="shared" si="4"/>
        <v>431273100</v>
      </c>
      <c r="K211" s="130"/>
      <c r="M211" s="368"/>
    </row>
    <row r="212" spans="1:14" x14ac:dyDescent="0.25">
      <c r="A212" s="128"/>
      <c r="B212" s="239"/>
      <c r="C212" s="361"/>
      <c r="D212" s="612"/>
      <c r="E212" s="95"/>
      <c r="F212" s="7"/>
      <c r="G212" s="95"/>
      <c r="H212" s="128"/>
      <c r="I212" s="579"/>
      <c r="J212" s="24">
        <f t="shared" si="4"/>
        <v>431273100</v>
      </c>
      <c r="K212" s="130"/>
      <c r="M212" s="368"/>
    </row>
    <row r="213" spans="1:14" x14ac:dyDescent="0.25">
      <c r="A213" s="128"/>
      <c r="B213" s="239"/>
      <c r="C213" s="129"/>
      <c r="D213" s="612"/>
      <c r="E213" s="7"/>
      <c r="F213" s="7"/>
      <c r="G213" s="95"/>
      <c r="H213" s="128"/>
      <c r="I213" s="554"/>
      <c r="J213" s="24">
        <f t="shared" si="4"/>
        <v>431273100</v>
      </c>
      <c r="K213" s="130"/>
      <c r="M213" s="368"/>
    </row>
    <row r="214" spans="1:14" x14ac:dyDescent="0.25">
      <c r="A214" s="128"/>
      <c r="B214" s="239"/>
      <c r="C214" s="129"/>
      <c r="D214" s="612"/>
      <c r="E214" s="7"/>
      <c r="F214" s="7"/>
      <c r="G214" s="95"/>
      <c r="H214" s="128"/>
      <c r="I214" s="554"/>
      <c r="J214" s="24">
        <f t="shared" si="4"/>
        <v>431273100</v>
      </c>
      <c r="K214" s="130"/>
      <c r="M214" s="368"/>
    </row>
    <row r="215" spans="1:14" x14ac:dyDescent="0.25">
      <c r="A215" s="128"/>
      <c r="B215" s="239"/>
      <c r="C215" s="129"/>
      <c r="D215" s="612"/>
      <c r="E215" s="7"/>
      <c r="F215" s="7"/>
      <c r="G215" s="95"/>
      <c r="H215" s="128"/>
      <c r="I215" s="554"/>
      <c r="J215" s="24">
        <f t="shared" si="4"/>
        <v>431273100</v>
      </c>
      <c r="K215" s="130"/>
      <c r="M215" s="368"/>
    </row>
    <row r="216" spans="1:14" x14ac:dyDescent="0.25">
      <c r="A216" s="128"/>
      <c r="B216" s="239"/>
      <c r="C216" s="129"/>
      <c r="D216" s="612"/>
      <c r="E216" s="7"/>
      <c r="F216" s="7"/>
      <c r="G216" s="95"/>
      <c r="H216" s="128"/>
      <c r="I216" s="554"/>
      <c r="J216" s="24">
        <f t="shared" si="4"/>
        <v>431273100</v>
      </c>
      <c r="K216" s="130"/>
      <c r="M216" s="368"/>
    </row>
    <row r="217" spans="1:14" x14ac:dyDescent="0.25">
      <c r="A217" s="128"/>
      <c r="B217" s="239"/>
      <c r="C217" s="361"/>
      <c r="D217" s="612"/>
      <c r="E217" s="95"/>
      <c r="F217" s="7"/>
      <c r="G217" s="95"/>
      <c r="H217" s="128"/>
      <c r="I217" s="579"/>
      <c r="J217" s="24">
        <f t="shared" si="4"/>
        <v>431273100</v>
      </c>
      <c r="K217" s="130"/>
      <c r="M217" s="368"/>
    </row>
    <row r="218" spans="1:14" x14ac:dyDescent="0.25">
      <c r="A218" s="128"/>
      <c r="B218" s="239"/>
      <c r="C218" s="361"/>
      <c r="D218" s="612"/>
      <c r="E218" s="95"/>
      <c r="F218" s="7"/>
      <c r="G218" s="95"/>
      <c r="H218" s="128"/>
      <c r="I218" s="579"/>
      <c r="J218" s="24">
        <f t="shared" si="4"/>
        <v>431273100</v>
      </c>
      <c r="K218" s="130"/>
      <c r="M218" s="368"/>
    </row>
    <row r="219" spans="1:14" x14ac:dyDescent="0.25">
      <c r="A219" s="128"/>
      <c r="B219" s="239"/>
      <c r="C219" s="129"/>
      <c r="D219" s="612"/>
      <c r="E219" s="95"/>
      <c r="F219" s="7"/>
      <c r="G219" s="95"/>
      <c r="H219" s="128"/>
      <c r="I219" s="579"/>
      <c r="J219" s="24">
        <f t="shared" si="4"/>
        <v>431273100</v>
      </c>
      <c r="K219" s="130"/>
      <c r="M219" s="368"/>
    </row>
    <row r="220" spans="1:14" x14ac:dyDescent="0.25">
      <c r="A220" s="128"/>
      <c r="B220" s="239"/>
      <c r="C220" s="129"/>
      <c r="D220" s="612"/>
      <c r="E220" s="95"/>
      <c r="F220" s="7"/>
      <c r="G220" s="95"/>
      <c r="H220" s="128"/>
      <c r="I220" s="579"/>
      <c r="J220" s="24">
        <f t="shared" si="4"/>
        <v>431273100</v>
      </c>
      <c r="K220" s="130"/>
      <c r="M220" s="368"/>
    </row>
    <row r="221" spans="1:14" x14ac:dyDescent="0.25">
      <c r="A221" s="128"/>
      <c r="B221" s="11"/>
      <c r="C221" s="129"/>
      <c r="D221" s="612"/>
      <c r="E221" s="95"/>
      <c r="F221" s="7"/>
      <c r="G221" s="95"/>
      <c r="H221" s="128"/>
      <c r="I221" s="579"/>
      <c r="J221" s="24">
        <f t="shared" si="4"/>
        <v>431273100</v>
      </c>
      <c r="K221" s="130"/>
      <c r="M221" s="368"/>
    </row>
    <row r="222" spans="1:14" ht="15" x14ac:dyDescent="0.25">
      <c r="A222" s="128"/>
      <c r="B222" s="11"/>
      <c r="C222" s="129"/>
      <c r="D222" s="612"/>
      <c r="E222" s="95"/>
      <c r="F222" s="7"/>
      <c r="G222" s="95"/>
      <c r="H222" s="618"/>
      <c r="I222" s="579"/>
      <c r="J222" s="24">
        <f t="shared" si="4"/>
        <v>431273100</v>
      </c>
      <c r="K222" s="130"/>
      <c r="M222" s="368"/>
    </row>
    <row r="223" spans="1:14" ht="15" x14ac:dyDescent="0.25">
      <c r="A223" s="128"/>
      <c r="B223" s="11"/>
      <c r="C223" s="129"/>
      <c r="D223" s="612"/>
      <c r="E223" s="7"/>
      <c r="F223" s="7"/>
      <c r="G223" s="7"/>
      <c r="H223" s="618"/>
      <c r="I223" s="554"/>
      <c r="J223" s="24">
        <f t="shared" si="4"/>
        <v>431273100</v>
      </c>
      <c r="K223" s="130"/>
      <c r="M223" s="368"/>
    </row>
    <row r="224" spans="1:14" ht="15" x14ac:dyDescent="0.25">
      <c r="A224" s="128"/>
      <c r="B224" s="11"/>
      <c r="C224" s="129"/>
      <c r="D224" s="612"/>
      <c r="E224" s="7"/>
      <c r="F224" s="7"/>
      <c r="G224" s="7"/>
      <c r="H224" s="618"/>
      <c r="I224" s="554"/>
      <c r="J224" s="24">
        <f t="shared" si="4"/>
        <v>431273100</v>
      </c>
      <c r="K224" s="130"/>
      <c r="M224" s="368"/>
    </row>
    <row r="225" spans="1:13" ht="15" x14ac:dyDescent="0.25">
      <c r="A225" s="128"/>
      <c r="B225" s="11"/>
      <c r="C225" s="361"/>
      <c r="D225" s="612"/>
      <c r="E225" s="12"/>
      <c r="F225" s="7"/>
      <c r="G225" s="12"/>
      <c r="H225" s="618"/>
      <c r="I225" s="580"/>
      <c r="J225" s="24">
        <f t="shared" si="4"/>
        <v>431273100</v>
      </c>
      <c r="K225" s="526"/>
      <c r="M225" s="368"/>
    </row>
    <row r="226" spans="1:13" ht="15" x14ac:dyDescent="0.25">
      <c r="A226" s="128"/>
      <c r="B226" s="11"/>
      <c r="C226" s="361"/>
      <c r="D226" s="612"/>
      <c r="E226" s="12"/>
      <c r="F226" s="7"/>
      <c r="G226" s="12"/>
      <c r="H226" s="618"/>
      <c r="I226" s="580"/>
      <c r="J226" s="24">
        <f t="shared" si="4"/>
        <v>431273100</v>
      </c>
      <c r="K226" s="526"/>
      <c r="M226" s="368"/>
    </row>
    <row r="227" spans="1:13" ht="15" x14ac:dyDescent="0.25">
      <c r="A227" s="128"/>
      <c r="B227" s="11"/>
      <c r="C227" s="361"/>
      <c r="D227" s="612"/>
      <c r="E227" s="95"/>
      <c r="F227" s="7"/>
      <c r="G227" s="95"/>
      <c r="H227" s="618"/>
      <c r="I227" s="579"/>
      <c r="J227" s="24">
        <f t="shared" si="4"/>
        <v>431273100</v>
      </c>
      <c r="K227" s="130"/>
      <c r="M227" s="368"/>
    </row>
    <row r="228" spans="1:13" x14ac:dyDescent="0.25">
      <c r="A228" s="128"/>
      <c r="B228" s="11"/>
      <c r="C228" s="361"/>
      <c r="D228" s="612"/>
      <c r="E228" s="95"/>
      <c r="F228" s="7"/>
      <c r="G228" s="95"/>
      <c r="H228" s="128"/>
      <c r="I228" s="579"/>
      <c r="J228" s="24">
        <f t="shared" si="4"/>
        <v>431273100</v>
      </c>
      <c r="K228" s="130"/>
      <c r="M228" s="368"/>
    </row>
    <row r="229" spans="1:13" x14ac:dyDescent="0.25">
      <c r="A229" s="128"/>
      <c r="B229" s="11"/>
      <c r="C229" s="361"/>
      <c r="D229" s="612"/>
      <c r="E229" s="95"/>
      <c r="F229" s="7"/>
      <c r="G229" s="95"/>
      <c r="H229" s="128"/>
      <c r="I229" s="579"/>
      <c r="J229" s="24">
        <f t="shared" si="4"/>
        <v>431273100</v>
      </c>
      <c r="K229" s="130"/>
      <c r="M229" s="368"/>
    </row>
    <row r="230" spans="1:13" x14ac:dyDescent="0.25">
      <c r="A230" s="128"/>
      <c r="B230" s="11"/>
      <c r="C230" s="361"/>
      <c r="D230" s="612"/>
      <c r="E230" s="95"/>
      <c r="F230" s="7"/>
      <c r="G230" s="95"/>
      <c r="H230" s="128"/>
      <c r="I230" s="579"/>
      <c r="J230" s="24">
        <f t="shared" si="4"/>
        <v>431273100</v>
      </c>
      <c r="K230" s="130"/>
      <c r="M230" s="368"/>
    </row>
    <row r="231" spans="1:13" x14ac:dyDescent="0.25">
      <c r="A231" s="128"/>
      <c r="B231" s="11"/>
      <c r="C231" s="361"/>
      <c r="D231" s="612"/>
      <c r="E231" s="95"/>
      <c r="F231" s="7"/>
      <c r="G231" s="95"/>
      <c r="H231" s="128"/>
      <c r="I231" s="579"/>
      <c r="J231" s="24">
        <f t="shared" si="4"/>
        <v>431273100</v>
      </c>
      <c r="K231" s="130"/>
      <c r="M231" s="368"/>
    </row>
    <row r="232" spans="1:13" x14ac:dyDescent="0.25">
      <c r="A232" s="128"/>
      <c r="B232" s="11"/>
      <c r="C232" s="361"/>
      <c r="D232" s="612"/>
      <c r="E232" s="95"/>
      <c r="F232" s="7"/>
      <c r="G232" s="95"/>
      <c r="H232" s="128"/>
      <c r="I232" s="579"/>
      <c r="J232" s="24">
        <f t="shared" si="4"/>
        <v>431273100</v>
      </c>
      <c r="K232" s="130"/>
      <c r="M232" s="368"/>
    </row>
    <row r="233" spans="1:13" x14ac:dyDescent="0.25">
      <c r="A233" s="128"/>
      <c r="B233" s="11"/>
      <c r="C233" s="361"/>
      <c r="D233" s="612"/>
      <c r="E233" s="95"/>
      <c r="F233" s="7"/>
      <c r="G233" s="95"/>
      <c r="H233" s="128"/>
      <c r="I233" s="579"/>
      <c r="J233" s="24">
        <f t="shared" si="4"/>
        <v>431273100</v>
      </c>
      <c r="K233" s="130"/>
      <c r="M233" s="368"/>
    </row>
    <row r="234" spans="1:13" x14ac:dyDescent="0.25">
      <c r="A234" s="128"/>
      <c r="B234" s="11"/>
      <c r="C234" s="361"/>
      <c r="D234" s="612"/>
      <c r="E234" s="95"/>
      <c r="F234" s="7"/>
      <c r="G234" s="95"/>
      <c r="H234" s="128"/>
      <c r="I234" s="579"/>
      <c r="J234" s="24">
        <f t="shared" si="4"/>
        <v>431273100</v>
      </c>
      <c r="K234" s="130"/>
      <c r="M234" s="368"/>
    </row>
    <row r="235" spans="1:13" x14ac:dyDescent="0.25">
      <c r="A235" s="128"/>
      <c r="B235" s="11"/>
      <c r="C235" s="361"/>
      <c r="D235" s="612"/>
      <c r="E235" s="95"/>
      <c r="F235" s="7"/>
      <c r="G235" s="95"/>
      <c r="H235" s="128"/>
      <c r="I235" s="579"/>
      <c r="J235" s="24">
        <f t="shared" si="4"/>
        <v>431273100</v>
      </c>
      <c r="K235" s="130"/>
      <c r="M235" s="368"/>
    </row>
    <row r="236" spans="1:13" x14ac:dyDescent="0.25">
      <c r="A236" s="128"/>
      <c r="B236" s="11"/>
      <c r="C236" s="361"/>
      <c r="D236" s="612"/>
      <c r="E236" s="95"/>
      <c r="F236" s="7"/>
      <c r="G236" s="95"/>
      <c r="H236" s="128"/>
      <c r="I236" s="124"/>
      <c r="J236" s="24">
        <f t="shared" si="4"/>
        <v>431273100</v>
      </c>
      <c r="K236" s="130"/>
      <c r="M236" s="368"/>
    </row>
    <row r="237" spans="1:13" x14ac:dyDescent="0.25">
      <c r="A237" s="128"/>
      <c r="B237" s="11"/>
      <c r="C237" s="129"/>
      <c r="D237" s="612"/>
      <c r="E237" s="95"/>
      <c r="F237" s="7"/>
      <c r="G237" s="95"/>
      <c r="H237" s="128"/>
      <c r="I237" s="124"/>
      <c r="J237" s="24">
        <f t="shared" si="4"/>
        <v>431273100</v>
      </c>
      <c r="K237" s="130"/>
      <c r="M237" s="368"/>
    </row>
    <row r="238" spans="1:13" x14ac:dyDescent="0.25">
      <c r="A238" s="128"/>
      <c r="B238" s="11"/>
      <c r="C238" s="129"/>
      <c r="D238" s="612"/>
      <c r="E238" s="95"/>
      <c r="F238" s="7"/>
      <c r="G238" s="95"/>
      <c r="H238" s="128"/>
      <c r="I238" s="124"/>
      <c r="J238" s="24">
        <f t="shared" si="4"/>
        <v>431273100</v>
      </c>
      <c r="K238" s="130"/>
      <c r="M238" s="368"/>
    </row>
    <row r="239" spans="1:13" x14ac:dyDescent="0.25">
      <c r="A239" s="128"/>
      <c r="B239" s="11"/>
      <c r="C239" s="129"/>
      <c r="D239" s="612"/>
      <c r="E239" s="7"/>
      <c r="F239" s="7"/>
      <c r="G239" s="95"/>
      <c r="H239" s="128"/>
      <c r="I239" s="554"/>
      <c r="J239" s="24">
        <f t="shared" si="4"/>
        <v>431273100</v>
      </c>
      <c r="K239" s="130"/>
      <c r="M239" s="381"/>
    </row>
    <row r="240" spans="1:13" x14ac:dyDescent="0.25">
      <c r="A240" s="128"/>
      <c r="B240" s="11"/>
      <c r="C240" s="129"/>
      <c r="D240" s="612"/>
      <c r="E240" s="7"/>
      <c r="F240" s="7"/>
      <c r="G240" s="95"/>
      <c r="H240" s="128"/>
      <c r="I240" s="554"/>
      <c r="J240" s="24"/>
      <c r="K240" s="130"/>
      <c r="M240" s="381"/>
    </row>
    <row r="241" spans="1:13" x14ac:dyDescent="0.25">
      <c r="A241" s="128"/>
      <c r="B241" s="11"/>
      <c r="C241" s="129"/>
      <c r="D241" s="612"/>
      <c r="E241" s="7"/>
      <c r="F241" s="7"/>
      <c r="G241" s="95"/>
      <c r="H241" s="128"/>
      <c r="I241" s="554"/>
      <c r="J241" s="24"/>
      <c r="K241" s="130"/>
      <c r="M241" s="381"/>
    </row>
    <row r="242" spans="1:13" x14ac:dyDescent="0.25">
      <c r="A242" s="128"/>
      <c r="B242" s="11"/>
      <c r="C242" s="129"/>
      <c r="D242" s="612"/>
      <c r="E242" s="7"/>
      <c r="F242" s="7"/>
      <c r="G242" s="95"/>
      <c r="H242" s="128"/>
      <c r="I242" s="554"/>
      <c r="J242" s="24"/>
      <c r="K242" s="130"/>
      <c r="M242" s="381"/>
    </row>
    <row r="243" spans="1:13" x14ac:dyDescent="0.25">
      <c r="A243" s="128"/>
      <c r="B243" s="239"/>
      <c r="C243" s="129"/>
      <c r="D243" s="612"/>
      <c r="E243" s="7"/>
      <c r="F243" s="7"/>
      <c r="G243" s="7"/>
      <c r="H243" s="128"/>
      <c r="I243" s="554"/>
      <c r="J243" s="24"/>
      <c r="K243" s="130"/>
      <c r="M243" s="368"/>
    </row>
    <row r="244" spans="1:13" x14ac:dyDescent="0.25">
      <c r="A244" s="128"/>
      <c r="B244" s="239"/>
      <c r="C244" s="129"/>
      <c r="D244" s="612"/>
      <c r="E244" s="7"/>
      <c r="F244" s="7"/>
      <c r="G244" s="95"/>
      <c r="H244" s="128"/>
      <c r="I244" s="554"/>
      <c r="J244" s="24"/>
      <c r="K244" s="130"/>
      <c r="M244" s="368"/>
    </row>
    <row r="245" spans="1:13" x14ac:dyDescent="0.25">
      <c r="A245" s="128"/>
      <c r="B245" s="239"/>
      <c r="C245" s="129"/>
      <c r="D245" s="612"/>
      <c r="E245" s="7"/>
      <c r="F245" s="7"/>
      <c r="G245" s="95"/>
      <c r="H245" s="128"/>
      <c r="I245" s="554"/>
      <c r="J245" s="24"/>
      <c r="K245" s="130"/>
      <c r="M245" s="368"/>
    </row>
    <row r="246" spans="1:13" x14ac:dyDescent="0.25">
      <c r="A246" s="128"/>
      <c r="B246" s="239"/>
      <c r="C246" s="129"/>
      <c r="D246" s="612"/>
      <c r="E246" s="7"/>
      <c r="F246" s="7"/>
      <c r="G246" s="95"/>
      <c r="H246" s="128"/>
      <c r="I246" s="554"/>
      <c r="J246" s="24"/>
      <c r="K246" s="130"/>
      <c r="M246" s="368"/>
    </row>
    <row r="247" spans="1:13" x14ac:dyDescent="0.25">
      <c r="A247" s="128"/>
      <c r="B247" s="239"/>
      <c r="C247" s="129"/>
      <c r="D247" s="612"/>
      <c r="E247" s="7"/>
      <c r="F247" s="7"/>
      <c r="G247" s="95"/>
      <c r="H247" s="128"/>
      <c r="I247" s="554"/>
      <c r="J247" s="24"/>
      <c r="K247" s="130"/>
      <c r="M247" s="368"/>
    </row>
    <row r="248" spans="1:13" x14ac:dyDescent="0.25">
      <c r="A248" s="128"/>
      <c r="B248" s="239"/>
      <c r="C248" s="129"/>
      <c r="D248" s="612"/>
      <c r="E248" s="7"/>
      <c r="F248" s="7"/>
      <c r="G248" s="95"/>
      <c r="H248" s="128"/>
      <c r="I248" s="554"/>
      <c r="J248" s="24"/>
      <c r="K248" s="130"/>
      <c r="M248" s="368"/>
    </row>
    <row r="249" spans="1:13" x14ac:dyDescent="0.25">
      <c r="A249" s="128"/>
      <c r="B249" s="239"/>
      <c r="C249" s="129"/>
      <c r="D249" s="612"/>
      <c r="E249" s="7"/>
      <c r="F249" s="7"/>
      <c r="G249" s="95"/>
      <c r="H249" s="128"/>
      <c r="I249" s="554"/>
      <c r="J249" s="24"/>
      <c r="K249" s="130"/>
      <c r="M249" s="368"/>
    </row>
    <row r="250" spans="1:13" x14ac:dyDescent="0.25">
      <c r="A250" s="128"/>
      <c r="B250" s="239"/>
      <c r="C250" s="129"/>
      <c r="D250" s="612"/>
      <c r="E250" s="7"/>
      <c r="F250" s="7"/>
      <c r="G250" s="95"/>
      <c r="H250" s="128"/>
      <c r="I250" s="554"/>
      <c r="J250" s="24"/>
      <c r="K250" s="130"/>
      <c r="M250" s="368"/>
    </row>
    <row r="251" spans="1:13" x14ac:dyDescent="0.25">
      <c r="A251" s="128"/>
      <c r="B251" s="239"/>
      <c r="C251" s="129"/>
      <c r="D251" s="612"/>
      <c r="E251" s="7"/>
      <c r="F251" s="7"/>
      <c r="G251" s="95"/>
      <c r="H251" s="128"/>
      <c r="I251" s="554"/>
      <c r="J251" s="24"/>
      <c r="K251" s="130"/>
      <c r="M251" s="368"/>
    </row>
    <row r="252" spans="1:13" x14ac:dyDescent="0.25">
      <c r="A252" s="128"/>
      <c r="B252" s="239"/>
      <c r="C252" s="129"/>
      <c r="D252" s="612"/>
      <c r="E252" s="7"/>
      <c r="F252" s="7"/>
      <c r="G252" s="95"/>
      <c r="H252" s="128"/>
      <c r="I252" s="554"/>
      <c r="J252" s="24"/>
      <c r="K252" s="130"/>
      <c r="M252" s="368"/>
    </row>
    <row r="253" spans="1:13" ht="15" x14ac:dyDescent="0.25">
      <c r="A253" s="128"/>
      <c r="B253" s="239"/>
      <c r="C253" s="129"/>
      <c r="D253" s="612"/>
      <c r="E253" s="7"/>
      <c r="F253" s="7"/>
      <c r="G253" s="7"/>
      <c r="H253" s="618"/>
      <c r="I253" s="579"/>
      <c r="J253" s="24"/>
      <c r="K253" s="130"/>
      <c r="M253" s="368"/>
    </row>
    <row r="254" spans="1:13" ht="15" x14ac:dyDescent="0.25">
      <c r="A254" s="128"/>
      <c r="B254" s="239"/>
      <c r="C254" s="129"/>
      <c r="D254" s="612"/>
      <c r="E254" s="7"/>
      <c r="F254" s="7"/>
      <c r="G254" s="7"/>
      <c r="H254" s="618"/>
      <c r="I254" s="579"/>
      <c r="J254" s="24"/>
      <c r="K254" s="130"/>
      <c r="M254" s="368"/>
    </row>
    <row r="255" spans="1:13" ht="15" x14ac:dyDescent="0.25">
      <c r="A255" s="128"/>
      <c r="B255" s="239"/>
      <c r="C255" s="129"/>
      <c r="D255" s="612"/>
      <c r="E255" s="95"/>
      <c r="F255" s="7"/>
      <c r="G255" s="95"/>
      <c r="H255" s="618"/>
      <c r="I255" s="579"/>
      <c r="J255" s="24"/>
      <c r="K255" s="130"/>
      <c r="M255" s="368"/>
    </row>
    <row r="256" spans="1:13" ht="15" x14ac:dyDescent="0.25">
      <c r="A256" s="128"/>
      <c r="B256" s="239"/>
      <c r="C256" s="129"/>
      <c r="D256" s="612"/>
      <c r="E256" s="95"/>
      <c r="F256" s="7"/>
      <c r="G256" s="95"/>
      <c r="H256" s="618"/>
      <c r="I256" s="579"/>
      <c r="J256" s="24"/>
      <c r="K256" s="130"/>
      <c r="M256" s="368"/>
    </row>
    <row r="257" spans="1:13" ht="15" x14ac:dyDescent="0.25">
      <c r="A257" s="128"/>
      <c r="B257" s="239"/>
      <c r="C257" s="129"/>
      <c r="D257" s="612"/>
      <c r="E257" s="7"/>
      <c r="F257" s="7"/>
      <c r="G257" s="7"/>
      <c r="H257" s="618"/>
      <c r="I257" s="554"/>
      <c r="J257" s="24"/>
      <c r="K257" s="130"/>
      <c r="M257" s="368"/>
    </row>
    <row r="258" spans="1:13" ht="15" x14ac:dyDescent="0.25">
      <c r="A258" s="128"/>
      <c r="B258" s="239"/>
      <c r="C258" s="129"/>
      <c r="D258" s="612"/>
      <c r="E258" s="7"/>
      <c r="F258" s="7"/>
      <c r="G258" s="7"/>
      <c r="H258" s="618"/>
      <c r="I258" s="554"/>
      <c r="J258" s="24"/>
      <c r="K258" s="130"/>
      <c r="M258" s="368"/>
    </row>
    <row r="259" spans="1:13" x14ac:dyDescent="0.25">
      <c r="A259" s="128"/>
      <c r="B259" s="239"/>
      <c r="C259" s="129"/>
      <c r="D259" s="612"/>
      <c r="E259" s="95"/>
      <c r="F259" s="7"/>
      <c r="G259" s="95"/>
      <c r="H259" s="128"/>
      <c r="I259" s="579"/>
      <c r="J259" s="24"/>
      <c r="K259" s="130"/>
      <c r="M259" s="368"/>
    </row>
    <row r="260" spans="1:13" x14ac:dyDescent="0.25">
      <c r="A260" s="128"/>
      <c r="B260" s="239"/>
      <c r="C260" s="129"/>
      <c r="D260" s="612"/>
      <c r="E260" s="95"/>
      <c r="F260" s="7"/>
      <c r="G260" s="95"/>
      <c r="H260" s="128"/>
      <c r="I260" s="579"/>
      <c r="J260" s="24"/>
      <c r="K260" s="130"/>
      <c r="M260" s="368"/>
    </row>
    <row r="261" spans="1:13" x14ac:dyDescent="0.25">
      <c r="A261" s="128"/>
      <c r="B261" s="239"/>
      <c r="C261" s="129"/>
      <c r="D261" s="612"/>
      <c r="E261" s="95"/>
      <c r="F261" s="7"/>
      <c r="G261" s="95"/>
      <c r="H261" s="128"/>
      <c r="I261" s="579"/>
      <c r="J261" s="24"/>
      <c r="K261" s="130"/>
      <c r="M261" s="368"/>
    </row>
    <row r="262" spans="1:13" x14ac:dyDescent="0.25">
      <c r="A262" s="128"/>
      <c r="B262" s="239"/>
      <c r="C262" s="129"/>
      <c r="D262" s="612"/>
      <c r="E262" s="95"/>
      <c r="F262" s="7"/>
      <c r="G262" s="95"/>
      <c r="H262" s="128"/>
      <c r="I262" s="579"/>
      <c r="J262" s="24"/>
      <c r="K262" s="130"/>
      <c r="M262" s="368"/>
    </row>
    <row r="263" spans="1:13" x14ac:dyDescent="0.25">
      <c r="A263" s="128"/>
      <c r="B263" s="239"/>
      <c r="C263" s="129"/>
      <c r="D263" s="612"/>
      <c r="E263" s="95"/>
      <c r="F263" s="7"/>
      <c r="G263" s="95"/>
      <c r="H263" s="128"/>
      <c r="I263" s="579"/>
      <c r="J263" s="24"/>
      <c r="K263" s="130"/>
      <c r="M263" s="368"/>
    </row>
    <row r="264" spans="1:13" x14ac:dyDescent="0.25">
      <c r="A264" s="128"/>
      <c r="B264" s="239"/>
      <c r="C264" s="361"/>
      <c r="D264" s="612"/>
      <c r="E264" s="12"/>
      <c r="F264" s="7"/>
      <c r="G264" s="95"/>
      <c r="H264" s="304"/>
      <c r="I264" s="579"/>
      <c r="J264" s="24"/>
      <c r="K264" s="130"/>
      <c r="M264" s="368"/>
    </row>
    <row r="265" spans="1:13" x14ac:dyDescent="0.25">
      <c r="A265" s="128"/>
      <c r="B265" s="239"/>
      <c r="C265" s="361"/>
      <c r="D265" s="612"/>
      <c r="E265" s="12"/>
      <c r="F265" s="7"/>
      <c r="G265" s="95"/>
      <c r="H265" s="128"/>
      <c r="I265" s="579"/>
      <c r="J265" s="24"/>
      <c r="K265" s="130"/>
      <c r="M265" s="368"/>
    </row>
    <row r="266" spans="1:13" x14ac:dyDescent="0.25">
      <c r="A266" s="128"/>
      <c r="B266" s="239"/>
      <c r="C266" s="361"/>
      <c r="D266" s="612"/>
      <c r="E266" s="12"/>
      <c r="F266" s="7"/>
      <c r="G266" s="95"/>
      <c r="H266" s="128"/>
      <c r="I266" s="579"/>
      <c r="J266" s="24"/>
      <c r="K266" s="130"/>
      <c r="M266" s="368"/>
    </row>
    <row r="267" spans="1:13" x14ac:dyDescent="0.25">
      <c r="A267" s="128"/>
      <c r="B267" s="239"/>
      <c r="C267" s="361"/>
      <c r="D267" s="612"/>
      <c r="E267" s="12"/>
      <c r="F267" s="7"/>
      <c r="G267" s="95"/>
      <c r="H267" s="128"/>
      <c r="I267" s="579"/>
      <c r="J267" s="24"/>
      <c r="K267" s="130"/>
      <c r="M267" s="368"/>
    </row>
    <row r="268" spans="1:13" x14ac:dyDescent="0.25">
      <c r="A268" s="128"/>
      <c r="B268" s="239"/>
      <c r="C268" s="361"/>
      <c r="D268" s="612"/>
      <c r="E268" s="12"/>
      <c r="F268" s="7"/>
      <c r="G268" s="95"/>
      <c r="H268" s="128"/>
      <c r="I268" s="579"/>
      <c r="J268" s="24"/>
      <c r="K268" s="130"/>
      <c r="M268" s="368"/>
    </row>
    <row r="269" spans="1:13" x14ac:dyDescent="0.25">
      <c r="A269" s="128"/>
      <c r="B269" s="239"/>
      <c r="C269" s="129"/>
      <c r="D269" s="612"/>
      <c r="E269" s="12"/>
      <c r="F269" s="7"/>
      <c r="G269" s="95"/>
      <c r="H269" s="128"/>
      <c r="I269" s="579"/>
      <c r="J269" s="24"/>
      <c r="K269" s="130"/>
      <c r="M269" s="368"/>
    </row>
    <row r="270" spans="1:13" x14ac:dyDescent="0.25">
      <c r="A270" s="128"/>
      <c r="B270" s="239"/>
      <c r="C270" s="129"/>
      <c r="D270" s="612"/>
      <c r="E270" s="95"/>
      <c r="F270" s="7"/>
      <c r="G270" s="95"/>
      <c r="H270" s="128"/>
      <c r="I270" s="579"/>
      <c r="J270" s="24"/>
      <c r="K270" s="130"/>
      <c r="M270" s="527"/>
    </row>
    <row r="271" spans="1:13" x14ac:dyDescent="0.25">
      <c r="A271" s="128"/>
      <c r="B271" s="239"/>
      <c r="C271" s="517"/>
      <c r="D271" s="627"/>
      <c r="E271" s="95"/>
      <c r="F271" s="7"/>
      <c r="G271" s="95"/>
      <c r="H271" s="128"/>
      <c r="I271" s="579"/>
      <c r="J271" s="24"/>
      <c r="K271" s="130"/>
      <c r="M271" s="527"/>
    </row>
    <row r="272" spans="1:13" x14ac:dyDescent="0.25">
      <c r="A272" s="128"/>
      <c r="B272" s="239"/>
      <c r="C272" s="129"/>
      <c r="D272" s="612"/>
      <c r="E272" s="95"/>
      <c r="F272" s="7"/>
      <c r="G272" s="95"/>
      <c r="H272" s="128"/>
      <c r="I272" s="579"/>
      <c r="J272" s="24"/>
      <c r="K272" s="130"/>
      <c r="M272" s="527"/>
    </row>
    <row r="273" spans="1:13" x14ac:dyDescent="0.25">
      <c r="A273" s="128"/>
      <c r="B273" s="239"/>
      <c r="C273" s="129"/>
      <c r="D273" s="612"/>
      <c r="E273" s="7"/>
      <c r="F273" s="7"/>
      <c r="G273" s="95"/>
      <c r="H273" s="128"/>
      <c r="I273" s="579"/>
      <c r="J273" s="24"/>
      <c r="K273" s="130"/>
      <c r="M273" s="368"/>
    </row>
    <row r="274" spans="1:13" ht="15" x14ac:dyDescent="0.25">
      <c r="A274" s="128"/>
      <c r="B274" s="239"/>
      <c r="C274" s="129"/>
      <c r="D274" s="612"/>
      <c r="E274" s="7"/>
      <c r="F274" s="7"/>
      <c r="G274" s="95"/>
      <c r="H274" s="618"/>
      <c r="I274" s="579"/>
      <c r="J274" s="24"/>
      <c r="K274" s="130"/>
      <c r="M274" s="368"/>
    </row>
    <row r="275" spans="1:13" ht="15" x14ac:dyDescent="0.25">
      <c r="A275" s="128"/>
      <c r="B275" s="239"/>
      <c r="C275" s="129"/>
      <c r="D275" s="612"/>
      <c r="E275" s="7"/>
      <c r="F275" s="7"/>
      <c r="G275" s="95"/>
      <c r="H275" s="618"/>
      <c r="I275" s="579"/>
      <c r="J275" s="24"/>
      <c r="K275" s="130"/>
      <c r="M275" s="368"/>
    </row>
    <row r="276" spans="1:13" ht="15" x14ac:dyDescent="0.25">
      <c r="A276" s="128"/>
      <c r="B276" s="239"/>
      <c r="C276" s="129"/>
      <c r="D276" s="612"/>
      <c r="E276" s="7"/>
      <c r="F276" s="7"/>
      <c r="G276" s="95"/>
      <c r="H276" s="618"/>
      <c r="I276" s="579"/>
      <c r="J276" s="24"/>
      <c r="K276" s="130"/>
      <c r="M276" s="368"/>
    </row>
    <row r="277" spans="1:13" ht="15" x14ac:dyDescent="0.25">
      <c r="A277" s="128"/>
      <c r="B277" s="239"/>
      <c r="C277" s="129"/>
      <c r="D277" s="612"/>
      <c r="E277" s="7"/>
      <c r="F277" s="7"/>
      <c r="G277" s="95"/>
      <c r="H277" s="618"/>
      <c r="I277" s="579"/>
      <c r="J277" s="24"/>
      <c r="K277" s="130"/>
      <c r="M277" s="368"/>
    </row>
    <row r="278" spans="1:13" ht="15" x14ac:dyDescent="0.25">
      <c r="A278" s="128"/>
      <c r="B278" s="239"/>
      <c r="C278" s="129"/>
      <c r="D278" s="612"/>
      <c r="E278" s="7"/>
      <c r="F278" s="7"/>
      <c r="G278" s="95"/>
      <c r="H278" s="618"/>
      <c r="I278" s="579"/>
      <c r="J278" s="24"/>
      <c r="K278" s="130"/>
      <c r="M278" s="368"/>
    </row>
    <row r="279" spans="1:13" ht="15" x14ac:dyDescent="0.25">
      <c r="A279" s="128"/>
      <c r="B279" s="239"/>
      <c r="C279" s="129"/>
      <c r="D279" s="612"/>
      <c r="E279" s="7"/>
      <c r="F279" s="7"/>
      <c r="G279" s="95"/>
      <c r="H279" s="618"/>
      <c r="I279" s="579"/>
      <c r="J279" s="24"/>
      <c r="K279" s="130"/>
      <c r="M279" s="368"/>
    </row>
    <row r="280" spans="1:13" x14ac:dyDescent="0.25">
      <c r="A280" s="128"/>
      <c r="B280" s="239"/>
      <c r="C280" s="129"/>
      <c r="D280" s="612"/>
      <c r="E280" s="7"/>
      <c r="F280" s="7"/>
      <c r="G280" s="95"/>
      <c r="H280" s="128"/>
      <c r="I280" s="579"/>
      <c r="J280" s="24"/>
      <c r="K280" s="130"/>
      <c r="M280" s="368"/>
    </row>
    <row r="281" spans="1:13" x14ac:dyDescent="0.25">
      <c r="A281" s="128"/>
      <c r="B281" s="11"/>
      <c r="C281" s="129"/>
      <c r="D281" s="612"/>
      <c r="E281" s="7"/>
      <c r="F281" s="7"/>
      <c r="G281" s="95"/>
      <c r="H281" s="528"/>
      <c r="I281" s="579"/>
      <c r="J281" s="24"/>
      <c r="K281" s="130"/>
      <c r="M281" s="368"/>
    </row>
    <row r="282" spans="1:13" x14ac:dyDescent="0.25">
      <c r="A282" s="128"/>
      <c r="B282" s="11"/>
      <c r="C282" s="129"/>
      <c r="D282" s="612"/>
      <c r="E282" s="7"/>
      <c r="F282" s="7"/>
      <c r="G282" s="7"/>
      <c r="H282" s="128"/>
      <c r="I282" s="554"/>
      <c r="J282" s="24"/>
      <c r="K282" s="130"/>
      <c r="M282" s="368"/>
    </row>
    <row r="283" spans="1:13" x14ac:dyDescent="0.25">
      <c r="A283" s="128"/>
      <c r="B283" s="11"/>
      <c r="C283" s="129"/>
      <c r="D283" s="612"/>
      <c r="E283" s="7"/>
      <c r="F283" s="7"/>
      <c r="G283" s="7"/>
      <c r="H283" s="128"/>
      <c r="I283" s="554"/>
      <c r="J283" s="24"/>
      <c r="K283" s="130"/>
      <c r="M283" s="368"/>
    </row>
    <row r="284" spans="1:13" x14ac:dyDescent="0.25">
      <c r="A284" s="128"/>
      <c r="B284" s="11"/>
      <c r="C284" s="129"/>
      <c r="D284" s="612"/>
      <c r="E284" s="7"/>
      <c r="F284" s="7"/>
      <c r="G284" s="7"/>
      <c r="H284" s="128"/>
      <c r="I284" s="554"/>
      <c r="J284" s="24"/>
      <c r="K284" s="130"/>
      <c r="M284" s="368"/>
    </row>
    <row r="285" spans="1:13" x14ac:dyDescent="0.25">
      <c r="A285" s="128"/>
      <c r="B285" s="11"/>
      <c r="C285" s="129"/>
      <c r="D285" s="612"/>
      <c r="E285" s="7"/>
      <c r="F285" s="7"/>
      <c r="G285" s="7"/>
      <c r="H285" s="128"/>
      <c r="I285" s="554"/>
      <c r="J285" s="24"/>
      <c r="K285" s="130"/>
      <c r="M285" s="368"/>
    </row>
    <row r="286" spans="1:13" x14ac:dyDescent="0.25">
      <c r="A286" s="128"/>
      <c r="B286" s="11"/>
      <c r="C286" s="129"/>
      <c r="D286" s="612"/>
      <c r="E286" s="7"/>
      <c r="F286" s="7"/>
      <c r="G286" s="7"/>
      <c r="H286" s="128"/>
      <c r="I286" s="554"/>
      <c r="J286" s="24"/>
      <c r="K286" s="130"/>
      <c r="M286" s="368"/>
    </row>
    <row r="287" spans="1:13" x14ac:dyDescent="0.25">
      <c r="A287" s="128"/>
      <c r="B287" s="11"/>
      <c r="C287" s="129"/>
      <c r="D287" s="612"/>
      <c r="E287" s="7"/>
      <c r="F287" s="7"/>
      <c r="G287" s="7"/>
      <c r="H287" s="128"/>
      <c r="I287" s="554"/>
      <c r="J287" s="24"/>
      <c r="K287" s="130"/>
      <c r="M287" s="368"/>
    </row>
    <row r="288" spans="1:13" x14ac:dyDescent="0.25">
      <c r="A288" s="128"/>
      <c r="B288" s="11"/>
      <c r="C288" s="129"/>
      <c r="D288" s="612"/>
      <c r="E288" s="7"/>
      <c r="F288" s="7"/>
      <c r="G288" s="7"/>
      <c r="H288" s="128"/>
      <c r="I288" s="554"/>
      <c r="J288" s="24"/>
      <c r="K288" s="130"/>
      <c r="M288" s="368"/>
    </row>
    <row r="289" spans="1:13" x14ac:dyDescent="0.25">
      <c r="A289" s="128"/>
      <c r="B289" s="11"/>
      <c r="C289" s="129"/>
      <c r="D289" s="612"/>
      <c r="E289" s="7"/>
      <c r="F289" s="7"/>
      <c r="G289" s="7"/>
      <c r="H289" s="128"/>
      <c r="I289" s="554"/>
      <c r="J289" s="24"/>
      <c r="K289" s="130"/>
      <c r="M289" s="368"/>
    </row>
    <row r="290" spans="1:13" x14ac:dyDescent="0.25">
      <c r="A290" s="128"/>
      <c r="B290" s="11"/>
      <c r="C290" s="129"/>
      <c r="D290" s="612"/>
      <c r="E290" s="7"/>
      <c r="F290" s="7"/>
      <c r="G290" s="7"/>
      <c r="H290" s="128"/>
      <c r="I290" s="554"/>
      <c r="J290" s="24"/>
      <c r="K290" s="130"/>
      <c r="M290" s="368"/>
    </row>
    <row r="291" spans="1:13" ht="15" x14ac:dyDescent="0.25">
      <c r="A291" s="128"/>
      <c r="B291" s="11"/>
      <c r="C291" s="129"/>
      <c r="D291" s="612"/>
      <c r="E291" s="7"/>
      <c r="F291" s="7"/>
      <c r="G291" s="7"/>
      <c r="H291" s="618"/>
      <c r="I291" s="554"/>
      <c r="J291" s="24"/>
      <c r="K291" s="130"/>
      <c r="M291" s="368"/>
    </row>
    <row r="292" spans="1:13" ht="15" x14ac:dyDescent="0.25">
      <c r="A292" s="128"/>
      <c r="B292" s="11"/>
      <c r="C292" s="129"/>
      <c r="D292" s="612"/>
      <c r="E292" s="7"/>
      <c r="F292" s="7"/>
      <c r="G292" s="95"/>
      <c r="H292" s="618"/>
      <c r="I292" s="554"/>
      <c r="J292" s="24"/>
      <c r="K292" s="130"/>
      <c r="M292" s="368"/>
    </row>
    <row r="293" spans="1:13" ht="15" x14ac:dyDescent="0.25">
      <c r="A293" s="128"/>
      <c r="B293" s="239"/>
      <c r="C293" s="129"/>
      <c r="D293" s="612"/>
      <c r="E293" s="95"/>
      <c r="F293" s="7"/>
      <c r="G293" s="95"/>
      <c r="H293" s="618"/>
      <c r="I293" s="554"/>
      <c r="J293" s="24"/>
      <c r="K293" s="130"/>
      <c r="M293" s="368"/>
    </row>
    <row r="294" spans="1:13" x14ac:dyDescent="0.25">
      <c r="A294" s="128"/>
      <c r="B294" s="239"/>
      <c r="C294" s="129"/>
      <c r="D294" s="612"/>
      <c r="E294" s="7"/>
      <c r="F294" s="7"/>
      <c r="G294" s="7"/>
      <c r="H294" s="528"/>
      <c r="I294" s="554"/>
      <c r="J294" s="24"/>
      <c r="K294" s="130"/>
      <c r="M294" s="368"/>
    </row>
    <row r="295" spans="1:13" x14ac:dyDescent="0.25">
      <c r="A295" s="124"/>
      <c r="B295" s="239"/>
      <c r="C295" s="129"/>
      <c r="D295" s="612"/>
      <c r="E295" s="7"/>
      <c r="F295" s="7"/>
      <c r="G295" s="95"/>
      <c r="H295" s="304"/>
      <c r="I295" s="579"/>
      <c r="J295" s="24"/>
      <c r="K295" s="130"/>
      <c r="M295" s="368"/>
    </row>
    <row r="296" spans="1:13" x14ac:dyDescent="0.25">
      <c r="A296" s="124"/>
      <c r="B296" s="239"/>
      <c r="C296" s="129"/>
      <c r="D296" s="612"/>
      <c r="E296" s="7"/>
      <c r="F296" s="7"/>
      <c r="G296" s="95"/>
      <c r="H296" s="304"/>
      <c r="I296" s="579"/>
      <c r="J296" s="24"/>
      <c r="K296" s="130"/>
      <c r="M296" s="368"/>
    </row>
    <row r="297" spans="1:13" x14ac:dyDescent="0.25">
      <c r="A297" s="128"/>
      <c r="B297" s="239"/>
      <c r="C297" s="129"/>
      <c r="D297" s="612"/>
      <c r="E297" s="7"/>
      <c r="F297" s="7"/>
      <c r="G297" s="95"/>
      <c r="H297" s="128"/>
      <c r="I297" s="579"/>
      <c r="J297" s="24"/>
      <c r="K297" s="130"/>
      <c r="M297" s="368"/>
    </row>
    <row r="298" spans="1:13" x14ac:dyDescent="0.25">
      <c r="A298" s="128"/>
      <c r="B298" s="239"/>
      <c r="C298" s="129"/>
      <c r="D298" s="612"/>
      <c r="E298" s="7"/>
      <c r="F298" s="7"/>
      <c r="G298" s="95"/>
      <c r="H298" s="128"/>
      <c r="I298" s="579"/>
      <c r="J298" s="24"/>
      <c r="K298" s="130"/>
      <c r="M298" s="368"/>
    </row>
    <row r="299" spans="1:13" x14ac:dyDescent="0.25">
      <c r="A299" s="128"/>
      <c r="B299" s="239"/>
      <c r="C299" s="129"/>
      <c r="D299" s="612"/>
      <c r="E299" s="7"/>
      <c r="F299" s="7"/>
      <c r="G299" s="7"/>
      <c r="H299" s="128"/>
      <c r="I299" s="579"/>
      <c r="J299" s="24"/>
      <c r="K299" s="130"/>
      <c r="M299" s="368"/>
    </row>
    <row r="300" spans="1:13" x14ac:dyDescent="0.25">
      <c r="A300" s="128"/>
      <c r="B300" s="465"/>
      <c r="C300" s="127"/>
      <c r="D300" s="612"/>
      <c r="E300" s="7"/>
      <c r="F300" s="95"/>
      <c r="G300" s="95"/>
      <c r="H300" s="128"/>
      <c r="I300" s="579"/>
      <c r="J300" s="24"/>
      <c r="K300" s="130" t="s">
        <v>5331</v>
      </c>
      <c r="M300" s="368"/>
    </row>
    <row r="301" spans="1:13" x14ac:dyDescent="0.25">
      <c r="A301" s="128"/>
      <c r="B301" s="465"/>
      <c r="C301" s="127"/>
      <c r="D301" s="612"/>
      <c r="E301" s="7"/>
      <c r="F301" s="95"/>
      <c r="G301" s="95"/>
      <c r="H301" s="128"/>
      <c r="I301" s="579"/>
      <c r="J301" s="24"/>
      <c r="K301" s="130" t="s">
        <v>5870</v>
      </c>
      <c r="M301" s="368"/>
    </row>
    <row r="302" spans="1:13" x14ac:dyDescent="0.25">
      <c r="A302" s="128"/>
      <c r="B302" s="465"/>
      <c r="C302" s="127"/>
      <c r="D302" s="612"/>
      <c r="E302" s="95"/>
      <c r="F302" s="95"/>
      <c r="G302" s="95"/>
      <c r="H302" s="124"/>
      <c r="I302" s="579"/>
      <c r="J302" s="24"/>
      <c r="K302" s="130" t="s">
        <v>5331</v>
      </c>
      <c r="M302" s="368"/>
    </row>
    <row r="303" spans="1:13" x14ac:dyDescent="0.25">
      <c r="A303" s="128"/>
      <c r="B303" s="465"/>
      <c r="C303" s="127"/>
      <c r="D303" s="612"/>
      <c r="E303" s="95"/>
      <c r="F303" s="95"/>
      <c r="G303" s="95"/>
      <c r="H303" s="124"/>
      <c r="I303" s="579"/>
      <c r="J303" s="24"/>
      <c r="K303" s="130" t="s">
        <v>5332</v>
      </c>
      <c r="M303" s="368"/>
    </row>
    <row r="304" spans="1:13" x14ac:dyDescent="0.25">
      <c r="A304" s="128"/>
      <c r="B304" s="465"/>
      <c r="C304" s="127"/>
      <c r="D304" s="612"/>
      <c r="E304" s="95"/>
      <c r="F304" s="95"/>
      <c r="G304" s="95"/>
      <c r="H304" s="124"/>
      <c r="I304" s="579"/>
      <c r="J304" s="24"/>
      <c r="K304" s="130" t="s">
        <v>5332</v>
      </c>
      <c r="M304" s="368"/>
    </row>
    <row r="305" spans="1:13" x14ac:dyDescent="0.25">
      <c r="A305" s="128"/>
      <c r="B305" s="465"/>
      <c r="C305" s="127"/>
      <c r="D305" s="612"/>
      <c r="E305" s="95"/>
      <c r="F305" s="95"/>
      <c r="G305" s="95"/>
      <c r="H305" s="124"/>
      <c r="I305" s="579"/>
      <c r="J305" s="24"/>
      <c r="K305" s="130" t="s">
        <v>5332</v>
      </c>
      <c r="M305" s="368"/>
    </row>
    <row r="306" spans="1:13" x14ac:dyDescent="0.25">
      <c r="A306" s="128"/>
      <c r="B306" s="465"/>
      <c r="C306" s="127"/>
      <c r="D306" s="612"/>
      <c r="E306" s="95"/>
      <c r="F306" s="95"/>
      <c r="G306" s="95"/>
      <c r="H306" s="124"/>
      <c r="I306" s="579"/>
      <c r="J306" s="24"/>
      <c r="K306" s="130" t="s">
        <v>5332</v>
      </c>
      <c r="M306" s="368"/>
    </row>
    <row r="307" spans="1:13" x14ac:dyDescent="0.25">
      <c r="A307" s="128"/>
      <c r="B307" s="465"/>
      <c r="C307" s="127"/>
      <c r="D307" s="612"/>
      <c r="E307" s="95"/>
      <c r="F307" s="95"/>
      <c r="G307" s="95"/>
      <c r="H307" s="124"/>
      <c r="I307" s="579"/>
      <c r="J307" s="24"/>
      <c r="K307" s="130" t="s">
        <v>5332</v>
      </c>
      <c r="M307" s="368"/>
    </row>
    <row r="308" spans="1:13" x14ac:dyDescent="0.25">
      <c r="A308" s="128"/>
      <c r="B308" s="465"/>
      <c r="C308" s="127"/>
      <c r="D308" s="612"/>
      <c r="E308" s="95"/>
      <c r="F308" s="95"/>
      <c r="G308" s="95"/>
      <c r="H308" s="124"/>
      <c r="I308" s="579"/>
      <c r="J308" s="24"/>
      <c r="K308" s="130" t="s">
        <v>5870</v>
      </c>
      <c r="M308" s="368"/>
    </row>
    <row r="309" spans="1:13" x14ac:dyDescent="0.25">
      <c r="A309" s="128"/>
      <c r="B309" s="465"/>
      <c r="C309" s="127"/>
      <c r="D309" s="612"/>
      <c r="E309" s="95"/>
      <c r="F309" s="95"/>
      <c r="G309" s="95"/>
      <c r="H309" s="124"/>
      <c r="I309" s="579"/>
      <c r="J309" s="24"/>
      <c r="K309" s="130" t="s">
        <v>5876</v>
      </c>
      <c r="M309" s="368"/>
    </row>
    <row r="310" spans="1:13" x14ac:dyDescent="0.25">
      <c r="A310" s="128"/>
      <c r="B310" s="465"/>
      <c r="C310" s="127"/>
      <c r="D310" s="612"/>
      <c r="E310" s="95"/>
      <c r="F310" s="95"/>
      <c r="G310" s="95"/>
      <c r="H310" s="124"/>
      <c r="I310" s="579"/>
      <c r="J310" s="24"/>
      <c r="K310" s="130" t="s">
        <v>5332</v>
      </c>
      <c r="M310" s="368"/>
    </row>
    <row r="311" spans="1:13" x14ac:dyDescent="0.25">
      <c r="A311" s="128"/>
      <c r="B311" s="465"/>
      <c r="C311" s="127"/>
      <c r="D311" s="612"/>
      <c r="E311" s="95"/>
      <c r="F311" s="95"/>
      <c r="G311" s="95"/>
      <c r="H311" s="619"/>
      <c r="I311" s="579"/>
      <c r="J311" s="24"/>
      <c r="K311" s="130" t="s">
        <v>5336</v>
      </c>
      <c r="M311" s="368"/>
    </row>
    <row r="312" spans="1:13" x14ac:dyDescent="0.25">
      <c r="A312" s="128"/>
      <c r="B312" s="465"/>
      <c r="C312" s="127"/>
      <c r="D312" s="612"/>
      <c r="E312" s="95"/>
      <c r="F312" s="95"/>
      <c r="G312" s="95"/>
      <c r="H312" s="370"/>
      <c r="I312" s="579"/>
      <c r="J312" s="24"/>
      <c r="K312" s="130" t="s">
        <v>5336</v>
      </c>
      <c r="M312" s="368"/>
    </row>
    <row r="313" spans="1:13" ht="15" x14ac:dyDescent="0.25">
      <c r="A313" s="128"/>
      <c r="B313" s="239"/>
      <c r="C313" s="502"/>
      <c r="D313" s="612"/>
      <c r="E313" s="7"/>
      <c r="F313" s="7"/>
      <c r="G313" s="7"/>
      <c r="H313" s="128"/>
      <c r="I313" s="554"/>
      <c r="J313" s="24"/>
      <c r="K313" s="130"/>
      <c r="M313" s="368"/>
    </row>
    <row r="314" spans="1:13" ht="15" x14ac:dyDescent="0.25">
      <c r="A314" s="128"/>
      <c r="B314" s="239"/>
      <c r="C314" s="502"/>
      <c r="D314" s="612"/>
      <c r="E314" s="7"/>
      <c r="F314" s="7"/>
      <c r="G314" s="7"/>
      <c r="H314" s="128"/>
      <c r="I314" s="579"/>
      <c r="J314" s="24"/>
      <c r="K314" s="130"/>
      <c r="M314" s="368"/>
    </row>
    <row r="315" spans="1:13" ht="15" x14ac:dyDescent="0.25">
      <c r="A315" s="128"/>
      <c r="B315" s="239"/>
      <c r="C315" s="502"/>
      <c r="D315" s="612"/>
      <c r="E315" s="7"/>
      <c r="F315" s="7"/>
      <c r="G315" s="7"/>
      <c r="H315" s="128"/>
      <c r="I315" s="579"/>
      <c r="J315" s="24"/>
      <c r="K315" s="130"/>
      <c r="M315" s="368"/>
    </row>
    <row r="316" spans="1:13" ht="15" x14ac:dyDescent="0.25">
      <c r="A316" s="128"/>
      <c r="B316" s="239"/>
      <c r="C316" s="502"/>
      <c r="D316" s="612"/>
      <c r="E316" s="7"/>
      <c r="F316" s="7"/>
      <c r="G316" s="7"/>
      <c r="H316" s="128"/>
      <c r="I316" s="579"/>
      <c r="J316" s="24"/>
      <c r="K316" s="130"/>
      <c r="M316" s="368"/>
    </row>
    <row r="317" spans="1:13" ht="15" x14ac:dyDescent="0.25">
      <c r="A317" s="128"/>
      <c r="B317" s="239"/>
      <c r="C317" s="502"/>
      <c r="D317" s="612"/>
      <c r="E317" s="7"/>
      <c r="F317" s="7"/>
      <c r="G317" s="7"/>
      <c r="H317" s="128"/>
      <c r="I317" s="579"/>
      <c r="J317" s="24"/>
      <c r="K317" s="130"/>
      <c r="M317" s="368"/>
    </row>
    <row r="318" spans="1:13" ht="15" x14ac:dyDescent="0.25">
      <c r="A318" s="128"/>
      <c r="B318" s="239"/>
      <c r="C318" s="502"/>
      <c r="D318" s="612"/>
      <c r="E318" s="7"/>
      <c r="F318" s="7"/>
      <c r="G318" s="7"/>
      <c r="H318" s="128"/>
      <c r="I318" s="579"/>
      <c r="J318" s="24"/>
      <c r="K318" s="130"/>
      <c r="M318" s="368"/>
    </row>
    <row r="319" spans="1:13" ht="15" x14ac:dyDescent="0.25">
      <c r="A319" s="128"/>
      <c r="B319" s="239"/>
      <c r="C319" s="502"/>
      <c r="D319" s="612"/>
      <c r="E319" s="7"/>
      <c r="F319" s="7"/>
      <c r="G319" s="7"/>
      <c r="H319" s="128"/>
      <c r="I319" s="579"/>
      <c r="J319" s="24"/>
      <c r="K319" s="130"/>
      <c r="M319" s="368"/>
    </row>
    <row r="320" spans="1:13" ht="15" x14ac:dyDescent="0.25">
      <c r="A320" s="128"/>
      <c r="B320" s="239"/>
      <c r="C320" s="502"/>
      <c r="D320" s="612"/>
      <c r="E320" s="95"/>
      <c r="F320" s="7"/>
      <c r="G320" s="95"/>
      <c r="H320" s="128"/>
      <c r="I320" s="579"/>
      <c r="J320" s="24"/>
      <c r="K320" s="130"/>
      <c r="M320" s="368"/>
    </row>
    <row r="321" spans="1:13" ht="15" x14ac:dyDescent="0.25">
      <c r="A321" s="128"/>
      <c r="B321" s="239"/>
      <c r="C321" s="502"/>
      <c r="D321" s="612"/>
      <c r="E321" s="95"/>
      <c r="F321" s="7"/>
      <c r="G321" s="95"/>
      <c r="H321" s="128"/>
      <c r="I321" s="579"/>
      <c r="J321" s="24"/>
      <c r="K321" s="130"/>
      <c r="M321" s="368"/>
    </row>
    <row r="322" spans="1:13" ht="15" x14ac:dyDescent="0.25">
      <c r="A322" s="128"/>
      <c r="B322" s="239"/>
      <c r="C322" s="502"/>
      <c r="D322" s="612"/>
      <c r="E322" s="95"/>
      <c r="F322" s="7"/>
      <c r="G322" s="95"/>
      <c r="H322" s="128"/>
      <c r="I322" s="579"/>
      <c r="J322" s="24"/>
      <c r="K322" s="130"/>
      <c r="M322" s="368"/>
    </row>
    <row r="323" spans="1:13" ht="15" x14ac:dyDescent="0.25">
      <c r="A323" s="128"/>
      <c r="B323" s="239"/>
      <c r="C323" s="502"/>
      <c r="D323" s="612"/>
      <c r="E323" s="95"/>
      <c r="F323" s="7"/>
      <c r="G323" s="95"/>
      <c r="H323" s="128"/>
      <c r="I323" s="579"/>
      <c r="J323" s="24"/>
      <c r="K323" s="130"/>
      <c r="M323" s="368"/>
    </row>
    <row r="324" spans="1:13" ht="15" x14ac:dyDescent="0.25">
      <c r="A324" s="128"/>
      <c r="B324" s="239"/>
      <c r="C324" s="502"/>
      <c r="D324" s="612"/>
      <c r="E324" s="7"/>
      <c r="F324" s="7"/>
      <c r="G324" s="7"/>
      <c r="H324" s="128"/>
      <c r="I324" s="579"/>
      <c r="J324" s="24"/>
      <c r="K324" s="130"/>
      <c r="M324" s="368"/>
    </row>
    <row r="325" spans="1:13" ht="15" x14ac:dyDescent="0.25">
      <c r="A325" s="128"/>
      <c r="B325" s="239"/>
      <c r="C325" s="502"/>
      <c r="D325" s="612"/>
      <c r="E325" s="7"/>
      <c r="F325" s="7"/>
      <c r="G325" s="7"/>
      <c r="H325" s="128"/>
      <c r="I325" s="579"/>
      <c r="J325" s="24"/>
      <c r="K325" s="130"/>
      <c r="M325" s="368"/>
    </row>
    <row r="326" spans="1:13" ht="15" x14ac:dyDescent="0.25">
      <c r="A326" s="128"/>
      <c r="B326" s="239"/>
      <c r="C326" s="502"/>
      <c r="D326" s="612"/>
      <c r="E326" s="7"/>
      <c r="F326" s="7"/>
      <c r="G326" s="7"/>
      <c r="H326" s="128"/>
      <c r="I326" s="579"/>
      <c r="J326" s="24"/>
      <c r="K326" s="130"/>
      <c r="M326" s="368"/>
    </row>
    <row r="327" spans="1:13" ht="15" x14ac:dyDescent="0.25">
      <c r="A327" s="128"/>
      <c r="B327" s="239"/>
      <c r="C327" s="502"/>
      <c r="D327" s="612"/>
      <c r="E327" s="7"/>
      <c r="F327" s="7"/>
      <c r="G327" s="7"/>
      <c r="H327" s="128"/>
      <c r="I327" s="579"/>
      <c r="J327" s="24"/>
      <c r="K327" s="130"/>
      <c r="M327" s="368"/>
    </row>
    <row r="328" spans="1:13" ht="15" x14ac:dyDescent="0.25">
      <c r="A328" s="128"/>
      <c r="B328" s="239"/>
      <c r="C328" s="502"/>
      <c r="D328" s="612"/>
      <c r="E328" s="7"/>
      <c r="F328" s="7"/>
      <c r="G328" s="7"/>
      <c r="H328" s="128"/>
      <c r="I328" s="579"/>
      <c r="J328" s="24"/>
      <c r="K328" s="130"/>
      <c r="M328" s="368"/>
    </row>
    <row r="329" spans="1:13" ht="15" x14ac:dyDescent="0.25">
      <c r="A329" s="128"/>
      <c r="B329" s="239"/>
      <c r="C329" s="502"/>
      <c r="D329" s="612"/>
      <c r="E329" s="7"/>
      <c r="F329" s="7"/>
      <c r="G329" s="7"/>
      <c r="H329" s="128"/>
      <c r="I329" s="579"/>
      <c r="J329" s="24"/>
      <c r="K329" s="130"/>
      <c r="M329" s="368"/>
    </row>
    <row r="330" spans="1:13" ht="15" x14ac:dyDescent="0.25">
      <c r="A330" s="128"/>
      <c r="B330" s="239"/>
      <c r="C330" s="502"/>
      <c r="D330" s="612"/>
      <c r="E330" s="7"/>
      <c r="F330" s="7"/>
      <c r="G330" s="7"/>
      <c r="H330" s="128"/>
      <c r="I330" s="579"/>
      <c r="J330" s="24"/>
      <c r="K330" s="130"/>
      <c r="M330" s="368"/>
    </row>
    <row r="331" spans="1:13" ht="15" x14ac:dyDescent="0.25">
      <c r="A331" s="128"/>
      <c r="B331" s="239"/>
      <c r="C331" s="502"/>
      <c r="D331" s="612"/>
      <c r="E331" s="7"/>
      <c r="F331" s="7"/>
      <c r="G331" s="7"/>
      <c r="H331" s="128"/>
      <c r="I331" s="579"/>
      <c r="J331" s="24"/>
      <c r="K331" s="130"/>
      <c r="M331" s="368"/>
    </row>
    <row r="332" spans="1:13" ht="15" x14ac:dyDescent="0.25">
      <c r="A332" s="128"/>
      <c r="B332" s="239"/>
      <c r="C332" s="502"/>
      <c r="D332" s="612"/>
      <c r="E332" s="7"/>
      <c r="F332" s="7"/>
      <c r="G332" s="7"/>
      <c r="H332" s="128"/>
      <c r="I332" s="579"/>
      <c r="J332" s="24"/>
      <c r="K332" s="130"/>
      <c r="M332" s="368"/>
    </row>
    <row r="333" spans="1:13" ht="15" x14ac:dyDescent="0.25">
      <c r="A333" s="128"/>
      <c r="B333" s="239"/>
      <c r="C333" s="502"/>
      <c r="D333" s="612"/>
      <c r="E333" s="7"/>
      <c r="F333" s="7"/>
      <c r="G333" s="7"/>
      <c r="H333" s="128"/>
      <c r="I333" s="579"/>
      <c r="J333" s="24"/>
      <c r="K333" s="130"/>
      <c r="M333" s="368"/>
    </row>
    <row r="334" spans="1:13" ht="15" x14ac:dyDescent="0.25">
      <c r="A334" s="128"/>
      <c r="B334" s="239"/>
      <c r="C334" s="502"/>
      <c r="D334" s="612"/>
      <c r="E334" s="7"/>
      <c r="F334" s="7"/>
      <c r="G334" s="7"/>
      <c r="H334" s="128"/>
      <c r="I334" s="579"/>
      <c r="J334" s="24"/>
      <c r="K334" s="130"/>
      <c r="M334" s="368"/>
    </row>
    <row r="335" spans="1:13" ht="15" x14ac:dyDescent="0.25">
      <c r="A335" s="128"/>
      <c r="B335" s="239"/>
      <c r="C335" s="502"/>
      <c r="D335" s="612"/>
      <c r="E335" s="7"/>
      <c r="F335" s="7"/>
      <c r="G335" s="7"/>
      <c r="H335" s="128"/>
      <c r="I335" s="579"/>
      <c r="J335" s="24"/>
      <c r="K335" s="130"/>
      <c r="M335" s="368"/>
    </row>
    <row r="336" spans="1:13" ht="15" x14ac:dyDescent="0.25">
      <c r="A336" s="128"/>
      <c r="B336" s="239"/>
      <c r="C336" s="502"/>
      <c r="D336" s="612"/>
      <c r="E336" s="7"/>
      <c r="F336" s="7"/>
      <c r="G336" s="7"/>
      <c r="H336" s="128"/>
      <c r="I336" s="579"/>
      <c r="J336" s="24"/>
      <c r="K336" s="130"/>
      <c r="M336" s="368"/>
    </row>
    <row r="337" spans="1:13" ht="15" x14ac:dyDescent="0.25">
      <c r="A337" s="128"/>
      <c r="B337" s="239"/>
      <c r="C337" s="502"/>
      <c r="D337" s="612"/>
      <c r="E337" s="7"/>
      <c r="F337" s="7"/>
      <c r="G337" s="7"/>
      <c r="H337" s="128"/>
      <c r="I337" s="579"/>
      <c r="J337" s="24"/>
      <c r="K337" s="130"/>
      <c r="M337" s="368"/>
    </row>
    <row r="338" spans="1:13" ht="15" x14ac:dyDescent="0.25">
      <c r="A338" s="128"/>
      <c r="B338" s="7"/>
      <c r="C338" s="502"/>
      <c r="D338" s="612"/>
      <c r="E338" s="7"/>
      <c r="F338" s="7"/>
      <c r="G338" s="7"/>
      <c r="H338" s="128"/>
      <c r="I338" s="579"/>
      <c r="J338" s="24"/>
      <c r="K338" s="130"/>
      <c r="M338" s="368"/>
    </row>
    <row r="339" spans="1:13" ht="15" x14ac:dyDescent="0.25">
      <c r="A339" s="128"/>
      <c r="B339" s="7"/>
      <c r="C339" s="502"/>
      <c r="D339" s="612"/>
      <c r="E339" s="7"/>
      <c r="F339" s="7"/>
      <c r="G339" s="7"/>
      <c r="H339" s="128"/>
      <c r="I339" s="579"/>
      <c r="J339" s="24"/>
      <c r="K339" s="130"/>
      <c r="M339" s="368"/>
    </row>
    <row r="340" spans="1:13" ht="15" x14ac:dyDescent="0.25">
      <c r="A340" s="128"/>
      <c r="B340" s="7"/>
      <c r="C340" s="502"/>
      <c r="D340" s="612"/>
      <c r="E340" s="7"/>
      <c r="F340" s="7"/>
      <c r="G340" s="7"/>
      <c r="H340" s="128"/>
      <c r="I340" s="579"/>
      <c r="J340" s="24"/>
      <c r="K340" s="130"/>
      <c r="M340" s="368"/>
    </row>
    <row r="341" spans="1:13" ht="15" x14ac:dyDescent="0.25">
      <c r="A341" s="128"/>
      <c r="B341" s="7"/>
      <c r="C341" s="502"/>
      <c r="D341" s="612"/>
      <c r="E341" s="95"/>
      <c r="F341" s="7"/>
      <c r="G341" s="95"/>
      <c r="H341" s="128"/>
      <c r="I341" s="579"/>
      <c r="J341" s="24"/>
      <c r="K341" s="130"/>
      <c r="M341" s="368"/>
    </row>
    <row r="342" spans="1:13" ht="15" x14ac:dyDescent="0.25">
      <c r="A342" s="128"/>
      <c r="B342" s="7"/>
      <c r="C342" s="502"/>
      <c r="D342" s="612"/>
      <c r="E342" s="95"/>
      <c r="F342" s="7"/>
      <c r="G342" s="95"/>
      <c r="H342" s="128"/>
      <c r="I342" s="579"/>
      <c r="J342" s="24"/>
      <c r="K342" s="130"/>
      <c r="M342" s="368"/>
    </row>
    <row r="343" spans="1:13" ht="15" x14ac:dyDescent="0.25">
      <c r="A343" s="128"/>
      <c r="B343" s="7"/>
      <c r="C343" s="502"/>
      <c r="D343" s="612"/>
      <c r="E343" s="95"/>
      <c r="F343" s="7"/>
      <c r="G343" s="95"/>
      <c r="H343" s="128"/>
      <c r="I343" s="579"/>
      <c r="J343" s="24"/>
      <c r="K343" s="130"/>
      <c r="M343" s="368"/>
    </row>
    <row r="344" spans="1:13" ht="15" x14ac:dyDescent="0.25">
      <c r="A344" s="128"/>
      <c r="B344" s="7"/>
      <c r="C344" s="502"/>
      <c r="D344" s="612"/>
      <c r="E344" s="95"/>
      <c r="F344" s="7"/>
      <c r="G344" s="95"/>
      <c r="H344" s="128"/>
      <c r="I344" s="579"/>
      <c r="J344" s="24"/>
      <c r="K344" s="130"/>
      <c r="M344" s="368"/>
    </row>
    <row r="345" spans="1:13" ht="15" x14ac:dyDescent="0.25">
      <c r="A345" s="128"/>
      <c r="B345" s="7"/>
      <c r="C345" s="502"/>
      <c r="D345" s="612"/>
      <c r="E345" s="95"/>
      <c r="F345" s="7"/>
      <c r="G345" s="95"/>
      <c r="H345" s="128"/>
      <c r="I345" s="579"/>
      <c r="J345" s="24"/>
      <c r="K345" s="130"/>
      <c r="M345" s="368"/>
    </row>
    <row r="346" spans="1:13" ht="15" x14ac:dyDescent="0.25">
      <c r="A346" s="128"/>
      <c r="B346" s="7"/>
      <c r="C346" s="502"/>
      <c r="D346" s="612"/>
      <c r="E346" s="95"/>
      <c r="F346" s="7"/>
      <c r="G346" s="95"/>
      <c r="H346" s="128"/>
      <c r="I346" s="579"/>
      <c r="J346" s="24"/>
      <c r="K346" s="130"/>
      <c r="M346" s="368"/>
    </row>
    <row r="347" spans="1:13" ht="15" x14ac:dyDescent="0.25">
      <c r="A347" s="128"/>
      <c r="B347" s="7"/>
      <c r="C347" s="502"/>
      <c r="D347" s="612"/>
      <c r="E347" s="95"/>
      <c r="F347" s="7"/>
      <c r="G347" s="95"/>
      <c r="H347" s="128"/>
      <c r="I347" s="579"/>
      <c r="J347" s="24"/>
      <c r="K347" s="130"/>
      <c r="M347" s="368"/>
    </row>
    <row r="348" spans="1:13" ht="15" x14ac:dyDescent="0.25">
      <c r="A348" s="128"/>
      <c r="B348" s="7"/>
      <c r="C348" s="502"/>
      <c r="D348" s="612"/>
      <c r="E348" s="95"/>
      <c r="F348" s="7"/>
      <c r="G348" s="95"/>
      <c r="H348" s="128"/>
      <c r="I348" s="579"/>
      <c r="J348" s="24"/>
      <c r="K348" s="130"/>
      <c r="M348" s="368"/>
    </row>
    <row r="349" spans="1:13" ht="15" x14ac:dyDescent="0.25">
      <c r="A349" s="128"/>
      <c r="B349" s="7"/>
      <c r="C349" s="502"/>
      <c r="D349" s="612"/>
      <c r="E349" s="95"/>
      <c r="F349" s="7"/>
      <c r="G349" s="95"/>
      <c r="H349" s="128"/>
      <c r="I349" s="579"/>
      <c r="J349" s="24"/>
      <c r="K349" s="130"/>
      <c r="M349" s="368"/>
    </row>
    <row r="350" spans="1:13" ht="15" x14ac:dyDescent="0.25">
      <c r="A350" s="128"/>
      <c r="B350" s="7"/>
      <c r="C350" s="502"/>
      <c r="D350" s="612"/>
      <c r="E350" s="95"/>
      <c r="F350" s="7"/>
      <c r="G350" s="95"/>
      <c r="H350" s="128"/>
      <c r="I350" s="579"/>
      <c r="J350" s="24"/>
      <c r="K350" s="130"/>
      <c r="M350" s="368"/>
    </row>
    <row r="351" spans="1:13" ht="15" x14ac:dyDescent="0.25">
      <c r="A351" s="128"/>
      <c r="B351" s="7"/>
      <c r="C351" s="502"/>
      <c r="D351" s="612"/>
      <c r="E351" s="95"/>
      <c r="F351" s="7"/>
      <c r="G351" s="95"/>
      <c r="H351" s="128"/>
      <c r="I351" s="579"/>
      <c r="J351" s="24"/>
      <c r="K351" s="130"/>
      <c r="M351" s="368"/>
    </row>
    <row r="352" spans="1:13" ht="15" x14ac:dyDescent="0.25">
      <c r="A352" s="128"/>
      <c r="B352" s="7"/>
      <c r="C352" s="502"/>
      <c r="D352" s="612"/>
      <c r="E352" s="95"/>
      <c r="F352" s="7"/>
      <c r="G352" s="95"/>
      <c r="H352" s="128"/>
      <c r="I352" s="579"/>
      <c r="J352" s="24"/>
      <c r="K352" s="130"/>
      <c r="M352" s="368"/>
    </row>
    <row r="353" spans="1:15" ht="15" x14ac:dyDescent="0.25">
      <c r="A353" s="128"/>
      <c r="B353" s="7"/>
      <c r="C353" s="502"/>
      <c r="D353" s="612"/>
      <c r="E353" s="95"/>
      <c r="F353" s="7"/>
      <c r="G353" s="95"/>
      <c r="H353" s="128"/>
      <c r="I353" s="579"/>
      <c r="J353" s="24"/>
      <c r="K353" s="130"/>
      <c r="M353" s="368"/>
      <c r="N353" s="542" t="s">
        <v>8174</v>
      </c>
      <c r="O353" s="581">
        <v>31375600</v>
      </c>
    </row>
    <row r="354" spans="1:15" ht="15" x14ac:dyDescent="0.25">
      <c r="A354" s="128"/>
      <c r="B354" s="7"/>
      <c r="C354" s="502"/>
      <c r="D354" s="612"/>
      <c r="E354" s="95"/>
      <c r="F354" s="7"/>
      <c r="G354" s="95"/>
      <c r="H354" s="128"/>
      <c r="I354" s="579"/>
      <c r="J354" s="24"/>
      <c r="K354" s="130"/>
      <c r="M354" s="368"/>
      <c r="O354" s="581"/>
    </row>
    <row r="355" spans="1:15" ht="15" x14ac:dyDescent="0.25">
      <c r="A355" s="128"/>
      <c r="B355" s="7"/>
      <c r="C355" s="502"/>
      <c r="D355" s="612"/>
      <c r="E355" s="7"/>
      <c r="F355" s="7"/>
      <c r="G355" s="7"/>
      <c r="H355" s="128"/>
      <c r="I355" s="554"/>
      <c r="J355" s="24"/>
      <c r="K355" s="130"/>
      <c r="M355" s="368"/>
      <c r="N355" s="542" t="s">
        <v>8175</v>
      </c>
      <c r="O355" s="581">
        <v>10808000</v>
      </c>
    </row>
    <row r="356" spans="1:15" ht="15" x14ac:dyDescent="0.25">
      <c r="A356" s="128"/>
      <c r="B356" s="7"/>
      <c r="C356" s="502"/>
      <c r="D356" s="612"/>
      <c r="E356" s="7"/>
      <c r="F356" s="7"/>
      <c r="G356" s="7"/>
      <c r="H356" s="128"/>
      <c r="I356" s="554"/>
      <c r="J356" s="24"/>
      <c r="K356" s="130"/>
      <c r="M356" s="368"/>
    </row>
    <row r="357" spans="1:15" ht="15" x14ac:dyDescent="0.25">
      <c r="A357" s="128"/>
      <c r="B357" s="7"/>
      <c r="C357" s="502"/>
      <c r="D357" s="612"/>
      <c r="E357" s="7"/>
      <c r="F357" s="7"/>
      <c r="G357" s="7"/>
      <c r="H357" s="128"/>
      <c r="I357" s="554"/>
      <c r="J357" s="24"/>
      <c r="K357" s="130"/>
      <c r="M357" s="368"/>
    </row>
    <row r="358" spans="1:15" ht="15" x14ac:dyDescent="0.25">
      <c r="A358" s="128"/>
      <c r="B358" s="7"/>
      <c r="C358" s="502"/>
      <c r="D358" s="612"/>
      <c r="E358" s="7"/>
      <c r="F358" s="7"/>
      <c r="G358" s="7"/>
      <c r="H358" s="128"/>
      <c r="I358" s="554"/>
      <c r="J358" s="24"/>
      <c r="K358" s="130"/>
      <c r="M358" s="368"/>
    </row>
    <row r="359" spans="1:15" ht="15" x14ac:dyDescent="0.25">
      <c r="A359" s="128"/>
      <c r="B359" s="7"/>
      <c r="C359" s="502"/>
      <c r="D359" s="612"/>
      <c r="E359" s="7"/>
      <c r="F359" s="7"/>
      <c r="G359" s="7"/>
      <c r="H359" s="128"/>
      <c r="I359" s="554"/>
      <c r="J359" s="24"/>
      <c r="K359" s="130"/>
      <c r="M359" s="368"/>
    </row>
    <row r="360" spans="1:15" ht="15" x14ac:dyDescent="0.25">
      <c r="A360" s="128"/>
      <c r="B360" s="7"/>
      <c r="C360" s="502"/>
      <c r="D360" s="612"/>
      <c r="E360" s="7"/>
      <c r="F360" s="7"/>
      <c r="G360" s="7"/>
      <c r="H360" s="128"/>
      <c r="I360" s="554"/>
      <c r="J360" s="24"/>
      <c r="K360" s="130"/>
      <c r="M360" s="368"/>
    </row>
    <row r="361" spans="1:15" ht="15" x14ac:dyDescent="0.25">
      <c r="A361" s="128"/>
      <c r="B361" s="7"/>
      <c r="C361" s="502"/>
      <c r="D361" s="612"/>
      <c r="E361" s="7"/>
      <c r="F361" s="7"/>
      <c r="G361" s="7"/>
      <c r="H361" s="620"/>
      <c r="I361" s="554"/>
      <c r="J361" s="24"/>
      <c r="K361" s="130"/>
      <c r="M361" s="368"/>
    </row>
    <row r="362" spans="1:15" ht="15" x14ac:dyDescent="0.25">
      <c r="A362" s="128"/>
      <c r="B362" s="7"/>
      <c r="C362" s="502"/>
      <c r="D362" s="612"/>
      <c r="E362" s="7"/>
      <c r="F362" s="7"/>
      <c r="G362" s="7"/>
      <c r="H362" s="128"/>
      <c r="I362" s="407"/>
      <c r="J362" s="24"/>
      <c r="K362" s="130"/>
      <c r="M362" s="368"/>
    </row>
    <row r="363" spans="1:15" ht="15" x14ac:dyDescent="0.25">
      <c r="A363" s="128"/>
      <c r="B363" s="7"/>
      <c r="C363" s="502"/>
      <c r="D363" s="612"/>
      <c r="E363" s="95"/>
      <c r="F363" s="7"/>
      <c r="G363" s="95"/>
      <c r="H363" s="128"/>
      <c r="I363" s="429"/>
      <c r="J363" s="24"/>
      <c r="K363" s="130"/>
      <c r="M363" s="368"/>
    </row>
    <row r="364" spans="1:15" ht="15" x14ac:dyDescent="0.25">
      <c r="A364" s="128"/>
      <c r="B364" s="7"/>
      <c r="C364" s="502"/>
      <c r="D364" s="612"/>
      <c r="E364" s="95"/>
      <c r="F364" s="7"/>
      <c r="G364" s="95"/>
      <c r="H364" s="128"/>
      <c r="I364" s="429"/>
      <c r="J364" s="24"/>
      <c r="K364" s="130"/>
      <c r="M364" s="368"/>
    </row>
    <row r="365" spans="1:15" ht="15" x14ac:dyDescent="0.25">
      <c r="A365" s="128"/>
      <c r="B365" s="7"/>
      <c r="C365" s="502"/>
      <c r="D365" s="612"/>
      <c r="E365" s="95"/>
      <c r="F365" s="7"/>
      <c r="G365" s="95"/>
      <c r="H365" s="128"/>
      <c r="I365" s="429"/>
      <c r="J365" s="24"/>
      <c r="K365" s="130"/>
      <c r="M365" s="368"/>
    </row>
    <row r="366" spans="1:15" ht="15" x14ac:dyDescent="0.25">
      <c r="A366" s="128"/>
      <c r="B366" s="7"/>
      <c r="C366" s="502"/>
      <c r="D366" s="612"/>
      <c r="E366" s="95"/>
      <c r="F366" s="7"/>
      <c r="G366" s="95"/>
      <c r="H366" s="128"/>
      <c r="I366" s="429"/>
      <c r="J366" s="24"/>
      <c r="K366" s="130"/>
      <c r="M366" s="368"/>
    </row>
    <row r="367" spans="1:15" ht="15" x14ac:dyDescent="0.25">
      <c r="A367" s="528"/>
      <c r="B367" s="7"/>
      <c r="C367" s="502"/>
      <c r="D367" s="612"/>
      <c r="E367" s="529"/>
      <c r="F367" s="7"/>
      <c r="G367" s="529"/>
      <c r="H367" s="128"/>
      <c r="I367" s="452"/>
      <c r="J367" s="24"/>
      <c r="K367" s="130"/>
      <c r="M367" s="368"/>
    </row>
    <row r="368" spans="1:15" ht="15" x14ac:dyDescent="0.25">
      <c r="A368" s="128"/>
      <c r="B368" s="7"/>
      <c r="C368" s="502"/>
      <c r="D368" s="612"/>
      <c r="E368" s="95"/>
      <c r="F368" s="7"/>
      <c r="G368" s="95"/>
      <c r="H368" s="128"/>
      <c r="I368" s="429"/>
      <c r="J368" s="24"/>
      <c r="K368" s="130"/>
      <c r="M368" s="368"/>
    </row>
    <row r="369" spans="1:13" ht="15" x14ac:dyDescent="0.25">
      <c r="A369" s="128"/>
      <c r="B369" s="7"/>
      <c r="C369" s="502"/>
      <c r="D369" s="612"/>
      <c r="E369" s="95"/>
      <c r="F369" s="7"/>
      <c r="G369" s="95"/>
      <c r="H369" s="128"/>
      <c r="I369" s="429"/>
      <c r="J369" s="24"/>
      <c r="K369" s="130"/>
      <c r="M369" s="368"/>
    </row>
    <row r="370" spans="1:13" ht="15" x14ac:dyDescent="0.25">
      <c r="A370" s="128"/>
      <c r="B370" s="7"/>
      <c r="C370" s="502"/>
      <c r="D370" s="612"/>
      <c r="E370" s="95"/>
      <c r="F370" s="7"/>
      <c r="G370" s="95"/>
      <c r="H370" s="128"/>
      <c r="I370" s="429"/>
      <c r="J370" s="24"/>
      <c r="K370" s="130"/>
      <c r="M370" s="368"/>
    </row>
    <row r="371" spans="1:13" ht="15" x14ac:dyDescent="0.25">
      <c r="A371" s="128"/>
      <c r="B371" s="7"/>
      <c r="C371" s="502"/>
      <c r="D371" s="612"/>
      <c r="E371" s="95"/>
      <c r="F371" s="7"/>
      <c r="G371" s="95"/>
      <c r="H371" s="128"/>
      <c r="I371" s="429"/>
      <c r="J371" s="24"/>
      <c r="K371" s="130"/>
      <c r="M371" s="368"/>
    </row>
    <row r="372" spans="1:13" ht="15" x14ac:dyDescent="0.25">
      <c r="A372" s="128"/>
      <c r="B372" s="7"/>
      <c r="C372" s="502"/>
      <c r="D372" s="612"/>
      <c r="E372" s="12"/>
      <c r="F372" s="7"/>
      <c r="G372" s="12"/>
      <c r="H372" s="128"/>
      <c r="I372" s="407"/>
      <c r="J372" s="24"/>
      <c r="K372" s="130"/>
      <c r="M372" s="368"/>
    </row>
    <row r="373" spans="1:13" ht="15" x14ac:dyDescent="0.25">
      <c r="A373" s="128"/>
      <c r="B373" s="7"/>
      <c r="C373" s="502"/>
      <c r="D373" s="612"/>
      <c r="E373" s="12"/>
      <c r="F373" s="7"/>
      <c r="G373" s="12"/>
      <c r="H373" s="128"/>
      <c r="I373" s="124"/>
      <c r="J373" s="24"/>
      <c r="K373" s="130"/>
      <c r="M373" s="381"/>
    </row>
    <row r="374" spans="1:13" ht="15" x14ac:dyDescent="0.25">
      <c r="A374" s="128"/>
      <c r="B374" s="7"/>
      <c r="C374" s="502"/>
      <c r="D374" s="612"/>
      <c r="E374" s="12"/>
      <c r="F374" s="7"/>
      <c r="G374" s="12"/>
      <c r="H374" s="128"/>
      <c r="I374" s="124"/>
      <c r="J374" s="24"/>
      <c r="K374" s="130"/>
      <c r="M374" s="381"/>
    </row>
    <row r="375" spans="1:13" ht="15" x14ac:dyDescent="0.25">
      <c r="A375" s="128"/>
      <c r="B375" s="7"/>
      <c r="C375" s="502"/>
      <c r="D375" s="612"/>
      <c r="E375" s="12"/>
      <c r="F375" s="7"/>
      <c r="G375" s="12"/>
      <c r="H375" s="128"/>
      <c r="I375" s="128"/>
      <c r="J375" s="24"/>
      <c r="K375" s="130"/>
      <c r="M375" s="552"/>
    </row>
    <row r="376" spans="1:13" ht="15" x14ac:dyDescent="0.25">
      <c r="A376" s="128"/>
      <c r="B376" s="7"/>
      <c r="C376" s="502"/>
      <c r="D376" s="612"/>
      <c r="E376" s="12"/>
      <c r="F376" s="7"/>
      <c r="G376" s="12"/>
      <c r="H376" s="128"/>
      <c r="I376" s="128"/>
      <c r="J376" s="24"/>
      <c r="K376" s="130"/>
      <c r="M376" s="552"/>
    </row>
    <row r="377" spans="1:13" ht="15" x14ac:dyDescent="0.25">
      <c r="A377" s="128"/>
      <c r="B377" s="7"/>
      <c r="C377" s="502"/>
      <c r="D377" s="612"/>
      <c r="E377" s="7"/>
      <c r="F377" s="7"/>
      <c r="G377" s="7"/>
      <c r="H377" s="128"/>
      <c r="I377" s="128"/>
      <c r="J377" s="24"/>
      <c r="K377" s="130"/>
      <c r="M377" s="552"/>
    </row>
    <row r="378" spans="1:13" ht="15" x14ac:dyDescent="0.25">
      <c r="A378" s="128"/>
      <c r="B378" s="7"/>
      <c r="C378" s="502"/>
      <c r="D378" s="612"/>
      <c r="E378" s="7"/>
      <c r="F378" s="7"/>
      <c r="G378" s="7"/>
      <c r="H378" s="128"/>
      <c r="I378" s="128"/>
      <c r="J378" s="24"/>
      <c r="K378" s="130"/>
      <c r="M378" s="552"/>
    </row>
    <row r="379" spans="1:13" ht="15" x14ac:dyDescent="0.25">
      <c r="A379" s="128"/>
      <c r="B379" s="7"/>
      <c r="C379" s="502"/>
      <c r="D379" s="612"/>
      <c r="E379" s="7"/>
      <c r="F379" s="7"/>
      <c r="G379" s="7"/>
      <c r="H379" s="128"/>
      <c r="I379" s="128"/>
      <c r="J379" s="24"/>
      <c r="K379" s="130"/>
      <c r="M379" s="552"/>
    </row>
    <row r="380" spans="1:13" ht="15" x14ac:dyDescent="0.25">
      <c r="A380" s="128"/>
      <c r="B380" s="7"/>
      <c r="C380" s="502"/>
      <c r="D380" s="612"/>
      <c r="E380" s="7"/>
      <c r="F380" s="7"/>
      <c r="G380" s="7"/>
      <c r="H380" s="128"/>
      <c r="I380" s="128"/>
      <c r="J380" s="24"/>
      <c r="K380" s="130"/>
      <c r="M380" s="552"/>
    </row>
    <row r="381" spans="1:13" ht="15" x14ac:dyDescent="0.25">
      <c r="A381" s="128"/>
      <c r="B381" s="7"/>
      <c r="C381" s="502"/>
      <c r="D381" s="612"/>
      <c r="E381" s="7"/>
      <c r="F381" s="7"/>
      <c r="G381" s="7"/>
      <c r="H381" s="128"/>
      <c r="I381" s="128"/>
      <c r="J381" s="24"/>
      <c r="K381" s="130"/>
      <c r="M381" s="552"/>
    </row>
    <row r="382" spans="1:13" ht="15" x14ac:dyDescent="0.25">
      <c r="A382" s="128"/>
      <c r="B382" s="7"/>
      <c r="C382" s="502"/>
      <c r="D382" s="612"/>
      <c r="E382" s="7"/>
      <c r="F382" s="7"/>
      <c r="G382" s="7"/>
      <c r="H382" s="128"/>
      <c r="I382" s="128"/>
      <c r="J382" s="24"/>
      <c r="K382" s="130"/>
      <c r="M382" s="552"/>
    </row>
    <row r="383" spans="1:13" ht="15" x14ac:dyDescent="0.25">
      <c r="A383" s="128"/>
      <c r="B383" s="7"/>
      <c r="C383" s="502"/>
      <c r="D383" s="612"/>
      <c r="E383" s="7"/>
      <c r="F383" s="7"/>
      <c r="G383" s="7"/>
      <c r="H383" s="128"/>
      <c r="I383" s="128"/>
      <c r="J383" s="24"/>
      <c r="K383" s="130"/>
      <c r="M383" s="552"/>
    </row>
    <row r="384" spans="1:13" ht="15" x14ac:dyDescent="0.25">
      <c r="A384" s="128"/>
      <c r="B384" s="7"/>
      <c r="C384" s="502"/>
      <c r="D384" s="612"/>
      <c r="E384" s="7"/>
      <c r="F384" s="7"/>
      <c r="G384" s="7"/>
      <c r="H384" s="128"/>
      <c r="I384" s="128"/>
      <c r="J384" s="24"/>
      <c r="K384" s="130"/>
      <c r="M384" s="552"/>
    </row>
    <row r="385" spans="1:13" ht="15" x14ac:dyDescent="0.25">
      <c r="A385" s="128"/>
      <c r="B385" s="7"/>
      <c r="C385" s="502"/>
      <c r="D385" s="612"/>
      <c r="E385" s="7"/>
      <c r="F385" s="7"/>
      <c r="G385" s="7"/>
      <c r="H385" s="128"/>
      <c r="I385" s="128"/>
      <c r="J385" s="24"/>
      <c r="K385" s="130"/>
      <c r="M385" s="552"/>
    </row>
    <row r="386" spans="1:13" ht="15" x14ac:dyDescent="0.25">
      <c r="A386" s="128"/>
      <c r="B386" s="7"/>
      <c r="C386" s="502"/>
      <c r="D386" s="612"/>
      <c r="E386" s="7"/>
      <c r="F386" s="7"/>
      <c r="G386" s="7"/>
      <c r="H386" s="128"/>
      <c r="I386" s="124"/>
      <c r="J386" s="24"/>
      <c r="K386" s="130"/>
      <c r="M386" s="552"/>
    </row>
    <row r="387" spans="1:13" ht="15" x14ac:dyDescent="0.25">
      <c r="A387" s="128"/>
      <c r="B387" s="7"/>
      <c r="C387" s="502"/>
      <c r="D387" s="612"/>
      <c r="E387" s="7"/>
      <c r="F387" s="7"/>
      <c r="G387" s="7"/>
      <c r="H387" s="128"/>
      <c r="I387" s="124"/>
      <c r="J387" s="24"/>
      <c r="K387" s="130"/>
      <c r="M387" s="552"/>
    </row>
    <row r="388" spans="1:13" ht="15" x14ac:dyDescent="0.25">
      <c r="A388" s="128"/>
      <c r="B388" s="7"/>
      <c r="C388" s="502"/>
      <c r="D388" s="612"/>
      <c r="E388" s="7"/>
      <c r="F388" s="7"/>
      <c r="G388" s="7"/>
      <c r="H388" s="128"/>
      <c r="I388" s="124"/>
      <c r="J388" s="24"/>
      <c r="K388" s="130"/>
      <c r="M388" s="552"/>
    </row>
    <row r="389" spans="1:13" ht="15" x14ac:dyDescent="0.25">
      <c r="A389" s="128"/>
      <c r="B389" s="7"/>
      <c r="C389" s="502"/>
      <c r="D389" s="612"/>
      <c r="E389" s="7"/>
      <c r="F389" s="7"/>
      <c r="G389" s="7"/>
      <c r="H389" s="128"/>
      <c r="I389" s="124"/>
      <c r="J389" s="24"/>
      <c r="K389" s="130"/>
      <c r="M389" s="552"/>
    </row>
    <row r="390" spans="1:13" ht="15" x14ac:dyDescent="0.25">
      <c r="A390" s="128"/>
      <c r="B390" s="7"/>
      <c r="C390" s="502"/>
      <c r="D390" s="612"/>
      <c r="E390" s="7"/>
      <c r="F390" s="7"/>
      <c r="G390" s="7"/>
      <c r="H390" s="128"/>
      <c r="I390" s="124"/>
      <c r="J390" s="24"/>
      <c r="K390" s="130"/>
      <c r="M390" s="552"/>
    </row>
    <row r="391" spans="1:13" ht="15" x14ac:dyDescent="0.25">
      <c r="A391" s="128"/>
      <c r="B391" s="7"/>
      <c r="C391" s="502"/>
      <c r="D391" s="612"/>
      <c r="E391" s="7"/>
      <c r="F391" s="7"/>
      <c r="G391" s="7"/>
      <c r="H391" s="128"/>
      <c r="I391" s="124"/>
      <c r="J391" s="24"/>
      <c r="K391" s="130"/>
      <c r="M391" s="552"/>
    </row>
    <row r="392" spans="1:13" ht="15" x14ac:dyDescent="0.25">
      <c r="A392" s="128"/>
      <c r="B392" s="7"/>
      <c r="C392" s="502"/>
      <c r="D392" s="612"/>
      <c r="E392" s="7"/>
      <c r="F392" s="7"/>
      <c r="G392" s="7"/>
      <c r="H392" s="128"/>
      <c r="I392" s="124"/>
      <c r="J392" s="24"/>
      <c r="K392" s="130"/>
      <c r="M392" s="552"/>
    </row>
    <row r="393" spans="1:13" ht="15" x14ac:dyDescent="0.25">
      <c r="A393" s="128"/>
      <c r="B393" s="7"/>
      <c r="C393" s="502"/>
      <c r="D393" s="612"/>
      <c r="E393" s="7"/>
      <c r="F393" s="7"/>
      <c r="G393" s="7"/>
      <c r="H393" s="128"/>
      <c r="I393" s="124"/>
      <c r="J393" s="582"/>
      <c r="K393" s="130"/>
      <c r="M393" s="552"/>
    </row>
    <row r="394" spans="1:13" ht="15" x14ac:dyDescent="0.25">
      <c r="A394" s="128"/>
      <c r="B394" s="7"/>
      <c r="C394" s="502"/>
      <c r="D394" s="612"/>
      <c r="E394" s="7"/>
      <c r="F394" s="7"/>
      <c r="G394" s="7"/>
      <c r="H394" s="128"/>
      <c r="I394" s="124"/>
      <c r="J394" s="582"/>
      <c r="K394" s="130"/>
      <c r="M394" s="552"/>
    </row>
    <row r="395" spans="1:13" ht="15" x14ac:dyDescent="0.25">
      <c r="A395" s="128"/>
      <c r="B395" s="7"/>
      <c r="C395" s="502"/>
      <c r="D395" s="612"/>
      <c r="E395" s="7"/>
      <c r="F395" s="7"/>
      <c r="G395" s="7"/>
      <c r="H395" s="128"/>
      <c r="I395" s="124"/>
      <c r="J395" s="582"/>
      <c r="K395" s="130"/>
      <c r="M395" s="552"/>
    </row>
    <row r="396" spans="1:13" ht="15" x14ac:dyDescent="0.25">
      <c r="A396" s="128"/>
      <c r="B396" s="7"/>
      <c r="C396" s="502"/>
      <c r="D396" s="612"/>
      <c r="E396" s="7"/>
      <c r="F396" s="7"/>
      <c r="G396" s="7"/>
      <c r="H396" s="128"/>
      <c r="I396" s="124"/>
      <c r="J396" s="582"/>
      <c r="K396" s="130"/>
      <c r="M396" s="552"/>
    </row>
    <row r="397" spans="1:13" ht="15" x14ac:dyDescent="0.25">
      <c r="A397" s="128"/>
      <c r="B397" s="7"/>
      <c r="C397" s="502"/>
      <c r="D397" s="612"/>
      <c r="E397" s="7"/>
      <c r="F397" s="7"/>
      <c r="G397" s="7"/>
      <c r="H397" s="128"/>
      <c r="I397" s="124"/>
      <c r="J397" s="582"/>
      <c r="K397" s="130"/>
      <c r="M397" s="552"/>
    </row>
    <row r="398" spans="1:13" ht="15" x14ac:dyDescent="0.25">
      <c r="A398" s="128"/>
      <c r="B398" s="7"/>
      <c r="C398" s="502"/>
      <c r="D398" s="612"/>
      <c r="E398" s="7"/>
      <c r="F398" s="7"/>
      <c r="G398" s="7"/>
      <c r="H398" s="128"/>
      <c r="I398" s="124"/>
      <c r="J398" s="582"/>
      <c r="K398" s="130"/>
      <c r="M398" s="552"/>
    </row>
    <row r="399" spans="1:13" ht="15" x14ac:dyDescent="0.25">
      <c r="A399" s="128"/>
      <c r="B399" s="7"/>
      <c r="C399" s="502"/>
      <c r="D399" s="612"/>
      <c r="E399" s="7"/>
      <c r="F399" s="7"/>
      <c r="G399" s="7"/>
      <c r="H399" s="128"/>
      <c r="I399" s="124"/>
      <c r="J399" s="582"/>
      <c r="K399" s="130"/>
      <c r="M399" s="552"/>
    </row>
    <row r="400" spans="1:13" ht="15" x14ac:dyDescent="0.25">
      <c r="A400" s="128"/>
      <c r="B400" s="7"/>
      <c r="C400" s="502"/>
      <c r="D400" s="612"/>
      <c r="E400" s="7"/>
      <c r="F400" s="7"/>
      <c r="G400" s="7"/>
      <c r="H400" s="128"/>
      <c r="I400" s="124"/>
      <c r="J400" s="582"/>
      <c r="K400" s="130"/>
      <c r="M400" s="552"/>
    </row>
    <row r="401" spans="1:13" ht="15" x14ac:dyDescent="0.25">
      <c r="A401" s="128"/>
      <c r="B401" s="7"/>
      <c r="C401" s="502"/>
      <c r="D401" s="612"/>
      <c r="E401" s="7"/>
      <c r="F401" s="7"/>
      <c r="G401" s="7"/>
      <c r="H401" s="128"/>
      <c r="I401" s="124"/>
      <c r="J401" s="582"/>
      <c r="K401" s="130"/>
      <c r="M401" s="552"/>
    </row>
    <row r="402" spans="1:13" ht="15" x14ac:dyDescent="0.25">
      <c r="A402" s="128"/>
      <c r="B402" s="7"/>
      <c r="C402" s="502"/>
      <c r="D402" s="612"/>
      <c r="E402" s="7"/>
      <c r="F402" s="7"/>
      <c r="G402" s="7"/>
      <c r="H402" s="128"/>
      <c r="I402" s="124"/>
      <c r="J402" s="582"/>
      <c r="K402" s="130"/>
      <c r="M402" s="552"/>
    </row>
    <row r="403" spans="1:13" ht="15" x14ac:dyDescent="0.25">
      <c r="A403" s="128"/>
      <c r="B403" s="7"/>
      <c r="C403" s="502"/>
      <c r="D403" s="612"/>
      <c r="E403" s="7"/>
      <c r="F403" s="7"/>
      <c r="G403" s="7"/>
      <c r="H403" s="128"/>
      <c r="I403" s="124"/>
      <c r="J403" s="582"/>
      <c r="K403" s="130"/>
      <c r="M403" s="552"/>
    </row>
    <row r="404" spans="1:13" ht="15" x14ac:dyDescent="0.25">
      <c r="A404" s="128"/>
      <c r="B404" s="7"/>
      <c r="C404" s="502"/>
      <c r="D404" s="612"/>
      <c r="E404" s="7"/>
      <c r="F404" s="7"/>
      <c r="G404" s="7"/>
      <c r="H404" s="128"/>
      <c r="I404" s="124"/>
      <c r="J404" s="582"/>
      <c r="K404" s="130"/>
      <c r="M404" s="552"/>
    </row>
    <row r="405" spans="1:13" ht="15" x14ac:dyDescent="0.25">
      <c r="A405" s="128"/>
      <c r="B405" s="7"/>
      <c r="C405" s="502"/>
      <c r="D405" s="612"/>
      <c r="E405" s="7"/>
      <c r="F405" s="7"/>
      <c r="G405" s="7"/>
      <c r="H405" s="128"/>
      <c r="I405" s="124"/>
      <c r="J405" s="582"/>
      <c r="K405" s="130"/>
      <c r="M405" s="552"/>
    </row>
    <row r="406" spans="1:13" ht="15" x14ac:dyDescent="0.25">
      <c r="A406" s="128"/>
      <c r="B406" s="7"/>
      <c r="C406" s="502"/>
      <c r="D406" s="612"/>
      <c r="E406" s="7"/>
      <c r="F406" s="7"/>
      <c r="G406" s="7"/>
      <c r="H406" s="128"/>
      <c r="I406" s="124"/>
      <c r="J406" s="582"/>
      <c r="K406" s="130"/>
      <c r="M406" s="552"/>
    </row>
    <row r="407" spans="1:13" ht="15" x14ac:dyDescent="0.25">
      <c r="A407" s="128"/>
      <c r="B407" s="7"/>
      <c r="C407" s="502"/>
      <c r="D407" s="612"/>
      <c r="E407" s="7"/>
      <c r="F407" s="7"/>
      <c r="G407" s="7"/>
      <c r="H407" s="128"/>
      <c r="I407" s="124"/>
      <c r="J407" s="582"/>
      <c r="K407" s="130"/>
      <c r="M407" s="552"/>
    </row>
    <row r="408" spans="1:13" ht="15" x14ac:dyDescent="0.25">
      <c r="A408" s="128"/>
      <c r="B408" s="7"/>
      <c r="C408" s="502"/>
      <c r="D408" s="612"/>
      <c r="E408" s="7"/>
      <c r="F408" s="7"/>
      <c r="G408" s="7"/>
      <c r="H408" s="128"/>
      <c r="I408" s="124"/>
      <c r="J408" s="582"/>
      <c r="K408" s="130"/>
      <c r="M408" s="552"/>
    </row>
    <row r="409" spans="1:13" ht="15" x14ac:dyDescent="0.25">
      <c r="A409" s="128"/>
      <c r="B409" s="7"/>
      <c r="C409" s="502"/>
      <c r="D409" s="612"/>
      <c r="E409" s="7"/>
      <c r="F409" s="7"/>
      <c r="G409" s="7"/>
      <c r="H409" s="128"/>
      <c r="I409" s="124"/>
      <c r="J409" s="582"/>
      <c r="K409" s="130"/>
      <c r="M409" s="552"/>
    </row>
    <row r="410" spans="1:13" ht="15" x14ac:dyDescent="0.25">
      <c r="A410" s="128"/>
      <c r="B410" s="7"/>
      <c r="C410" s="502"/>
      <c r="D410" s="612"/>
      <c r="E410" s="7"/>
      <c r="F410" s="7"/>
      <c r="G410" s="7"/>
      <c r="H410" s="128"/>
      <c r="I410" s="124"/>
      <c r="J410" s="582"/>
      <c r="K410" s="130"/>
      <c r="M410" s="552"/>
    </row>
    <row r="411" spans="1:13" ht="15" x14ac:dyDescent="0.25">
      <c r="A411" s="128"/>
      <c r="B411" s="7"/>
      <c r="C411" s="502"/>
      <c r="D411" s="612"/>
      <c r="E411" s="7"/>
      <c r="F411" s="7"/>
      <c r="G411" s="7"/>
      <c r="H411" s="128"/>
      <c r="I411" s="124"/>
      <c r="J411" s="582"/>
      <c r="K411" s="130"/>
      <c r="M411" s="552"/>
    </row>
    <row r="412" spans="1:13" ht="15" x14ac:dyDescent="0.25">
      <c r="A412" s="128"/>
      <c r="B412" s="7"/>
      <c r="C412" s="502"/>
      <c r="D412" s="612"/>
      <c r="E412" s="7"/>
      <c r="F412" s="7"/>
      <c r="G412" s="7"/>
      <c r="H412" s="128"/>
      <c r="I412" s="124"/>
      <c r="J412" s="582"/>
      <c r="K412" s="130"/>
      <c r="M412" s="552"/>
    </row>
    <row r="413" spans="1:13" ht="15" x14ac:dyDescent="0.25">
      <c r="A413" s="128"/>
      <c r="B413" s="7"/>
      <c r="C413" s="502"/>
      <c r="D413" s="612"/>
      <c r="E413" s="7"/>
      <c r="F413" s="7"/>
      <c r="G413" s="7"/>
      <c r="H413" s="128"/>
      <c r="I413" s="124"/>
      <c r="J413" s="582"/>
      <c r="K413" s="130"/>
      <c r="M413" s="552"/>
    </row>
    <row r="414" spans="1:13" ht="15" x14ac:dyDescent="0.25">
      <c r="A414" s="128"/>
      <c r="B414" s="7"/>
      <c r="C414" s="502"/>
      <c r="D414" s="612"/>
      <c r="E414" s="7"/>
      <c r="F414" s="7"/>
      <c r="G414" s="7"/>
      <c r="H414" s="128"/>
      <c r="I414" s="124"/>
      <c r="J414" s="582"/>
      <c r="K414" s="130"/>
      <c r="M414" s="552"/>
    </row>
    <row r="415" spans="1:13" ht="15" x14ac:dyDescent="0.25">
      <c r="A415" s="128"/>
      <c r="B415" s="7"/>
      <c r="C415" s="502"/>
      <c r="D415" s="612"/>
      <c r="E415" s="7"/>
      <c r="F415" s="7"/>
      <c r="G415" s="7"/>
      <c r="H415" s="128"/>
      <c r="I415" s="124"/>
      <c r="J415" s="582"/>
      <c r="K415" s="130"/>
      <c r="M415" s="552"/>
    </row>
    <row r="416" spans="1:13" ht="15" x14ac:dyDescent="0.25">
      <c r="A416" s="128"/>
      <c r="B416" s="7"/>
      <c r="C416" s="502"/>
      <c r="D416" s="612"/>
      <c r="E416" s="7"/>
      <c r="F416" s="7"/>
      <c r="G416" s="7"/>
      <c r="H416" s="128"/>
      <c r="I416" s="124"/>
      <c r="J416" s="582"/>
      <c r="K416" s="130"/>
      <c r="M416" s="552"/>
    </row>
    <row r="417" spans="1:13" ht="15" x14ac:dyDescent="0.25">
      <c r="A417" s="128"/>
      <c r="B417" s="7"/>
      <c r="C417" s="502"/>
      <c r="D417" s="612"/>
      <c r="E417" s="7"/>
      <c r="F417" s="7"/>
      <c r="G417" s="7"/>
      <c r="H417" s="128"/>
      <c r="I417" s="124"/>
      <c r="J417" s="582"/>
      <c r="K417" s="130"/>
      <c r="M417" s="552"/>
    </row>
    <row r="418" spans="1:13" ht="15" x14ac:dyDescent="0.25">
      <c r="A418" s="128"/>
      <c r="B418" s="7"/>
      <c r="C418" s="502"/>
      <c r="D418" s="612"/>
      <c r="E418" s="7"/>
      <c r="F418" s="7"/>
      <c r="G418" s="7"/>
      <c r="H418" s="128"/>
      <c r="I418" s="124"/>
      <c r="J418" s="582"/>
      <c r="K418" s="130"/>
      <c r="M418" s="552"/>
    </row>
    <row r="419" spans="1:13" ht="15" x14ac:dyDescent="0.25">
      <c r="A419" s="128"/>
      <c r="B419" s="7"/>
      <c r="C419" s="502"/>
      <c r="D419" s="612"/>
      <c r="E419" s="7"/>
      <c r="F419" s="7"/>
      <c r="G419" s="7"/>
      <c r="H419" s="128"/>
      <c r="I419" s="124"/>
      <c r="J419" s="582"/>
      <c r="K419" s="130"/>
      <c r="M419" s="552"/>
    </row>
    <row r="420" spans="1:13" ht="15" x14ac:dyDescent="0.25">
      <c r="A420" s="128"/>
      <c r="B420" s="7"/>
      <c r="C420" s="502"/>
      <c r="D420" s="612"/>
      <c r="E420" s="7"/>
      <c r="F420" s="7"/>
      <c r="G420" s="7"/>
      <c r="H420" s="128"/>
      <c r="I420" s="124"/>
      <c r="J420" s="582"/>
      <c r="K420" s="130"/>
      <c r="M420" s="552"/>
    </row>
    <row r="421" spans="1:13" ht="15" x14ac:dyDescent="0.25">
      <c r="A421" s="128"/>
      <c r="B421" s="7"/>
      <c r="C421" s="502"/>
      <c r="D421" s="612"/>
      <c r="E421" s="7"/>
      <c r="F421" s="7"/>
      <c r="G421" s="7"/>
      <c r="H421" s="128"/>
      <c r="I421" s="124"/>
      <c r="J421" s="582"/>
      <c r="K421" s="130"/>
      <c r="M421" s="552"/>
    </row>
    <row r="422" spans="1:13" ht="15" x14ac:dyDescent="0.25">
      <c r="A422" s="128"/>
      <c r="B422" s="7"/>
      <c r="C422" s="502"/>
      <c r="D422" s="612"/>
      <c r="E422" s="7"/>
      <c r="F422" s="7"/>
      <c r="G422" s="7"/>
      <c r="H422" s="128"/>
      <c r="I422" s="124"/>
      <c r="J422" s="582"/>
      <c r="K422" s="130"/>
      <c r="M422" s="552"/>
    </row>
    <row r="423" spans="1:13" ht="15" x14ac:dyDescent="0.25">
      <c r="A423" s="128"/>
      <c r="B423" s="7"/>
      <c r="C423" s="502"/>
      <c r="D423" s="612"/>
      <c r="E423" s="7"/>
      <c r="F423" s="7"/>
      <c r="G423" s="7"/>
      <c r="H423" s="128"/>
      <c r="I423" s="124"/>
      <c r="J423" s="582"/>
      <c r="K423" s="130"/>
      <c r="M423" s="552"/>
    </row>
    <row r="424" spans="1:13" ht="15" x14ac:dyDescent="0.25">
      <c r="A424" s="128"/>
      <c r="B424" s="95"/>
      <c r="C424" s="537"/>
      <c r="D424" s="612"/>
      <c r="E424" s="7"/>
      <c r="F424" s="95"/>
      <c r="G424" s="7"/>
      <c r="H424" s="128"/>
      <c r="I424" s="124"/>
      <c r="J424" s="583"/>
      <c r="K424" s="130" t="s">
        <v>5489</v>
      </c>
      <c r="M424" s="552"/>
    </row>
    <row r="425" spans="1:13" ht="15" x14ac:dyDescent="0.25">
      <c r="A425" s="128"/>
      <c r="B425" s="95"/>
      <c r="C425" s="537"/>
      <c r="D425" s="612"/>
      <c r="E425" s="7"/>
      <c r="F425" s="7"/>
      <c r="G425" s="7"/>
      <c r="H425" s="128"/>
      <c r="I425" s="124"/>
      <c r="J425" s="598"/>
      <c r="K425" s="130"/>
      <c r="M425" s="552"/>
    </row>
    <row r="426" spans="1:13" ht="15" x14ac:dyDescent="0.25">
      <c r="A426" s="128"/>
      <c r="B426" s="7"/>
      <c r="C426" s="538"/>
      <c r="D426" s="612"/>
      <c r="E426" s="7"/>
      <c r="F426" s="7"/>
      <c r="G426" s="7"/>
      <c r="H426" s="128"/>
      <c r="I426" s="124"/>
      <c r="J426" s="598"/>
      <c r="K426" s="130"/>
      <c r="M426" s="552"/>
    </row>
    <row r="427" spans="1:13" ht="15" x14ac:dyDescent="0.25">
      <c r="A427" s="128"/>
      <c r="B427" s="7"/>
      <c r="C427" s="538"/>
      <c r="D427" s="612"/>
      <c r="E427" s="7"/>
      <c r="F427" s="7"/>
      <c r="G427" s="7"/>
      <c r="H427" s="128"/>
      <c r="I427" s="124"/>
      <c r="J427" s="598"/>
      <c r="K427" s="130"/>
      <c r="M427" s="552"/>
    </row>
    <row r="428" spans="1:13" ht="15" x14ac:dyDescent="0.25">
      <c r="A428" s="128"/>
      <c r="B428" s="7"/>
      <c r="C428" s="538"/>
      <c r="D428" s="612"/>
      <c r="E428" s="7"/>
      <c r="F428" s="7"/>
      <c r="G428" s="7"/>
      <c r="H428" s="128"/>
      <c r="I428" s="124"/>
      <c r="J428" s="598"/>
      <c r="K428" s="130"/>
      <c r="M428" s="552"/>
    </row>
    <row r="429" spans="1:13" ht="15" x14ac:dyDescent="0.25">
      <c r="A429" s="128"/>
      <c r="B429" s="7"/>
      <c r="C429" s="538"/>
      <c r="D429" s="612"/>
      <c r="E429" s="7"/>
      <c r="F429" s="7"/>
      <c r="G429" s="7"/>
      <c r="H429" s="128"/>
      <c r="I429" s="124"/>
      <c r="J429" s="598"/>
      <c r="K429" s="130"/>
      <c r="M429" s="552"/>
    </row>
    <row r="430" spans="1:13" ht="15" x14ac:dyDescent="0.25">
      <c r="A430" s="128"/>
      <c r="B430" s="7"/>
      <c r="C430" s="538"/>
      <c r="D430" s="612"/>
      <c r="E430" s="7"/>
      <c r="F430" s="7"/>
      <c r="G430" s="7"/>
      <c r="H430" s="128"/>
      <c r="I430" s="124"/>
      <c r="J430" s="598"/>
      <c r="K430" s="130"/>
      <c r="M430" s="552"/>
    </row>
    <row r="431" spans="1:13" ht="15" x14ac:dyDescent="0.25">
      <c r="A431" s="128"/>
      <c r="B431" s="7"/>
      <c r="C431" s="538"/>
      <c r="D431" s="612"/>
      <c r="E431" s="7"/>
      <c r="F431" s="7"/>
      <c r="G431" s="7"/>
      <c r="H431" s="128"/>
      <c r="I431" s="124"/>
      <c r="J431" s="598"/>
      <c r="K431" s="130"/>
      <c r="M431" s="552"/>
    </row>
    <row r="432" spans="1:13" ht="15" x14ac:dyDescent="0.25">
      <c r="A432" s="128"/>
      <c r="B432" s="7"/>
      <c r="C432" s="538"/>
      <c r="D432" s="612"/>
      <c r="E432" s="7"/>
      <c r="F432" s="7"/>
      <c r="G432" s="7"/>
      <c r="H432" s="128"/>
      <c r="I432" s="124"/>
      <c r="J432" s="598"/>
      <c r="K432" s="130"/>
      <c r="M432" s="552"/>
    </row>
    <row r="433" spans="1:13" ht="15" x14ac:dyDescent="0.25">
      <c r="A433" s="128"/>
      <c r="B433" s="7"/>
      <c r="C433" s="538"/>
      <c r="D433" s="612"/>
      <c r="E433" s="7"/>
      <c r="F433" s="7"/>
      <c r="G433" s="7"/>
      <c r="H433" s="128"/>
      <c r="I433" s="124"/>
      <c r="J433" s="598"/>
      <c r="K433" s="130"/>
      <c r="M433" s="552"/>
    </row>
    <row r="434" spans="1:13" ht="15" x14ac:dyDescent="0.25">
      <c r="A434" s="128"/>
      <c r="B434" s="7"/>
      <c r="C434" s="538"/>
      <c r="D434" s="612"/>
      <c r="E434" s="7"/>
      <c r="F434" s="7"/>
      <c r="G434" s="7"/>
      <c r="H434" s="128"/>
      <c r="I434" s="124"/>
      <c r="J434" s="598"/>
      <c r="K434" s="130"/>
      <c r="M434" s="552"/>
    </row>
    <row r="435" spans="1:13" ht="15" x14ac:dyDescent="0.25">
      <c r="A435" s="128"/>
      <c r="B435" s="7"/>
      <c r="C435" s="538"/>
      <c r="D435" s="612"/>
      <c r="E435" s="7"/>
      <c r="F435" s="7"/>
      <c r="G435" s="7"/>
      <c r="H435" s="128"/>
      <c r="I435" s="124"/>
      <c r="J435" s="598"/>
      <c r="K435" s="130"/>
      <c r="M435" s="552"/>
    </row>
    <row r="436" spans="1:13" ht="15" x14ac:dyDescent="0.25">
      <c r="A436" s="128"/>
      <c r="B436" s="7"/>
      <c r="C436" s="538"/>
      <c r="D436" s="612"/>
      <c r="E436" s="7"/>
      <c r="F436" s="7"/>
      <c r="G436" s="7"/>
      <c r="H436" s="128"/>
      <c r="I436" s="124"/>
      <c r="J436" s="598"/>
      <c r="K436" s="130"/>
      <c r="M436" s="552"/>
    </row>
    <row r="437" spans="1:13" ht="15" x14ac:dyDescent="0.25">
      <c r="A437" s="128"/>
      <c r="B437" s="7"/>
      <c r="C437" s="538"/>
      <c r="D437" s="612"/>
      <c r="E437" s="7"/>
      <c r="F437" s="7"/>
      <c r="G437" s="7"/>
      <c r="H437" s="128"/>
      <c r="I437" s="124"/>
      <c r="J437" s="598"/>
      <c r="K437" s="130"/>
      <c r="M437" s="552"/>
    </row>
    <row r="438" spans="1:13" ht="15" x14ac:dyDescent="0.25">
      <c r="A438" s="128"/>
      <c r="B438" s="7"/>
      <c r="C438" s="538"/>
      <c r="D438" s="612"/>
      <c r="E438" s="7"/>
      <c r="F438" s="7"/>
      <c r="G438" s="7"/>
      <c r="H438" s="128"/>
      <c r="I438" s="124"/>
      <c r="J438" s="598"/>
      <c r="K438" s="130"/>
      <c r="M438" s="552"/>
    </row>
    <row r="439" spans="1:13" ht="15" x14ac:dyDescent="0.25">
      <c r="A439" s="128"/>
      <c r="B439" s="7"/>
      <c r="C439" s="538"/>
      <c r="D439" s="612"/>
      <c r="E439" s="7"/>
      <c r="F439" s="7"/>
      <c r="G439" s="7"/>
      <c r="H439" s="128"/>
      <c r="I439" s="124"/>
      <c r="J439" s="598"/>
      <c r="K439" s="130"/>
      <c r="M439" s="552"/>
    </row>
    <row r="440" spans="1:13" ht="15" x14ac:dyDescent="0.25">
      <c r="A440" s="128"/>
      <c r="B440" s="7"/>
      <c r="C440" s="538"/>
      <c r="D440" s="612"/>
      <c r="E440" s="7"/>
      <c r="F440" s="7"/>
      <c r="G440" s="7"/>
      <c r="H440" s="128"/>
      <c r="I440" s="124"/>
      <c r="J440" s="598"/>
      <c r="K440" s="130"/>
      <c r="M440" s="552"/>
    </row>
    <row r="441" spans="1:13" ht="15" x14ac:dyDescent="0.25">
      <c r="A441" s="128"/>
      <c r="B441" s="7"/>
      <c r="C441" s="538"/>
      <c r="D441" s="612"/>
      <c r="E441" s="7"/>
      <c r="F441" s="7"/>
      <c r="G441" s="7"/>
      <c r="H441" s="128"/>
      <c r="I441" s="124"/>
      <c r="J441" s="598"/>
      <c r="K441" s="130"/>
      <c r="M441" s="552"/>
    </row>
    <row r="442" spans="1:13" ht="15" x14ac:dyDescent="0.25">
      <c r="A442" s="128"/>
      <c r="B442" s="7"/>
      <c r="C442" s="538"/>
      <c r="D442" s="612"/>
      <c r="E442" s="7"/>
      <c r="F442" s="7"/>
      <c r="G442" s="7"/>
      <c r="H442" s="128"/>
      <c r="I442" s="124"/>
      <c r="J442" s="598"/>
      <c r="K442" s="130"/>
      <c r="M442" s="552"/>
    </row>
    <row r="443" spans="1:13" ht="15" x14ac:dyDescent="0.25">
      <c r="A443" s="128"/>
      <c r="B443" s="7"/>
      <c r="C443" s="538"/>
      <c r="D443" s="612"/>
      <c r="E443" s="7"/>
      <c r="F443" s="7"/>
      <c r="G443" s="7"/>
      <c r="H443" s="128"/>
      <c r="I443" s="124"/>
      <c r="J443" s="598"/>
      <c r="K443" s="130"/>
      <c r="M443" s="552"/>
    </row>
    <row r="444" spans="1:13" ht="15" x14ac:dyDescent="0.25">
      <c r="A444" s="128"/>
      <c r="B444" s="7"/>
      <c r="C444" s="538"/>
      <c r="D444" s="612"/>
      <c r="E444" s="7"/>
      <c r="F444" s="7"/>
      <c r="G444" s="7"/>
      <c r="H444" s="128"/>
      <c r="I444" s="124"/>
      <c r="J444" s="598"/>
      <c r="K444" s="130"/>
      <c r="M444" s="552"/>
    </row>
    <row r="445" spans="1:13" ht="15" x14ac:dyDescent="0.25">
      <c r="A445" s="128"/>
      <c r="B445" s="7"/>
      <c r="C445" s="538"/>
      <c r="D445" s="612"/>
      <c r="E445" s="7"/>
      <c r="F445" s="7"/>
      <c r="G445" s="7"/>
      <c r="H445" s="128"/>
      <c r="I445" s="124"/>
      <c r="J445" s="598"/>
      <c r="K445" s="130"/>
      <c r="M445" s="552"/>
    </row>
    <row r="446" spans="1:13" ht="15" x14ac:dyDescent="0.25">
      <c r="A446" s="128"/>
      <c r="B446" s="7"/>
      <c r="C446" s="538"/>
      <c r="D446" s="612"/>
      <c r="E446" s="7"/>
      <c r="F446" s="7"/>
      <c r="G446" s="7"/>
      <c r="H446" s="128"/>
      <c r="I446" s="124"/>
      <c r="J446" s="598"/>
      <c r="K446" s="130"/>
      <c r="M446" s="552"/>
    </row>
    <row r="447" spans="1:13" ht="15" x14ac:dyDescent="0.25">
      <c r="A447" s="128"/>
      <c r="B447" s="7"/>
      <c r="C447" s="538"/>
      <c r="D447" s="612"/>
      <c r="E447" s="7"/>
      <c r="F447" s="7"/>
      <c r="G447" s="7"/>
      <c r="H447" s="128"/>
      <c r="I447" s="124"/>
      <c r="J447" s="598"/>
      <c r="K447" s="130"/>
      <c r="M447" s="552"/>
    </row>
    <row r="448" spans="1:13" ht="15" x14ac:dyDescent="0.25">
      <c r="A448" s="128"/>
      <c r="B448" s="7"/>
      <c r="C448" s="538"/>
      <c r="D448" s="612"/>
      <c r="E448" s="7"/>
      <c r="F448" s="7"/>
      <c r="G448" s="7"/>
      <c r="H448" s="128"/>
      <c r="I448" s="124"/>
      <c r="J448" s="598"/>
      <c r="K448" s="130"/>
      <c r="M448" s="552"/>
    </row>
    <row r="449" spans="1:13" ht="15" x14ac:dyDescent="0.25">
      <c r="A449" s="128"/>
      <c r="B449" s="7"/>
      <c r="C449" s="538"/>
      <c r="D449" s="612"/>
      <c r="E449" s="7"/>
      <c r="F449" s="7"/>
      <c r="G449" s="7"/>
      <c r="H449" s="128"/>
      <c r="I449" s="124"/>
      <c r="J449" s="598"/>
      <c r="K449" s="130"/>
      <c r="M449" s="552"/>
    </row>
    <row r="450" spans="1:13" ht="15" x14ac:dyDescent="0.25">
      <c r="A450" s="128"/>
      <c r="B450" s="7"/>
      <c r="C450" s="538"/>
      <c r="D450" s="612"/>
      <c r="E450" s="7"/>
      <c r="F450" s="7"/>
      <c r="G450" s="7"/>
      <c r="H450" s="128"/>
      <c r="I450" s="124"/>
      <c r="J450" s="598"/>
      <c r="K450" s="130"/>
      <c r="M450" s="552"/>
    </row>
    <row r="451" spans="1:13" ht="15" x14ac:dyDescent="0.25">
      <c r="A451" s="128"/>
      <c r="B451" s="7"/>
      <c r="C451" s="538"/>
      <c r="D451" s="612"/>
      <c r="E451" s="7"/>
      <c r="F451" s="7"/>
      <c r="G451" s="7"/>
      <c r="H451" s="128"/>
      <c r="I451" s="124"/>
      <c r="J451" s="598"/>
      <c r="K451" s="130"/>
      <c r="M451" s="552"/>
    </row>
    <row r="452" spans="1:13" ht="15" x14ac:dyDescent="0.25">
      <c r="A452" s="128"/>
      <c r="B452" s="7"/>
      <c r="C452" s="538"/>
      <c r="D452" s="612"/>
      <c r="E452" s="7"/>
      <c r="F452" s="7"/>
      <c r="G452" s="7"/>
      <c r="H452" s="128"/>
      <c r="I452" s="124"/>
      <c r="J452" s="598"/>
      <c r="K452" s="130"/>
      <c r="M452" s="552"/>
    </row>
    <row r="453" spans="1:13" ht="15" x14ac:dyDescent="0.25">
      <c r="A453" s="128"/>
      <c r="B453" s="7"/>
      <c r="C453" s="538"/>
      <c r="D453" s="612"/>
      <c r="E453" s="7"/>
      <c r="F453" s="7"/>
      <c r="G453" s="7"/>
      <c r="H453" s="128"/>
      <c r="I453" s="124"/>
      <c r="J453" s="598"/>
      <c r="K453" s="130"/>
      <c r="M453" s="552"/>
    </row>
    <row r="454" spans="1:13" ht="15" x14ac:dyDescent="0.25">
      <c r="A454" s="128"/>
      <c r="B454" s="7"/>
      <c r="C454" s="538"/>
      <c r="D454" s="612"/>
      <c r="E454" s="7"/>
      <c r="F454" s="7"/>
      <c r="G454" s="7"/>
      <c r="H454" s="128"/>
      <c r="I454" s="124"/>
      <c r="J454" s="598"/>
      <c r="K454" s="130"/>
      <c r="M454" s="552"/>
    </row>
    <row r="455" spans="1:13" ht="15" x14ac:dyDescent="0.25">
      <c r="A455" s="128"/>
      <c r="B455" s="7"/>
      <c r="C455" s="538"/>
      <c r="D455" s="612"/>
      <c r="E455" s="7"/>
      <c r="F455" s="7"/>
      <c r="G455" s="7"/>
      <c r="H455" s="128"/>
      <c r="I455" s="124"/>
      <c r="J455" s="598"/>
      <c r="K455" s="130"/>
      <c r="M455" s="552"/>
    </row>
    <row r="456" spans="1:13" ht="15" x14ac:dyDescent="0.25">
      <c r="A456" s="128"/>
      <c r="B456" s="7"/>
      <c r="C456" s="538"/>
      <c r="D456" s="612"/>
      <c r="E456" s="7"/>
      <c r="F456" s="7"/>
      <c r="G456" s="7"/>
      <c r="H456" s="128"/>
      <c r="I456" s="124"/>
      <c r="J456" s="598"/>
      <c r="K456" s="130"/>
      <c r="M456" s="552"/>
    </row>
    <row r="457" spans="1:13" ht="15" x14ac:dyDescent="0.25">
      <c r="A457" s="128"/>
      <c r="B457" s="7"/>
      <c r="C457" s="538"/>
      <c r="D457" s="612"/>
      <c r="E457" s="7"/>
      <c r="F457" s="7"/>
      <c r="G457" s="7"/>
      <c r="H457" s="128"/>
      <c r="I457" s="124"/>
      <c r="J457" s="598"/>
      <c r="K457" s="130"/>
      <c r="M457" s="552"/>
    </row>
    <row r="458" spans="1:13" ht="15" x14ac:dyDescent="0.25">
      <c r="A458" s="128"/>
      <c r="B458" s="7"/>
      <c r="C458" s="538"/>
      <c r="D458" s="612"/>
      <c r="E458" s="7"/>
      <c r="F458" s="7"/>
      <c r="G458" s="7"/>
      <c r="H458" s="128"/>
      <c r="I458" s="124"/>
      <c r="J458" s="598"/>
      <c r="K458" s="130"/>
      <c r="M458" s="552"/>
    </row>
    <row r="459" spans="1:13" ht="15" x14ac:dyDescent="0.25">
      <c r="A459" s="128"/>
      <c r="B459" s="7"/>
      <c r="C459" s="538"/>
      <c r="D459" s="612"/>
      <c r="E459" s="7"/>
      <c r="F459" s="7"/>
      <c r="G459" s="7"/>
      <c r="H459" s="128"/>
      <c r="I459" s="124"/>
      <c r="J459" s="598"/>
      <c r="K459" s="130"/>
      <c r="M459" s="552"/>
    </row>
    <row r="460" spans="1:13" ht="15" x14ac:dyDescent="0.25">
      <c r="A460" s="128"/>
      <c r="B460" s="7"/>
      <c r="C460" s="538"/>
      <c r="D460" s="612"/>
      <c r="E460" s="7"/>
      <c r="F460" s="7"/>
      <c r="G460" s="7"/>
      <c r="H460" s="128"/>
      <c r="I460" s="124"/>
      <c r="J460" s="598"/>
      <c r="K460" s="130"/>
      <c r="M460" s="552"/>
    </row>
    <row r="461" spans="1:13" ht="15" x14ac:dyDescent="0.25">
      <c r="A461" s="128"/>
      <c r="B461" s="7"/>
      <c r="C461" s="538"/>
      <c r="D461" s="612"/>
      <c r="E461" s="7"/>
      <c r="F461" s="7"/>
      <c r="G461" s="7"/>
      <c r="H461" s="128"/>
      <c r="I461" s="124"/>
      <c r="J461" s="598"/>
      <c r="K461" s="130"/>
      <c r="M461" s="552"/>
    </row>
    <row r="462" spans="1:13" ht="15" x14ac:dyDescent="0.25">
      <c r="A462" s="128"/>
      <c r="B462" s="7"/>
      <c r="C462" s="538"/>
      <c r="D462" s="612"/>
      <c r="E462" s="7"/>
      <c r="F462" s="7"/>
      <c r="G462" s="7"/>
      <c r="H462" s="128"/>
      <c r="I462" s="124"/>
      <c r="J462" s="598"/>
      <c r="K462" s="130"/>
      <c r="M462" s="552"/>
    </row>
    <row r="463" spans="1:13" ht="15" x14ac:dyDescent="0.25">
      <c r="A463" s="128"/>
      <c r="B463" s="7"/>
      <c r="C463" s="538"/>
      <c r="D463" s="612"/>
      <c r="E463" s="7"/>
      <c r="F463" s="7"/>
      <c r="G463" s="7"/>
      <c r="H463" s="128"/>
      <c r="I463" s="124"/>
      <c r="J463" s="598"/>
      <c r="K463" s="130"/>
      <c r="M463" s="552"/>
    </row>
    <row r="464" spans="1:13" ht="15" x14ac:dyDescent="0.25">
      <c r="A464" s="128"/>
      <c r="B464" s="7"/>
      <c r="C464" s="538"/>
      <c r="D464" s="612"/>
      <c r="E464" s="7"/>
      <c r="F464" s="7"/>
      <c r="G464" s="7"/>
      <c r="H464" s="128"/>
      <c r="I464" s="124"/>
      <c r="J464" s="598"/>
      <c r="K464" s="130"/>
      <c r="M464" s="552"/>
    </row>
    <row r="465" spans="1:13" ht="15" x14ac:dyDescent="0.25">
      <c r="A465" s="128"/>
      <c r="B465" s="7"/>
      <c r="C465" s="538"/>
      <c r="D465" s="612"/>
      <c r="E465" s="7"/>
      <c r="F465" s="7"/>
      <c r="G465" s="7"/>
      <c r="H465" s="128"/>
      <c r="I465" s="124"/>
      <c r="J465" s="598"/>
      <c r="K465" s="130"/>
      <c r="M465" s="552"/>
    </row>
    <row r="466" spans="1:13" ht="15" x14ac:dyDescent="0.25">
      <c r="A466" s="128"/>
      <c r="B466" s="7"/>
      <c r="C466" s="538"/>
      <c r="D466" s="612"/>
      <c r="E466" s="7"/>
      <c r="F466" s="7"/>
      <c r="G466" s="7"/>
      <c r="H466" s="128"/>
      <c r="I466" s="124"/>
      <c r="J466" s="598"/>
      <c r="K466" s="130"/>
      <c r="M466" s="552"/>
    </row>
    <row r="467" spans="1:13" ht="15" x14ac:dyDescent="0.25">
      <c r="A467" s="128"/>
      <c r="B467" s="7"/>
      <c r="C467" s="538"/>
      <c r="D467" s="612"/>
      <c r="E467" s="7"/>
      <c r="F467" s="7"/>
      <c r="G467" s="7"/>
      <c r="H467" s="128"/>
      <c r="I467" s="124"/>
      <c r="J467" s="598"/>
      <c r="K467" s="130"/>
      <c r="M467" s="552"/>
    </row>
    <row r="468" spans="1:13" ht="15" x14ac:dyDescent="0.25">
      <c r="A468" s="128"/>
      <c r="B468" s="7"/>
      <c r="C468" s="538"/>
      <c r="D468" s="612"/>
      <c r="E468" s="7"/>
      <c r="F468" s="7"/>
      <c r="G468" s="7"/>
      <c r="H468" s="128"/>
      <c r="I468" s="124"/>
      <c r="J468" s="598"/>
      <c r="K468" s="130"/>
      <c r="M468" s="552"/>
    </row>
    <row r="469" spans="1:13" ht="15" x14ac:dyDescent="0.25">
      <c r="A469" s="128"/>
      <c r="B469" s="7"/>
      <c r="C469" s="538"/>
      <c r="D469" s="612"/>
      <c r="E469" s="7"/>
      <c r="F469" s="7"/>
      <c r="G469" s="7"/>
      <c r="H469" s="128"/>
      <c r="I469" s="124"/>
      <c r="J469" s="598"/>
      <c r="K469" s="130"/>
      <c r="M469" s="552"/>
    </row>
    <row r="470" spans="1:13" ht="15" x14ac:dyDescent="0.25">
      <c r="A470" s="128"/>
      <c r="B470" s="7"/>
      <c r="C470" s="538"/>
      <c r="D470" s="612"/>
      <c r="E470" s="7"/>
      <c r="F470" s="7"/>
      <c r="G470" s="7"/>
      <c r="H470" s="128"/>
      <c r="I470" s="124"/>
      <c r="J470" s="598"/>
      <c r="K470" s="130"/>
      <c r="M470" s="552"/>
    </row>
    <row r="471" spans="1:13" ht="15" x14ac:dyDescent="0.25">
      <c r="A471" s="128"/>
      <c r="B471" s="7"/>
      <c r="C471" s="538"/>
      <c r="D471" s="612"/>
      <c r="E471" s="7"/>
      <c r="F471" s="7"/>
      <c r="G471" s="7"/>
      <c r="H471" s="128"/>
      <c r="I471" s="124"/>
      <c r="J471" s="598"/>
      <c r="K471" s="130"/>
      <c r="M471" s="552"/>
    </row>
    <row r="472" spans="1:13" ht="15" x14ac:dyDescent="0.25">
      <c r="A472" s="128"/>
      <c r="B472" s="7"/>
      <c r="C472" s="538"/>
      <c r="D472" s="612"/>
      <c r="E472" s="7"/>
      <c r="F472" s="7"/>
      <c r="G472" s="7"/>
      <c r="H472" s="128"/>
      <c r="I472" s="124"/>
      <c r="J472" s="598"/>
      <c r="K472" s="130"/>
      <c r="M472" s="552"/>
    </row>
    <row r="473" spans="1:13" ht="15" x14ac:dyDescent="0.25">
      <c r="A473" s="128"/>
      <c r="B473" s="7"/>
      <c r="C473" s="538"/>
      <c r="D473" s="612"/>
      <c r="E473" s="7"/>
      <c r="F473" s="7"/>
      <c r="G473" s="7"/>
      <c r="H473" s="128"/>
      <c r="I473" s="124"/>
      <c r="J473" s="598"/>
      <c r="K473" s="130"/>
      <c r="M473" s="552"/>
    </row>
    <row r="474" spans="1:13" ht="15" x14ac:dyDescent="0.25">
      <c r="A474" s="128"/>
      <c r="B474" s="7"/>
      <c r="C474" s="538"/>
      <c r="D474" s="612"/>
      <c r="E474" s="7"/>
      <c r="F474" s="7"/>
      <c r="G474" s="7"/>
      <c r="H474" s="128"/>
      <c r="I474" s="124"/>
      <c r="J474" s="598"/>
      <c r="K474" s="130"/>
      <c r="M474" s="552"/>
    </row>
    <row r="475" spans="1:13" ht="15" x14ac:dyDescent="0.25">
      <c r="A475" s="128"/>
      <c r="B475" s="7"/>
      <c r="C475" s="538"/>
      <c r="D475" s="612"/>
      <c r="E475" s="7"/>
      <c r="F475" s="7"/>
      <c r="G475" s="7"/>
      <c r="H475" s="128"/>
      <c r="I475" s="124"/>
      <c r="J475" s="598"/>
      <c r="K475" s="130"/>
      <c r="M475" s="552"/>
    </row>
    <row r="476" spans="1:13" ht="15" x14ac:dyDescent="0.25">
      <c r="A476" s="128"/>
      <c r="B476" s="7"/>
      <c r="C476" s="538"/>
      <c r="D476" s="612"/>
      <c r="E476" s="7"/>
      <c r="F476" s="7"/>
      <c r="G476" s="7"/>
      <c r="H476" s="128"/>
      <c r="I476" s="124"/>
      <c r="J476" s="598"/>
      <c r="K476" s="130"/>
      <c r="M476" s="552"/>
    </row>
    <row r="477" spans="1:13" ht="15" x14ac:dyDescent="0.25">
      <c r="A477" s="128"/>
      <c r="B477" s="7"/>
      <c r="C477" s="538"/>
      <c r="D477" s="612"/>
      <c r="E477" s="7"/>
      <c r="F477" s="7"/>
      <c r="G477" s="7"/>
      <c r="H477" s="128"/>
      <c r="I477" s="124"/>
      <c r="J477" s="598"/>
      <c r="K477" s="130"/>
      <c r="M477" s="552"/>
    </row>
    <row r="478" spans="1:13" ht="15" x14ac:dyDescent="0.25">
      <c r="A478" s="128"/>
      <c r="B478" s="7"/>
      <c r="C478" s="538"/>
      <c r="D478" s="612"/>
      <c r="E478" s="7"/>
      <c r="F478" s="7"/>
      <c r="G478" s="7"/>
      <c r="H478" s="128"/>
      <c r="I478" s="124"/>
      <c r="J478" s="598"/>
      <c r="K478" s="130"/>
      <c r="M478" s="552"/>
    </row>
    <row r="479" spans="1:13" ht="15" x14ac:dyDescent="0.25">
      <c r="A479" s="128"/>
      <c r="B479" s="7"/>
      <c r="C479" s="538"/>
      <c r="D479" s="612"/>
      <c r="E479" s="7"/>
      <c r="F479" s="7"/>
      <c r="G479" s="7"/>
      <c r="H479" s="128"/>
      <c r="I479" s="124"/>
      <c r="J479" s="598"/>
      <c r="K479" s="130"/>
      <c r="M479" s="552"/>
    </row>
    <row r="480" spans="1:13" ht="15" x14ac:dyDescent="0.25">
      <c r="A480" s="128"/>
      <c r="B480" s="7"/>
      <c r="C480" s="538"/>
      <c r="D480" s="612"/>
      <c r="E480" s="7"/>
      <c r="F480" s="7"/>
      <c r="G480" s="7"/>
      <c r="H480" s="128"/>
      <c r="I480" s="124"/>
      <c r="J480" s="598"/>
      <c r="K480" s="130"/>
      <c r="M480" s="552"/>
    </row>
    <row r="481" spans="1:13" ht="15" x14ac:dyDescent="0.25">
      <c r="A481" s="128"/>
      <c r="B481" s="7"/>
      <c r="C481" s="538"/>
      <c r="D481" s="612"/>
      <c r="E481" s="7"/>
      <c r="F481" s="7"/>
      <c r="G481" s="7"/>
      <c r="H481" s="128"/>
      <c r="I481" s="124"/>
      <c r="J481" s="598"/>
      <c r="K481" s="130"/>
      <c r="M481" s="552"/>
    </row>
    <row r="482" spans="1:13" ht="15" x14ac:dyDescent="0.25">
      <c r="A482" s="128"/>
      <c r="B482" s="7"/>
      <c r="C482" s="538"/>
      <c r="D482" s="612"/>
      <c r="E482" s="7"/>
      <c r="F482" s="7"/>
      <c r="G482" s="7"/>
      <c r="H482" s="128"/>
      <c r="I482" s="124"/>
      <c r="J482" s="598"/>
      <c r="K482" s="130"/>
      <c r="M482" s="552"/>
    </row>
    <row r="483" spans="1:13" ht="15" x14ac:dyDescent="0.25">
      <c r="A483" s="128"/>
      <c r="B483" s="7"/>
      <c r="C483" s="538"/>
      <c r="D483" s="612"/>
      <c r="E483" s="7"/>
      <c r="F483" s="7"/>
      <c r="G483" s="7"/>
      <c r="H483" s="128"/>
      <c r="I483" s="124"/>
      <c r="J483" s="598"/>
      <c r="K483" s="130"/>
      <c r="M483" s="552"/>
    </row>
    <row r="484" spans="1:13" ht="15" x14ac:dyDescent="0.25">
      <c r="A484" s="128"/>
      <c r="B484" s="7"/>
      <c r="C484" s="538"/>
      <c r="D484" s="612"/>
      <c r="E484" s="7"/>
      <c r="F484" s="7"/>
      <c r="G484" s="7"/>
      <c r="H484" s="128"/>
      <c r="I484" s="124"/>
      <c r="J484" s="598"/>
      <c r="K484" s="130"/>
      <c r="M484" s="552"/>
    </row>
    <row r="485" spans="1:13" ht="15" x14ac:dyDescent="0.25">
      <c r="A485" s="128"/>
      <c r="B485" s="7"/>
      <c r="C485" s="538"/>
      <c r="D485" s="612"/>
      <c r="E485" s="7"/>
      <c r="F485" s="7"/>
      <c r="G485" s="7"/>
      <c r="H485" s="128"/>
      <c r="I485" s="124"/>
      <c r="J485" s="598"/>
      <c r="K485" s="130"/>
      <c r="M485" s="552"/>
    </row>
    <row r="486" spans="1:13" ht="15" x14ac:dyDescent="0.25">
      <c r="A486" s="128"/>
      <c r="B486" s="7"/>
      <c r="C486" s="538"/>
      <c r="D486" s="612"/>
      <c r="E486" s="7"/>
      <c r="F486" s="7"/>
      <c r="G486" s="7"/>
      <c r="H486" s="128"/>
      <c r="I486" s="124"/>
      <c r="J486" s="598"/>
      <c r="K486" s="130"/>
      <c r="M486" s="552"/>
    </row>
    <row r="487" spans="1:13" ht="15" x14ac:dyDescent="0.25">
      <c r="A487" s="128"/>
      <c r="B487" s="7"/>
      <c r="C487" s="538"/>
      <c r="D487" s="612"/>
      <c r="E487" s="7"/>
      <c r="F487" s="7"/>
      <c r="G487" s="7"/>
      <c r="H487" s="128"/>
      <c r="I487" s="124"/>
      <c r="J487" s="598"/>
      <c r="K487" s="130"/>
      <c r="M487" s="552"/>
    </row>
    <row r="488" spans="1:13" ht="15" x14ac:dyDescent="0.25">
      <c r="A488" s="128"/>
      <c r="B488" s="7"/>
      <c r="C488" s="538"/>
      <c r="D488" s="612"/>
      <c r="E488" s="7"/>
      <c r="F488" s="7"/>
      <c r="G488" s="7"/>
      <c r="H488" s="128"/>
      <c r="I488" s="124"/>
      <c r="J488" s="598"/>
      <c r="K488" s="130"/>
      <c r="M488" s="552"/>
    </row>
    <row r="489" spans="1:13" ht="15" x14ac:dyDescent="0.25">
      <c r="A489" s="128"/>
      <c r="B489" s="7"/>
      <c r="C489" s="538"/>
      <c r="D489" s="612"/>
      <c r="E489" s="7"/>
      <c r="F489" s="7"/>
      <c r="G489" s="7"/>
      <c r="H489" s="128"/>
      <c r="I489" s="124"/>
      <c r="J489" s="598"/>
      <c r="K489" s="130"/>
      <c r="M489" s="552"/>
    </row>
    <row r="490" spans="1:13" ht="15" x14ac:dyDescent="0.25">
      <c r="A490" s="128"/>
      <c r="B490" s="7"/>
      <c r="C490" s="538"/>
      <c r="D490" s="612"/>
      <c r="E490" s="7"/>
      <c r="F490" s="7"/>
      <c r="G490" s="7"/>
      <c r="H490" s="128"/>
      <c r="I490" s="124"/>
      <c r="J490" s="598"/>
      <c r="K490" s="130"/>
      <c r="M490" s="552"/>
    </row>
    <row r="491" spans="1:13" ht="15" x14ac:dyDescent="0.25">
      <c r="A491" s="128"/>
      <c r="B491" s="7"/>
      <c r="C491" s="538"/>
      <c r="D491" s="612"/>
      <c r="E491" s="7"/>
      <c r="F491" s="7"/>
      <c r="G491" s="7"/>
      <c r="H491" s="128"/>
      <c r="I491" s="124"/>
      <c r="J491" s="598"/>
      <c r="K491" s="130"/>
      <c r="M491" s="552"/>
    </row>
    <row r="492" spans="1:13" ht="15" x14ac:dyDescent="0.25">
      <c r="A492" s="128"/>
      <c r="B492" s="7"/>
      <c r="C492" s="538"/>
      <c r="D492" s="612"/>
      <c r="E492" s="7"/>
      <c r="F492" s="7"/>
      <c r="G492" s="7"/>
      <c r="H492" s="128"/>
      <c r="I492" s="124"/>
      <c r="J492" s="598"/>
      <c r="K492" s="130"/>
      <c r="M492" s="552"/>
    </row>
    <row r="493" spans="1:13" ht="15" x14ac:dyDescent="0.25">
      <c r="A493" s="128"/>
      <c r="B493" s="7"/>
      <c r="C493" s="538"/>
      <c r="D493" s="612"/>
      <c r="E493" s="7"/>
      <c r="F493" s="7"/>
      <c r="G493" s="7"/>
      <c r="H493" s="128"/>
      <c r="I493" s="124"/>
      <c r="J493" s="598"/>
      <c r="K493" s="130"/>
      <c r="M493" s="552"/>
    </row>
    <row r="494" spans="1:13" ht="15" x14ac:dyDescent="0.25">
      <c r="A494" s="128"/>
      <c r="B494" s="7"/>
      <c r="C494" s="538"/>
      <c r="D494" s="612"/>
      <c r="E494" s="7"/>
      <c r="F494" s="7"/>
      <c r="G494" s="7"/>
      <c r="H494" s="128"/>
      <c r="I494" s="124"/>
      <c r="J494" s="598"/>
      <c r="K494" s="130"/>
      <c r="M494" s="552"/>
    </row>
    <row r="495" spans="1:13" ht="15" x14ac:dyDescent="0.25">
      <c r="A495" s="128"/>
      <c r="B495" s="7"/>
      <c r="C495" s="538"/>
      <c r="D495" s="612"/>
      <c r="E495" s="7"/>
      <c r="F495" s="7"/>
      <c r="G495" s="7"/>
      <c r="H495" s="128"/>
      <c r="I495" s="124"/>
      <c r="J495" s="598"/>
      <c r="K495" s="130"/>
      <c r="M495" s="552"/>
    </row>
    <row r="496" spans="1:13" ht="15" x14ac:dyDescent="0.25">
      <c r="A496" s="128"/>
      <c r="B496" s="7"/>
      <c r="C496" s="538"/>
      <c r="D496" s="612"/>
      <c r="E496" s="7"/>
      <c r="F496" s="7"/>
      <c r="G496" s="7"/>
      <c r="H496" s="128"/>
      <c r="I496" s="124"/>
      <c r="J496" s="598"/>
      <c r="K496" s="130"/>
      <c r="M496" s="552"/>
    </row>
    <row r="497" spans="1:13" ht="15" x14ac:dyDescent="0.25">
      <c r="A497" s="128"/>
      <c r="B497" s="7"/>
      <c r="C497" s="538"/>
      <c r="D497" s="612"/>
      <c r="E497" s="7"/>
      <c r="F497" s="7"/>
      <c r="G497" s="7"/>
      <c r="H497" s="128"/>
      <c r="I497" s="124"/>
      <c r="J497" s="598"/>
      <c r="K497" s="130"/>
      <c r="M497" s="552"/>
    </row>
    <row r="498" spans="1:13" ht="15" x14ac:dyDescent="0.25">
      <c r="A498" s="128"/>
      <c r="B498" s="7"/>
      <c r="C498" s="538"/>
      <c r="D498" s="612"/>
      <c r="E498" s="7"/>
      <c r="F498" s="7"/>
      <c r="G498" s="7"/>
      <c r="H498" s="128"/>
      <c r="I498" s="124"/>
      <c r="J498" s="598"/>
      <c r="K498" s="130"/>
      <c r="M498" s="552"/>
    </row>
    <row r="499" spans="1:13" ht="15" x14ac:dyDescent="0.25">
      <c r="A499" s="128"/>
      <c r="B499" s="7"/>
      <c r="C499" s="538"/>
      <c r="D499" s="612"/>
      <c r="E499" s="7"/>
      <c r="F499" s="7"/>
      <c r="G499" s="7"/>
      <c r="H499" s="128"/>
      <c r="I499" s="124"/>
      <c r="J499" s="598"/>
      <c r="K499" s="130"/>
      <c r="M499" s="552"/>
    </row>
    <row r="500" spans="1:13" ht="15" x14ac:dyDescent="0.25">
      <c r="A500" s="128"/>
      <c r="B500" s="7"/>
      <c r="C500" s="538"/>
      <c r="D500" s="612"/>
      <c r="E500" s="7"/>
      <c r="F500" s="7"/>
      <c r="G500" s="7"/>
      <c r="H500" s="128"/>
      <c r="I500" s="124"/>
      <c r="J500" s="598"/>
      <c r="K500" s="130"/>
      <c r="M500" s="552"/>
    </row>
    <row r="501" spans="1:13" ht="15" x14ac:dyDescent="0.25">
      <c r="A501" s="128"/>
      <c r="B501" s="7"/>
      <c r="C501" s="538"/>
      <c r="D501" s="612"/>
      <c r="E501" s="7"/>
      <c r="F501" s="7"/>
      <c r="G501" s="7"/>
      <c r="H501" s="128"/>
      <c r="I501" s="124"/>
      <c r="J501" s="598"/>
      <c r="K501" s="130"/>
      <c r="M501" s="552"/>
    </row>
    <row r="502" spans="1:13" ht="15" x14ac:dyDescent="0.25">
      <c r="A502" s="128"/>
      <c r="B502" s="7"/>
      <c r="C502" s="538"/>
      <c r="D502" s="612"/>
      <c r="E502" s="7"/>
      <c r="F502" s="7"/>
      <c r="G502" s="7"/>
      <c r="H502" s="128"/>
      <c r="I502" s="124"/>
      <c r="J502" s="598"/>
      <c r="K502" s="130"/>
      <c r="M502" s="552"/>
    </row>
    <row r="503" spans="1:13" ht="15" x14ac:dyDescent="0.25">
      <c r="A503" s="128"/>
      <c r="B503" s="7"/>
      <c r="C503" s="538"/>
      <c r="D503" s="612"/>
      <c r="E503" s="7"/>
      <c r="F503" s="7"/>
      <c r="G503" s="7"/>
      <c r="H503" s="128"/>
      <c r="I503" s="124"/>
      <c r="J503" s="598"/>
      <c r="K503" s="130"/>
      <c r="M503" s="552"/>
    </row>
    <row r="504" spans="1:13" ht="15" x14ac:dyDescent="0.25">
      <c r="A504" s="128"/>
      <c r="B504" s="7"/>
      <c r="C504" s="538"/>
      <c r="D504" s="612"/>
      <c r="E504" s="7"/>
      <c r="F504" s="7"/>
      <c r="G504" s="7"/>
      <c r="H504" s="128"/>
      <c r="I504" s="124"/>
      <c r="J504" s="598"/>
      <c r="K504" s="130"/>
      <c r="M504" s="552"/>
    </row>
    <row r="505" spans="1:13" ht="15" x14ac:dyDescent="0.25">
      <c r="A505" s="128"/>
      <c r="B505" s="7"/>
      <c r="C505" s="538"/>
      <c r="D505" s="612"/>
      <c r="E505" s="7"/>
      <c r="F505" s="7"/>
      <c r="G505" s="7"/>
      <c r="H505" s="128"/>
      <c r="I505" s="124"/>
      <c r="J505" s="598"/>
      <c r="K505" s="130"/>
      <c r="M505" s="552"/>
    </row>
    <row r="506" spans="1:13" ht="15" x14ac:dyDescent="0.25">
      <c r="A506" s="128"/>
      <c r="B506" s="7"/>
      <c r="C506" s="538"/>
      <c r="D506" s="612"/>
      <c r="E506" s="7"/>
      <c r="F506" s="7"/>
      <c r="G506" s="7"/>
      <c r="H506" s="128"/>
      <c r="I506" s="124"/>
      <c r="J506" s="598"/>
      <c r="K506" s="130"/>
      <c r="M506" s="552"/>
    </row>
    <row r="507" spans="1:13" ht="15" x14ac:dyDescent="0.25">
      <c r="A507" s="128"/>
      <c r="B507" s="7"/>
      <c r="C507" s="538"/>
      <c r="D507" s="612"/>
      <c r="E507" s="7"/>
      <c r="F507" s="7"/>
      <c r="G507" s="7"/>
      <c r="H507" s="128"/>
      <c r="I507" s="124"/>
      <c r="J507" s="598"/>
      <c r="K507" s="130"/>
      <c r="M507" s="552"/>
    </row>
    <row r="508" spans="1:13" ht="15" x14ac:dyDescent="0.25">
      <c r="A508" s="128"/>
      <c r="B508" s="7"/>
      <c r="C508" s="538"/>
      <c r="D508" s="612"/>
      <c r="E508" s="7"/>
      <c r="F508" s="7"/>
      <c r="G508" s="7"/>
      <c r="H508" s="128"/>
      <c r="I508" s="124"/>
      <c r="J508" s="598"/>
      <c r="K508" s="130"/>
      <c r="M508" s="552"/>
    </row>
    <row r="509" spans="1:13" ht="15" x14ac:dyDescent="0.25">
      <c r="A509" s="128"/>
      <c r="B509" s="7"/>
      <c r="C509" s="538"/>
      <c r="D509" s="612"/>
      <c r="E509" s="7"/>
      <c r="F509" s="7"/>
      <c r="G509" s="7"/>
      <c r="H509" s="128"/>
      <c r="I509" s="124"/>
      <c r="J509" s="598"/>
      <c r="K509" s="130"/>
      <c r="M509" s="552"/>
    </row>
    <row r="510" spans="1:13" ht="15" x14ac:dyDescent="0.25">
      <c r="A510" s="128"/>
      <c r="B510" s="7"/>
      <c r="C510" s="538"/>
      <c r="D510" s="612"/>
      <c r="E510" s="7"/>
      <c r="F510" s="7"/>
      <c r="G510" s="7"/>
      <c r="H510" s="128"/>
      <c r="I510" s="124"/>
      <c r="J510" s="598"/>
      <c r="K510" s="130"/>
      <c r="M510" s="552"/>
    </row>
    <row r="511" spans="1:13" ht="15" x14ac:dyDescent="0.25">
      <c r="A511" s="128"/>
      <c r="B511" s="7"/>
      <c r="C511" s="538"/>
      <c r="D511" s="612"/>
      <c r="E511" s="7"/>
      <c r="F511" s="7"/>
      <c r="G511" s="7"/>
      <c r="H511" s="128"/>
      <c r="I511" s="124"/>
      <c r="J511" s="598"/>
      <c r="K511" s="130"/>
      <c r="M511" s="552"/>
    </row>
    <row r="512" spans="1:13" ht="15" x14ac:dyDescent="0.25">
      <c r="A512" s="128"/>
      <c r="B512" s="7"/>
      <c r="C512" s="538"/>
      <c r="D512" s="612"/>
      <c r="E512" s="7"/>
      <c r="F512" s="7"/>
      <c r="G512" s="7"/>
      <c r="H512" s="128"/>
      <c r="I512" s="124"/>
      <c r="J512" s="598"/>
      <c r="K512" s="130"/>
      <c r="M512" s="552"/>
    </row>
    <row r="513" spans="1:13" ht="15" x14ac:dyDescent="0.25">
      <c r="A513" s="128"/>
      <c r="B513" s="7"/>
      <c r="C513" s="538"/>
      <c r="D513" s="612"/>
      <c r="E513" s="7"/>
      <c r="F513" s="7"/>
      <c r="G513" s="7"/>
      <c r="H513" s="128"/>
      <c r="I513" s="124"/>
      <c r="J513" s="598"/>
      <c r="K513" s="130"/>
      <c r="M513" s="552"/>
    </row>
    <row r="514" spans="1:13" ht="15" x14ac:dyDescent="0.25">
      <c r="A514" s="128"/>
      <c r="B514" s="7"/>
      <c r="C514" s="538"/>
      <c r="D514" s="612"/>
      <c r="E514" s="7"/>
      <c r="F514" s="7"/>
      <c r="G514" s="7"/>
      <c r="H514" s="128"/>
      <c r="I514" s="124"/>
      <c r="J514" s="598"/>
      <c r="K514" s="130"/>
      <c r="M514" s="552"/>
    </row>
    <row r="515" spans="1:13" ht="15" x14ac:dyDescent="0.25">
      <c r="A515" s="128"/>
      <c r="B515" s="7"/>
      <c r="C515" s="538"/>
      <c r="D515" s="612"/>
      <c r="E515" s="7"/>
      <c r="F515" s="7"/>
      <c r="G515" s="7"/>
      <c r="H515" s="128"/>
      <c r="I515" s="124"/>
      <c r="J515" s="598"/>
      <c r="K515" s="130"/>
      <c r="M515" s="552"/>
    </row>
    <row r="516" spans="1:13" ht="15" x14ac:dyDescent="0.25">
      <c r="A516" s="128"/>
      <c r="B516" s="7"/>
      <c r="C516" s="538"/>
      <c r="D516" s="612"/>
      <c r="E516" s="7"/>
      <c r="F516" s="7"/>
      <c r="G516" s="7"/>
      <c r="H516" s="128"/>
      <c r="I516" s="124"/>
      <c r="J516" s="598"/>
      <c r="K516" s="130"/>
      <c r="M516" s="552"/>
    </row>
    <row r="517" spans="1:13" ht="15" x14ac:dyDescent="0.25">
      <c r="A517" s="128"/>
      <c r="B517" s="7"/>
      <c r="C517" s="538"/>
      <c r="D517" s="612"/>
      <c r="E517" s="7"/>
      <c r="F517" s="7"/>
      <c r="G517" s="7"/>
      <c r="H517" s="128"/>
      <c r="I517" s="124"/>
      <c r="J517" s="598"/>
      <c r="K517" s="130"/>
      <c r="M517" s="552"/>
    </row>
    <row r="518" spans="1:13" ht="15" x14ac:dyDescent="0.25">
      <c r="A518" s="128"/>
      <c r="B518" s="7"/>
      <c r="C518" s="538"/>
      <c r="D518" s="612"/>
      <c r="E518" s="7"/>
      <c r="F518" s="7"/>
      <c r="G518" s="7"/>
      <c r="H518" s="128"/>
      <c r="I518" s="124"/>
      <c r="J518" s="598"/>
      <c r="K518" s="130"/>
      <c r="M518" s="552"/>
    </row>
    <row r="519" spans="1:13" ht="15" x14ac:dyDescent="0.25">
      <c r="A519" s="128"/>
      <c r="B519" s="7"/>
      <c r="C519" s="538"/>
      <c r="D519" s="612"/>
      <c r="E519" s="7"/>
      <c r="F519" s="7"/>
      <c r="G519" s="7"/>
      <c r="H519" s="128"/>
      <c r="I519" s="124"/>
      <c r="J519" s="598"/>
      <c r="K519" s="130"/>
      <c r="M519" s="552"/>
    </row>
    <row r="520" spans="1:13" ht="15" x14ac:dyDescent="0.25">
      <c r="A520" s="128"/>
      <c r="B520" s="7"/>
      <c r="C520" s="538"/>
      <c r="D520" s="612"/>
      <c r="E520" s="7"/>
      <c r="F520" s="7"/>
      <c r="G520" s="7"/>
      <c r="H520" s="128"/>
      <c r="I520" s="124"/>
      <c r="J520" s="598"/>
      <c r="K520" s="130"/>
      <c r="M520" s="552"/>
    </row>
    <row r="521" spans="1:13" ht="15" x14ac:dyDescent="0.25">
      <c r="A521" s="128"/>
      <c r="B521" s="7"/>
      <c r="C521" s="538"/>
      <c r="D521" s="612"/>
      <c r="E521" s="7"/>
      <c r="F521" s="7"/>
      <c r="G521" s="7"/>
      <c r="H521" s="128"/>
      <c r="I521" s="124"/>
      <c r="J521" s="598"/>
      <c r="K521" s="130"/>
      <c r="M521" s="552"/>
    </row>
    <row r="522" spans="1:13" ht="15" x14ac:dyDescent="0.25">
      <c r="A522" s="128"/>
      <c r="B522" s="7"/>
      <c r="C522" s="538"/>
      <c r="D522" s="612"/>
      <c r="E522" s="7"/>
      <c r="F522" s="7"/>
      <c r="G522" s="7"/>
      <c r="H522" s="128"/>
      <c r="I522" s="124"/>
      <c r="J522" s="598"/>
      <c r="K522" s="130"/>
      <c r="M522" s="552"/>
    </row>
    <row r="523" spans="1:13" ht="15" x14ac:dyDescent="0.25">
      <c r="A523" s="128"/>
      <c r="B523" s="7"/>
      <c r="C523" s="538"/>
      <c r="D523" s="612"/>
      <c r="E523" s="7"/>
      <c r="F523" s="7"/>
      <c r="G523" s="7"/>
      <c r="H523" s="128"/>
      <c r="I523" s="124"/>
      <c r="J523" s="598"/>
      <c r="K523" s="130"/>
      <c r="M523" s="552"/>
    </row>
    <row r="524" spans="1:13" ht="15" x14ac:dyDescent="0.25">
      <c r="A524" s="128"/>
      <c r="B524" s="7"/>
      <c r="C524" s="538"/>
      <c r="D524" s="612"/>
      <c r="E524" s="7"/>
      <c r="F524" s="7"/>
      <c r="G524" s="7"/>
      <c r="H524" s="128"/>
      <c r="I524" s="124"/>
      <c r="J524" s="598"/>
      <c r="K524" s="130"/>
      <c r="M524" s="552"/>
    </row>
    <row r="525" spans="1:13" ht="15" x14ac:dyDescent="0.25">
      <c r="A525" s="128"/>
      <c r="B525" s="7"/>
      <c r="C525" s="538"/>
      <c r="D525" s="612"/>
      <c r="E525" s="7"/>
      <c r="F525" s="7"/>
      <c r="G525" s="7"/>
      <c r="H525" s="128"/>
      <c r="I525" s="124"/>
      <c r="J525" s="598"/>
      <c r="K525" s="130"/>
      <c r="M525" s="552"/>
    </row>
    <row r="526" spans="1:13" ht="15" x14ac:dyDescent="0.25">
      <c r="A526" s="128"/>
      <c r="B526" s="7"/>
      <c r="C526" s="538"/>
      <c r="D526" s="612"/>
      <c r="E526" s="7"/>
      <c r="F526" s="7"/>
      <c r="G526" s="7"/>
      <c r="H526" s="128"/>
      <c r="I526" s="124"/>
      <c r="J526" s="598"/>
      <c r="K526" s="130"/>
      <c r="M526" s="552"/>
    </row>
    <row r="527" spans="1:13" ht="15" x14ac:dyDescent="0.25">
      <c r="A527" s="128"/>
      <c r="B527" s="7"/>
      <c r="C527" s="538"/>
      <c r="D527" s="612"/>
      <c r="E527" s="7"/>
      <c r="F527" s="7"/>
      <c r="G527" s="7"/>
      <c r="H527" s="597"/>
      <c r="I527" s="124"/>
      <c r="J527" s="598"/>
      <c r="K527" s="130"/>
      <c r="M527" s="552"/>
    </row>
    <row r="528" spans="1:13" ht="15" x14ac:dyDescent="0.25">
      <c r="A528" s="128"/>
      <c r="B528" s="7"/>
      <c r="C528" s="502"/>
      <c r="D528" s="612"/>
      <c r="E528" s="7"/>
      <c r="F528" s="7"/>
      <c r="G528" s="7"/>
      <c r="H528" s="597"/>
      <c r="I528" s="124"/>
      <c r="J528" s="598"/>
      <c r="K528" s="130"/>
      <c r="M528" s="552"/>
    </row>
    <row r="529" spans="1:13" ht="15" x14ac:dyDescent="0.25">
      <c r="A529" s="128"/>
      <c r="B529" s="7"/>
      <c r="C529" s="502"/>
      <c r="D529" s="612"/>
      <c r="E529" s="7"/>
      <c r="F529" s="7"/>
      <c r="G529" s="7"/>
      <c r="H529" s="597"/>
      <c r="I529" s="124"/>
      <c r="J529" s="598"/>
      <c r="K529" s="130"/>
      <c r="M529" s="552"/>
    </row>
    <row r="530" spans="1:13" ht="15" x14ac:dyDescent="0.25">
      <c r="A530" s="128"/>
      <c r="B530" s="7"/>
      <c r="C530" s="502"/>
      <c r="D530" s="612"/>
      <c r="E530" s="7"/>
      <c r="F530" s="7"/>
      <c r="G530" s="7"/>
      <c r="H530" s="597"/>
      <c r="I530" s="124"/>
      <c r="J530" s="598"/>
      <c r="K530" s="130"/>
      <c r="M530" s="552"/>
    </row>
    <row r="531" spans="1:13" ht="15" x14ac:dyDescent="0.25">
      <c r="A531" s="128"/>
      <c r="B531" s="7"/>
      <c r="C531" s="502"/>
      <c r="D531" s="612"/>
      <c r="E531" s="7"/>
      <c r="F531" s="7"/>
      <c r="G531" s="7"/>
      <c r="H531" s="597"/>
      <c r="I531" s="124"/>
      <c r="J531" s="598"/>
      <c r="K531" s="130"/>
      <c r="M531" s="552"/>
    </row>
    <row r="532" spans="1:13" ht="15" x14ac:dyDescent="0.25">
      <c r="A532" s="128"/>
      <c r="B532" s="7"/>
      <c r="C532" s="502"/>
      <c r="D532" s="612"/>
      <c r="E532" s="7"/>
      <c r="F532" s="7"/>
      <c r="G532" s="7"/>
      <c r="H532" s="597"/>
      <c r="I532" s="124"/>
      <c r="J532" s="598"/>
      <c r="K532" s="130"/>
      <c r="M532" s="552"/>
    </row>
    <row r="533" spans="1:13" ht="15" x14ac:dyDescent="0.25">
      <c r="A533" s="128"/>
      <c r="B533" s="7"/>
      <c r="C533" s="502"/>
      <c r="D533" s="612"/>
      <c r="E533" s="7"/>
      <c r="F533" s="7"/>
      <c r="G533" s="7"/>
      <c r="H533" s="597"/>
      <c r="I533" s="124"/>
      <c r="J533" s="598"/>
      <c r="K533" s="130"/>
      <c r="M533" s="552"/>
    </row>
    <row r="534" spans="1:13" ht="15" x14ac:dyDescent="0.25">
      <c r="A534" s="128"/>
      <c r="B534" s="7"/>
      <c r="C534" s="502"/>
      <c r="D534" s="612"/>
      <c r="E534" s="7"/>
      <c r="F534" s="7"/>
      <c r="G534" s="7"/>
      <c r="H534" s="597"/>
      <c r="I534" s="124"/>
      <c r="J534" s="598"/>
      <c r="K534" s="130"/>
      <c r="M534" s="552"/>
    </row>
    <row r="535" spans="1:13" ht="15" x14ac:dyDescent="0.25">
      <c r="A535" s="128"/>
      <c r="B535" s="7"/>
      <c r="C535" s="502"/>
      <c r="D535" s="612"/>
      <c r="E535" s="7"/>
      <c r="F535" s="7"/>
      <c r="G535" s="7"/>
      <c r="H535" s="597"/>
      <c r="I535" s="124"/>
      <c r="J535" s="598"/>
      <c r="K535" s="130"/>
      <c r="M535" s="552"/>
    </row>
    <row r="536" spans="1:13" ht="15" x14ac:dyDescent="0.25">
      <c r="A536" s="128"/>
      <c r="B536" s="7"/>
      <c r="C536" s="502"/>
      <c r="D536" s="612"/>
      <c r="E536" s="7"/>
      <c r="F536" s="7"/>
      <c r="G536" s="7"/>
      <c r="H536" s="597"/>
      <c r="I536" s="124"/>
      <c r="J536" s="598"/>
      <c r="K536" s="130"/>
      <c r="M536" s="552"/>
    </row>
    <row r="537" spans="1:13" ht="15" x14ac:dyDescent="0.25">
      <c r="A537" s="128"/>
      <c r="B537" s="7"/>
      <c r="C537" s="502"/>
      <c r="D537" s="612"/>
      <c r="E537" s="7"/>
      <c r="F537" s="7"/>
      <c r="G537" s="7"/>
      <c r="H537" s="597"/>
      <c r="I537" s="124"/>
      <c r="J537" s="598"/>
      <c r="K537" s="130"/>
      <c r="M537" s="552"/>
    </row>
    <row r="538" spans="1:13" ht="15" x14ac:dyDescent="0.25">
      <c r="A538" s="128"/>
      <c r="B538" s="7"/>
      <c r="C538" s="502"/>
      <c r="D538" s="612"/>
      <c r="E538" s="7"/>
      <c r="F538" s="7"/>
      <c r="G538" s="7"/>
      <c r="H538" s="597"/>
      <c r="I538" s="124"/>
      <c r="J538" s="598"/>
      <c r="K538" s="130"/>
      <c r="M538" s="552"/>
    </row>
    <row r="539" spans="1:13" ht="15" x14ac:dyDescent="0.25">
      <c r="A539" s="128"/>
      <c r="B539" s="7"/>
      <c r="C539" s="502"/>
      <c r="D539" s="612"/>
      <c r="E539" s="7"/>
      <c r="F539" s="7"/>
      <c r="G539" s="7"/>
      <c r="H539" s="597"/>
      <c r="I539" s="124"/>
      <c r="J539" s="598"/>
      <c r="K539" s="130"/>
      <c r="M539" s="552"/>
    </row>
    <row r="540" spans="1:13" ht="15" x14ac:dyDescent="0.25">
      <c r="A540" s="128"/>
      <c r="B540" s="7"/>
      <c r="C540" s="502"/>
      <c r="D540" s="612"/>
      <c r="E540" s="7"/>
      <c r="F540" s="7"/>
      <c r="G540" s="7"/>
      <c r="H540" s="597"/>
      <c r="I540" s="124"/>
      <c r="J540" s="598"/>
      <c r="K540" s="130"/>
      <c r="M540" s="552"/>
    </row>
    <row r="541" spans="1:13" ht="15" x14ac:dyDescent="0.25">
      <c r="A541" s="128"/>
      <c r="B541" s="7"/>
      <c r="C541" s="502"/>
      <c r="D541" s="612"/>
      <c r="E541" s="7"/>
      <c r="F541" s="7"/>
      <c r="G541" s="7"/>
      <c r="H541" s="597"/>
      <c r="I541" s="124"/>
      <c r="J541" s="598"/>
      <c r="K541" s="130"/>
      <c r="M541" s="552"/>
    </row>
    <row r="542" spans="1:13" ht="15" x14ac:dyDescent="0.25">
      <c r="A542" s="128"/>
      <c r="B542" s="7"/>
      <c r="C542" s="502"/>
      <c r="D542" s="612"/>
      <c r="E542" s="7"/>
      <c r="F542" s="7"/>
      <c r="G542" s="7"/>
      <c r="H542" s="597"/>
      <c r="I542" s="124"/>
      <c r="J542" s="598"/>
      <c r="K542" s="130"/>
      <c r="M542" s="552"/>
    </row>
    <row r="543" spans="1:13" ht="15" x14ac:dyDescent="0.25">
      <c r="A543" s="128"/>
      <c r="B543" s="7"/>
      <c r="C543" s="502"/>
      <c r="D543" s="612"/>
      <c r="E543" s="7"/>
      <c r="F543" s="7"/>
      <c r="G543" s="7"/>
      <c r="H543" s="597"/>
      <c r="I543" s="124"/>
      <c r="J543" s="598"/>
      <c r="K543" s="130"/>
      <c r="M543" s="552"/>
    </row>
    <row r="544" spans="1:13" ht="15" x14ac:dyDescent="0.25">
      <c r="A544" s="128"/>
      <c r="B544" s="7"/>
      <c r="C544" s="502"/>
      <c r="D544" s="612"/>
      <c r="E544" s="7"/>
      <c r="F544" s="7"/>
      <c r="G544" s="7"/>
      <c r="H544" s="597"/>
      <c r="I544" s="124"/>
      <c r="J544" s="598"/>
      <c r="K544" s="130"/>
      <c r="M544" s="552"/>
    </row>
    <row r="545" spans="1:13" ht="15" x14ac:dyDescent="0.25">
      <c r="A545" s="128"/>
      <c r="B545" s="7"/>
      <c r="C545" s="502"/>
      <c r="D545" s="612"/>
      <c r="E545" s="7"/>
      <c r="F545" s="7"/>
      <c r="G545" s="7"/>
      <c r="H545" s="597"/>
      <c r="I545" s="124"/>
      <c r="J545" s="598"/>
      <c r="K545" s="130"/>
      <c r="M545" s="552"/>
    </row>
    <row r="546" spans="1:13" ht="15" x14ac:dyDescent="0.25">
      <c r="A546" s="128"/>
      <c r="B546" s="7"/>
      <c r="C546" s="502"/>
      <c r="D546" s="612"/>
      <c r="E546" s="7"/>
      <c r="F546" s="7"/>
      <c r="G546" s="7"/>
      <c r="H546" s="597"/>
      <c r="I546" s="124"/>
      <c r="J546" s="598"/>
      <c r="K546" s="130"/>
      <c r="M546" s="552"/>
    </row>
    <row r="547" spans="1:13" ht="15" x14ac:dyDescent="0.25">
      <c r="A547" s="128"/>
      <c r="B547" s="7"/>
      <c r="C547" s="502"/>
      <c r="D547" s="612"/>
      <c r="E547" s="7"/>
      <c r="F547" s="7"/>
      <c r="G547" s="7"/>
      <c r="H547" s="597"/>
      <c r="I547" s="124"/>
      <c r="J547" s="598"/>
      <c r="K547" s="130"/>
      <c r="M547" s="552"/>
    </row>
    <row r="548" spans="1:13" ht="15" x14ac:dyDescent="0.25">
      <c r="A548" s="128"/>
      <c r="B548" s="7"/>
      <c r="C548" s="502"/>
      <c r="D548" s="612"/>
      <c r="E548" s="7"/>
      <c r="F548" s="7"/>
      <c r="G548" s="7"/>
      <c r="H548" s="597"/>
      <c r="I548" s="124"/>
      <c r="J548" s="598"/>
      <c r="K548" s="130"/>
      <c r="M548" s="552"/>
    </row>
    <row r="549" spans="1:13" ht="15" x14ac:dyDescent="0.25">
      <c r="A549" s="128"/>
      <c r="B549" s="7"/>
      <c r="C549" s="502"/>
      <c r="D549" s="612"/>
      <c r="E549" s="7"/>
      <c r="F549" s="7"/>
      <c r="G549" s="7"/>
      <c r="H549" s="597"/>
      <c r="I549" s="124"/>
      <c r="J549" s="598"/>
      <c r="K549" s="130"/>
      <c r="M549" s="552"/>
    </row>
    <row r="550" spans="1:13" ht="15" x14ac:dyDescent="0.25">
      <c r="A550" s="128"/>
      <c r="B550" s="7"/>
      <c r="C550" s="502"/>
      <c r="D550" s="612"/>
      <c r="E550" s="7"/>
      <c r="F550" s="7"/>
      <c r="G550" s="7"/>
      <c r="H550" s="597"/>
      <c r="I550" s="124"/>
      <c r="J550" s="598"/>
      <c r="K550" s="130"/>
      <c r="M550" s="552"/>
    </row>
    <row r="551" spans="1:13" ht="15" x14ac:dyDescent="0.25">
      <c r="A551" s="128"/>
      <c r="B551" s="7"/>
      <c r="C551" s="502"/>
      <c r="D551" s="612"/>
      <c r="E551" s="7"/>
      <c r="F551" s="7"/>
      <c r="G551" s="7"/>
      <c r="H551" s="597"/>
      <c r="I551" s="124"/>
      <c r="J551" s="598"/>
      <c r="K551" s="130"/>
      <c r="M551" s="552"/>
    </row>
    <row r="552" spans="1:13" x14ac:dyDescent="0.25">
      <c r="A552" s="128"/>
      <c r="B552" s="7"/>
      <c r="D552" s="612"/>
      <c r="E552" s="7"/>
      <c r="F552" s="7"/>
      <c r="G552" s="7"/>
      <c r="H552" s="128"/>
      <c r="I552" s="124"/>
      <c r="J552" s="598"/>
      <c r="K552" s="130"/>
      <c r="M552" s="552"/>
    </row>
    <row r="553" spans="1:13" ht="15" x14ac:dyDescent="0.25">
      <c r="A553" s="128"/>
      <c r="B553" s="7"/>
      <c r="C553" s="361"/>
      <c r="D553" s="612"/>
      <c r="E553" s="7"/>
      <c r="F553" s="7"/>
      <c r="G553" s="7"/>
      <c r="H553" s="597"/>
      <c r="I553" s="124"/>
      <c r="J553" s="598"/>
      <c r="K553" s="130"/>
      <c r="M553" s="552"/>
    </row>
    <row r="554" spans="1:13" ht="15" x14ac:dyDescent="0.25">
      <c r="A554" s="128"/>
      <c r="B554" s="7"/>
      <c r="C554" s="502"/>
      <c r="D554" s="612"/>
      <c r="E554" s="7"/>
      <c r="F554" s="7"/>
      <c r="G554" s="7"/>
      <c r="H554" s="597"/>
      <c r="I554" s="124"/>
      <c r="J554" s="598"/>
      <c r="K554" s="130"/>
      <c r="M554" s="552"/>
    </row>
    <row r="555" spans="1:13" ht="15" x14ac:dyDescent="0.25">
      <c r="A555" s="128"/>
      <c r="B555" s="7"/>
      <c r="C555" s="502"/>
      <c r="D555" s="612"/>
      <c r="E555" s="7"/>
      <c r="F555" s="7"/>
      <c r="G555" s="7"/>
      <c r="H555" s="597"/>
      <c r="I555" s="124"/>
      <c r="J555" s="598"/>
      <c r="K555" s="130"/>
      <c r="M555" s="552"/>
    </row>
    <row r="556" spans="1:13" ht="15" x14ac:dyDescent="0.25">
      <c r="A556" s="128"/>
      <c r="B556" s="7"/>
      <c r="C556" s="502"/>
      <c r="D556" s="612"/>
      <c r="E556" s="7"/>
      <c r="F556" s="7"/>
      <c r="G556" s="7"/>
      <c r="H556" s="597"/>
      <c r="I556" s="124"/>
      <c r="J556" s="598"/>
      <c r="K556" s="130"/>
      <c r="M556" s="552"/>
    </row>
    <row r="557" spans="1:13" ht="15" x14ac:dyDescent="0.25">
      <c r="A557" s="128"/>
      <c r="B557" s="7"/>
      <c r="C557" s="502"/>
      <c r="D557" s="612"/>
      <c r="E557" s="7"/>
      <c r="F557" s="7"/>
      <c r="G557" s="7"/>
      <c r="H557" s="597"/>
      <c r="I557" s="124"/>
      <c r="J557" s="598"/>
      <c r="K557" s="130"/>
      <c r="M557" s="552"/>
    </row>
    <row r="558" spans="1:13" ht="15" x14ac:dyDescent="0.25">
      <c r="A558" s="128"/>
      <c r="B558" s="7"/>
      <c r="C558" s="502"/>
      <c r="D558" s="612"/>
      <c r="E558" s="7"/>
      <c r="F558" s="7"/>
      <c r="G558" s="7"/>
      <c r="H558" s="597"/>
      <c r="I558" s="124"/>
      <c r="J558" s="598"/>
      <c r="K558" s="130"/>
      <c r="M558" s="552"/>
    </row>
    <row r="559" spans="1:13" ht="15" x14ac:dyDescent="0.25">
      <c r="A559" s="128"/>
      <c r="B559" s="7"/>
      <c r="C559" s="502"/>
      <c r="D559" s="612"/>
      <c r="E559" s="7"/>
      <c r="F559" s="7"/>
      <c r="G559" s="7"/>
      <c r="H559" s="597"/>
      <c r="I559" s="124"/>
      <c r="J559" s="598"/>
      <c r="K559" s="130"/>
      <c r="M559" s="552"/>
    </row>
    <row r="560" spans="1:13" ht="15" x14ac:dyDescent="0.25">
      <c r="A560" s="128"/>
      <c r="B560" s="7"/>
      <c r="C560" s="502"/>
      <c r="D560" s="612"/>
      <c r="E560" s="7"/>
      <c r="F560" s="7"/>
      <c r="G560" s="7"/>
      <c r="H560" s="597"/>
      <c r="I560" s="124"/>
      <c r="J560" s="598"/>
      <c r="K560" s="130"/>
      <c r="M560" s="552"/>
    </row>
    <row r="561" spans="1:13" ht="15" x14ac:dyDescent="0.25">
      <c r="A561" s="128"/>
      <c r="B561" s="7"/>
      <c r="C561" s="502"/>
      <c r="D561" s="612"/>
      <c r="E561" s="7"/>
      <c r="F561" s="7"/>
      <c r="G561" s="7"/>
      <c r="H561" s="597"/>
      <c r="I561" s="124"/>
      <c r="J561" s="598"/>
      <c r="K561" s="130"/>
      <c r="M561" s="552"/>
    </row>
    <row r="562" spans="1:13" ht="15" x14ac:dyDescent="0.25">
      <c r="A562" s="128"/>
      <c r="B562" s="7"/>
      <c r="C562" s="502"/>
      <c r="D562" s="612"/>
      <c r="E562" s="7"/>
      <c r="F562" s="7"/>
      <c r="G562" s="7"/>
      <c r="H562" s="597"/>
      <c r="I562" s="124"/>
      <c r="J562" s="598"/>
      <c r="K562" s="130"/>
      <c r="M562" s="552"/>
    </row>
    <row r="563" spans="1:13" ht="15" x14ac:dyDescent="0.25">
      <c r="A563" s="128"/>
      <c r="B563" s="7"/>
      <c r="C563" s="502"/>
      <c r="D563" s="612"/>
      <c r="E563" s="7"/>
      <c r="F563" s="7"/>
      <c r="G563" s="7"/>
      <c r="H563" s="597"/>
      <c r="I563" s="124"/>
      <c r="J563" s="598"/>
      <c r="K563" s="130"/>
      <c r="M563" s="552"/>
    </row>
    <row r="564" spans="1:13" ht="15" x14ac:dyDescent="0.25">
      <c r="A564" s="128"/>
      <c r="B564" s="7"/>
      <c r="C564" s="502"/>
      <c r="D564" s="612"/>
      <c r="E564" s="7"/>
      <c r="F564" s="7"/>
      <c r="G564" s="7"/>
      <c r="H564" s="597"/>
      <c r="I564" s="124"/>
      <c r="J564" s="598"/>
      <c r="K564" s="130"/>
      <c r="M564" s="552"/>
    </row>
    <row r="565" spans="1:13" ht="15" x14ac:dyDescent="0.25">
      <c r="A565" s="128"/>
      <c r="B565" s="7"/>
      <c r="C565" s="502"/>
      <c r="D565" s="612"/>
      <c r="E565" s="7"/>
      <c r="F565" s="7"/>
      <c r="G565" s="7"/>
      <c r="H565" s="597"/>
      <c r="I565" s="124"/>
      <c r="J565" s="598"/>
      <c r="K565" s="130"/>
      <c r="M565" s="552"/>
    </row>
    <row r="566" spans="1:13" ht="15" x14ac:dyDescent="0.25">
      <c r="A566" s="128"/>
      <c r="B566" s="7"/>
      <c r="C566" s="502"/>
      <c r="D566" s="612"/>
      <c r="E566" s="7"/>
      <c r="F566" s="7"/>
      <c r="G566" s="7"/>
      <c r="H566" s="597"/>
      <c r="I566" s="124"/>
      <c r="J566" s="598"/>
      <c r="K566" s="130"/>
      <c r="M566" s="552"/>
    </row>
    <row r="567" spans="1:13" ht="15" x14ac:dyDescent="0.25">
      <c r="A567" s="128"/>
      <c r="B567" s="7"/>
      <c r="C567" s="502"/>
      <c r="D567" s="612"/>
      <c r="E567" s="7"/>
      <c r="F567" s="7"/>
      <c r="G567" s="7"/>
      <c r="H567" s="597"/>
      <c r="I567" s="124"/>
      <c r="J567" s="598"/>
      <c r="K567" s="130"/>
      <c r="M567" s="552"/>
    </row>
    <row r="568" spans="1:13" ht="15" x14ac:dyDescent="0.25">
      <c r="A568" s="128"/>
      <c r="B568" s="7"/>
      <c r="C568" s="502"/>
      <c r="D568" s="612"/>
      <c r="E568" s="7"/>
      <c r="F568" s="7"/>
      <c r="G568" s="7"/>
      <c r="H568" s="597"/>
      <c r="I568" s="124"/>
      <c r="J568" s="598"/>
      <c r="K568" s="130"/>
      <c r="M568" s="552"/>
    </row>
    <row r="569" spans="1:13" ht="15" x14ac:dyDescent="0.25">
      <c r="A569" s="128"/>
      <c r="B569" s="7"/>
      <c r="C569" s="502"/>
      <c r="D569" s="612"/>
      <c r="E569" s="7"/>
      <c r="F569" s="7"/>
      <c r="G569" s="7"/>
      <c r="H569" s="597"/>
      <c r="I569" s="124"/>
      <c r="J569" s="598"/>
      <c r="K569" s="130"/>
      <c r="M569" s="552"/>
    </row>
    <row r="570" spans="1:13" ht="15" x14ac:dyDescent="0.25">
      <c r="A570" s="128"/>
      <c r="B570" s="7"/>
      <c r="C570" s="502"/>
      <c r="D570" s="612"/>
      <c r="E570" s="7"/>
      <c r="F570" s="7"/>
      <c r="G570" s="7"/>
      <c r="H570" s="597"/>
      <c r="I570" s="124"/>
      <c r="J570" s="598"/>
      <c r="K570" s="130"/>
      <c r="M570" s="552"/>
    </row>
    <row r="571" spans="1:13" ht="15" x14ac:dyDescent="0.25">
      <c r="A571" s="128"/>
      <c r="B571" s="7"/>
      <c r="C571" s="502"/>
      <c r="D571" s="612"/>
      <c r="E571" s="7"/>
      <c r="F571" s="7"/>
      <c r="G571" s="7"/>
      <c r="H571" s="597"/>
      <c r="I571" s="124"/>
      <c r="J571" s="598"/>
      <c r="K571" s="130"/>
      <c r="M571" s="552"/>
    </row>
    <row r="572" spans="1:13" ht="15" x14ac:dyDescent="0.25">
      <c r="A572" s="128"/>
      <c r="B572" s="7"/>
      <c r="C572" s="502"/>
      <c r="D572" s="612"/>
      <c r="E572" s="7"/>
      <c r="F572" s="7"/>
      <c r="G572" s="7"/>
      <c r="H572" s="597"/>
      <c r="I572" s="124"/>
      <c r="J572" s="598"/>
      <c r="K572" s="130"/>
      <c r="M572" s="552"/>
    </row>
    <row r="573" spans="1:13" x14ac:dyDescent="0.25">
      <c r="A573" s="128"/>
      <c r="B573" s="95"/>
      <c r="C573" s="127"/>
      <c r="D573" s="612"/>
      <c r="E573" s="7"/>
      <c r="F573" s="95"/>
      <c r="G573" s="7"/>
      <c r="H573" s="304"/>
      <c r="I573" s="124"/>
      <c r="J573" s="582"/>
      <c r="K573" s="130" t="s">
        <v>5876</v>
      </c>
      <c r="M573" s="552"/>
    </row>
    <row r="574" spans="1:13" x14ac:dyDescent="0.25">
      <c r="A574" s="128"/>
      <c r="B574" s="95"/>
      <c r="C574" s="127"/>
      <c r="D574" s="612"/>
      <c r="E574" s="7"/>
      <c r="F574" s="95"/>
      <c r="G574" s="7"/>
      <c r="H574" s="304"/>
      <c r="I574" s="124"/>
      <c r="J574" s="582"/>
      <c r="K574" s="130" t="s">
        <v>5876</v>
      </c>
      <c r="M574" s="552"/>
    </row>
    <row r="575" spans="1:13" x14ac:dyDescent="0.25">
      <c r="A575" s="128"/>
      <c r="B575" s="95"/>
      <c r="C575" s="127"/>
      <c r="D575" s="612"/>
      <c r="E575" s="7"/>
      <c r="F575" s="95"/>
      <c r="G575" s="7"/>
      <c r="H575" s="304"/>
      <c r="I575" s="124"/>
      <c r="J575" s="582"/>
      <c r="K575" s="130" t="s">
        <v>5332</v>
      </c>
      <c r="M575" s="552"/>
    </row>
    <row r="576" spans="1:13" x14ac:dyDescent="0.25">
      <c r="A576" s="128"/>
      <c r="B576" s="95"/>
      <c r="C576" s="127"/>
      <c r="D576" s="612"/>
      <c r="E576" s="7"/>
      <c r="F576" s="95"/>
      <c r="G576" s="7"/>
      <c r="H576" s="304"/>
      <c r="I576" s="124"/>
      <c r="J576" s="582"/>
      <c r="K576" s="130" t="s">
        <v>5332</v>
      </c>
      <c r="M576" s="552"/>
    </row>
    <row r="577" spans="1:13" x14ac:dyDescent="0.25">
      <c r="A577" s="128"/>
      <c r="B577" s="95"/>
      <c r="C577" s="127"/>
      <c r="D577" s="612"/>
      <c r="E577" s="7"/>
      <c r="F577" s="95"/>
      <c r="G577" s="7"/>
      <c r="H577" s="304"/>
      <c r="I577" s="124"/>
      <c r="J577" s="582"/>
      <c r="K577" s="130" t="s">
        <v>5332</v>
      </c>
      <c r="M577" s="552"/>
    </row>
    <row r="578" spans="1:13" x14ac:dyDescent="0.25">
      <c r="A578" s="128"/>
      <c r="B578" s="95"/>
      <c r="C578" s="127"/>
      <c r="D578" s="612"/>
      <c r="E578" s="7"/>
      <c r="F578" s="95"/>
      <c r="G578" s="7"/>
      <c r="H578" s="304"/>
      <c r="I578" s="124"/>
      <c r="J578" s="582"/>
      <c r="K578" s="130" t="s">
        <v>5876</v>
      </c>
      <c r="M578" s="552"/>
    </row>
    <row r="579" spans="1:13" x14ac:dyDescent="0.25">
      <c r="A579" s="128"/>
      <c r="B579" s="95"/>
      <c r="C579" s="127"/>
      <c r="D579" s="612"/>
      <c r="E579" s="7"/>
      <c r="F579" s="95"/>
      <c r="G579" s="7"/>
      <c r="H579" s="304"/>
      <c r="I579" s="124"/>
      <c r="J579" s="582"/>
      <c r="K579" s="130" t="s">
        <v>5870</v>
      </c>
      <c r="M579" s="552"/>
    </row>
    <row r="580" spans="1:13" x14ac:dyDescent="0.25">
      <c r="A580" s="128"/>
      <c r="B580" s="95"/>
      <c r="C580" s="127"/>
      <c r="D580" s="612"/>
      <c r="E580" s="7"/>
      <c r="F580" s="95"/>
      <c r="G580" s="7"/>
      <c r="H580" s="304"/>
      <c r="I580" s="124"/>
      <c r="J580" s="582"/>
      <c r="K580" s="130" t="s">
        <v>5331</v>
      </c>
      <c r="M580" s="552"/>
    </row>
    <row r="581" spans="1:13" x14ac:dyDescent="0.25">
      <c r="A581" s="128"/>
      <c r="B581" s="95"/>
      <c r="C581" s="127"/>
      <c r="D581" s="612"/>
      <c r="E581" s="7"/>
      <c r="F581" s="95"/>
      <c r="G581" s="7"/>
      <c r="H581" s="304"/>
      <c r="I581" s="124"/>
      <c r="J581" s="582"/>
      <c r="K581" s="130" t="s">
        <v>5332</v>
      </c>
      <c r="M581" s="552"/>
    </row>
    <row r="582" spans="1:13" x14ac:dyDescent="0.25">
      <c r="A582" s="128"/>
      <c r="B582" s="7"/>
      <c r="C582" s="129"/>
      <c r="D582" s="612"/>
      <c r="E582" s="7"/>
      <c r="F582" s="7"/>
      <c r="G582" s="7"/>
      <c r="H582" s="304"/>
      <c r="I582" s="124"/>
      <c r="J582" s="582"/>
      <c r="K582" s="130"/>
      <c r="M582" s="552"/>
    </row>
    <row r="583" spans="1:13" x14ac:dyDescent="0.25">
      <c r="A583" s="128"/>
      <c r="B583" s="7"/>
      <c r="C583" s="129"/>
      <c r="D583" s="612"/>
      <c r="E583" s="7"/>
      <c r="F583" s="7"/>
      <c r="G583" s="7"/>
      <c r="H583" s="304"/>
      <c r="I583" s="124"/>
      <c r="J583" s="582"/>
      <c r="K583" s="130"/>
      <c r="M583" s="552"/>
    </row>
    <row r="584" spans="1:13" ht="15" x14ac:dyDescent="0.25">
      <c r="A584" s="128"/>
      <c r="B584" s="7"/>
      <c r="C584" s="502"/>
      <c r="D584" s="612"/>
      <c r="E584" s="7"/>
      <c r="F584" s="7"/>
      <c r="G584" s="7"/>
      <c r="H584" s="597"/>
      <c r="I584" s="124"/>
      <c r="J584" s="582"/>
      <c r="K584" s="130"/>
      <c r="M584" s="552"/>
    </row>
    <row r="585" spans="1:13" ht="15" x14ac:dyDescent="0.25">
      <c r="A585" s="128"/>
      <c r="B585" s="7"/>
      <c r="C585" s="502"/>
      <c r="D585" s="612"/>
      <c r="E585" s="7"/>
      <c r="F585" s="7"/>
      <c r="G585" s="7"/>
      <c r="H585" s="597"/>
      <c r="I585" s="124"/>
      <c r="J585" s="582"/>
      <c r="K585" s="130"/>
      <c r="M585" s="552"/>
    </row>
    <row r="586" spans="1:13" ht="15" x14ac:dyDescent="0.25">
      <c r="A586" s="128"/>
      <c r="B586" s="7"/>
      <c r="C586" s="502"/>
      <c r="D586" s="612"/>
      <c r="E586" s="7"/>
      <c r="F586" s="7"/>
      <c r="G586" s="7"/>
      <c r="H586" s="597"/>
      <c r="I586" s="124"/>
      <c r="J586" s="582"/>
      <c r="K586" s="130"/>
      <c r="M586" s="552"/>
    </row>
    <row r="587" spans="1:13" ht="15" x14ac:dyDescent="0.25">
      <c r="A587" s="128"/>
      <c r="B587" s="7"/>
      <c r="C587" s="502"/>
      <c r="D587" s="612"/>
      <c r="E587" s="7"/>
      <c r="F587" s="7"/>
      <c r="G587" s="7"/>
      <c r="H587" s="597"/>
      <c r="I587" s="124"/>
      <c r="J587" s="582"/>
      <c r="K587" s="130"/>
      <c r="M587" s="552"/>
    </row>
    <row r="588" spans="1:13" ht="15" x14ac:dyDescent="0.25">
      <c r="A588" s="128"/>
      <c r="B588" s="7"/>
      <c r="C588" s="502"/>
      <c r="D588" s="612"/>
      <c r="E588" s="7"/>
      <c r="F588" s="7"/>
      <c r="G588" s="7"/>
      <c r="H588" s="597"/>
      <c r="I588" s="124"/>
      <c r="J588" s="582"/>
      <c r="K588" s="130"/>
      <c r="M588" s="552"/>
    </row>
    <row r="589" spans="1:13" ht="15" x14ac:dyDescent="0.25">
      <c r="A589" s="128"/>
      <c r="B589" s="7"/>
      <c r="C589" s="502"/>
      <c r="D589" s="612"/>
      <c r="E589" s="7"/>
      <c r="F589" s="7"/>
      <c r="G589" s="7"/>
      <c r="H589" s="597"/>
      <c r="I589" s="124"/>
      <c r="J589" s="582"/>
      <c r="K589" s="130"/>
      <c r="M589" s="552"/>
    </row>
    <row r="590" spans="1:13" ht="15" x14ac:dyDescent="0.25">
      <c r="A590" s="128"/>
      <c r="B590" s="7"/>
      <c r="C590" s="502"/>
      <c r="D590" s="612"/>
      <c r="E590" s="7"/>
      <c r="F590" s="7"/>
      <c r="G590" s="7"/>
      <c r="H590" s="597"/>
      <c r="I590" s="124"/>
      <c r="J590" s="582"/>
      <c r="K590" s="130"/>
      <c r="M590" s="552"/>
    </row>
    <row r="591" spans="1:13" ht="15" x14ac:dyDescent="0.25">
      <c r="A591" s="128"/>
      <c r="B591" s="7"/>
      <c r="C591" s="502"/>
      <c r="D591" s="612"/>
      <c r="E591" s="7"/>
      <c r="F591" s="7"/>
      <c r="G591" s="7"/>
      <c r="H591" s="597"/>
      <c r="I591" s="124"/>
      <c r="J591" s="582"/>
      <c r="K591" s="130"/>
      <c r="M591" s="552"/>
    </row>
    <row r="592" spans="1:13" ht="15" x14ac:dyDescent="0.25">
      <c r="A592" s="128"/>
      <c r="B592" s="7"/>
      <c r="C592" s="502"/>
      <c r="D592" s="612"/>
      <c r="E592" s="7"/>
      <c r="F592" s="7"/>
      <c r="G592" s="7"/>
      <c r="H592" s="597"/>
      <c r="I592" s="124"/>
      <c r="J592" s="582"/>
      <c r="K592" s="130"/>
      <c r="M592" s="552"/>
    </row>
    <row r="593" spans="1:13" ht="15" x14ac:dyDescent="0.25">
      <c r="A593" s="128"/>
      <c r="B593" s="7"/>
      <c r="C593" s="502"/>
      <c r="D593" s="612"/>
      <c r="E593" s="7"/>
      <c r="F593" s="7"/>
      <c r="G593" s="7"/>
      <c r="H593" s="597"/>
      <c r="I593" s="124"/>
      <c r="J593" s="582"/>
      <c r="K593" s="130"/>
      <c r="M593" s="552"/>
    </row>
    <row r="594" spans="1:13" ht="15" x14ac:dyDescent="0.25">
      <c r="A594" s="128"/>
      <c r="B594" s="7"/>
      <c r="C594" s="502"/>
      <c r="D594" s="612"/>
      <c r="E594" s="7"/>
      <c r="F594" s="7"/>
      <c r="G594" s="7"/>
      <c r="H594" s="597"/>
      <c r="I594" s="124"/>
      <c r="J594" s="582"/>
      <c r="K594" s="130"/>
      <c r="M594" s="552"/>
    </row>
    <row r="595" spans="1:13" ht="15" x14ac:dyDescent="0.25">
      <c r="A595" s="128"/>
      <c r="B595" s="7"/>
      <c r="C595" s="502"/>
      <c r="D595" s="612"/>
      <c r="E595" s="7"/>
      <c r="F595" s="7"/>
      <c r="G595" s="7"/>
      <c r="H595" s="597"/>
      <c r="I595" s="124"/>
      <c r="J595" s="582"/>
      <c r="K595" s="130"/>
      <c r="M595" s="552"/>
    </row>
    <row r="596" spans="1:13" ht="15" x14ac:dyDescent="0.25">
      <c r="A596" s="128"/>
      <c r="B596" s="7"/>
      <c r="C596" s="502"/>
      <c r="D596" s="612"/>
      <c r="E596" s="7"/>
      <c r="F596" s="7"/>
      <c r="G596" s="7"/>
      <c r="H596" s="597"/>
      <c r="I596" s="124"/>
      <c r="J596" s="582"/>
      <c r="K596" s="130"/>
      <c r="M596" s="552"/>
    </row>
    <row r="597" spans="1:13" ht="15" x14ac:dyDescent="0.25">
      <c r="A597" s="128"/>
      <c r="B597" s="7"/>
      <c r="C597" s="502"/>
      <c r="D597" s="612"/>
      <c r="E597" s="7"/>
      <c r="F597" s="7"/>
      <c r="G597" s="7"/>
      <c r="H597" s="597"/>
      <c r="I597" s="124"/>
      <c r="J597" s="582"/>
      <c r="K597" s="130"/>
      <c r="M597" s="552"/>
    </row>
    <row r="598" spans="1:13" ht="15" x14ac:dyDescent="0.25">
      <c r="A598" s="128"/>
      <c r="B598" s="7"/>
      <c r="C598" s="502"/>
      <c r="D598" s="612"/>
      <c r="E598" s="7"/>
      <c r="F598" s="7"/>
      <c r="G598" s="7"/>
      <c r="H598" s="597"/>
      <c r="I598" s="124"/>
      <c r="J598" s="582"/>
      <c r="K598" s="130"/>
      <c r="M598" s="552"/>
    </row>
    <row r="599" spans="1:13" ht="15" x14ac:dyDescent="0.25">
      <c r="A599" s="128"/>
      <c r="B599" s="7"/>
      <c r="C599" s="502"/>
      <c r="D599" s="612"/>
      <c r="E599" s="7"/>
      <c r="F599" s="7"/>
      <c r="G599" s="7"/>
      <c r="H599" s="597"/>
      <c r="I599" s="124"/>
      <c r="J599" s="582"/>
      <c r="K599" s="130"/>
      <c r="M599" s="552"/>
    </row>
    <row r="600" spans="1:13" ht="15" x14ac:dyDescent="0.25">
      <c r="A600" s="128"/>
      <c r="B600" s="7"/>
      <c r="C600" s="502"/>
      <c r="D600" s="612"/>
      <c r="E600" s="7"/>
      <c r="F600" s="7"/>
      <c r="G600" s="7"/>
      <c r="H600" s="597"/>
      <c r="I600" s="124"/>
      <c r="J600" s="582"/>
      <c r="K600" s="130"/>
      <c r="M600" s="552"/>
    </row>
    <row r="601" spans="1:13" ht="15" x14ac:dyDescent="0.25">
      <c r="A601" s="128"/>
      <c r="B601" s="7"/>
      <c r="C601" s="502"/>
      <c r="D601" s="612"/>
      <c r="E601" s="7"/>
      <c r="F601" s="7"/>
      <c r="G601" s="7"/>
      <c r="H601" s="597"/>
      <c r="I601" s="124"/>
      <c r="J601" s="582"/>
      <c r="K601" s="130"/>
      <c r="M601" s="552"/>
    </row>
    <row r="602" spans="1:13" x14ac:dyDescent="0.25">
      <c r="A602" s="128"/>
      <c r="B602" s="7"/>
      <c r="C602" s="129"/>
      <c r="D602" s="612"/>
      <c r="E602" s="7"/>
      <c r="F602" s="7"/>
      <c r="G602" s="7"/>
      <c r="H602" s="304"/>
      <c r="I602" s="124"/>
      <c r="J602" s="582"/>
      <c r="K602" s="130"/>
      <c r="M602" s="552"/>
    </row>
    <row r="603" spans="1:13" x14ac:dyDescent="0.25">
      <c r="A603" s="128"/>
      <c r="B603" s="7"/>
      <c r="C603" s="361"/>
      <c r="D603" s="612"/>
      <c r="E603" s="7"/>
      <c r="F603" s="7"/>
      <c r="G603" s="7"/>
      <c r="H603" s="304"/>
      <c r="I603" s="124"/>
      <c r="J603" s="582"/>
      <c r="K603" s="130"/>
      <c r="M603" s="552"/>
    </row>
    <row r="604" spans="1:13" ht="15" x14ac:dyDescent="0.25">
      <c r="A604" s="128"/>
      <c r="B604" s="7"/>
      <c r="C604" s="502"/>
      <c r="D604" s="612"/>
      <c r="E604" s="7"/>
      <c r="F604" s="7"/>
      <c r="G604" s="7"/>
      <c r="H604" s="597"/>
      <c r="I604" s="124"/>
      <c r="J604" s="582"/>
      <c r="K604" s="130"/>
      <c r="M604" s="552"/>
    </row>
    <row r="605" spans="1:13" ht="15" x14ac:dyDescent="0.25">
      <c r="A605" s="128"/>
      <c r="B605" s="7"/>
      <c r="C605" s="502"/>
      <c r="D605" s="612"/>
      <c r="E605" s="7"/>
      <c r="F605" s="7"/>
      <c r="G605" s="7"/>
      <c r="H605" s="597"/>
      <c r="I605" s="124"/>
      <c r="J605" s="582"/>
      <c r="K605" s="130"/>
      <c r="M605" s="552"/>
    </row>
    <row r="606" spans="1:13" ht="15" x14ac:dyDescent="0.25">
      <c r="A606" s="128"/>
      <c r="B606" s="7"/>
      <c r="C606" s="502"/>
      <c r="D606" s="612"/>
      <c r="E606" s="7"/>
      <c r="F606" s="7"/>
      <c r="G606" s="7"/>
      <c r="H606" s="597"/>
      <c r="I606" s="124"/>
      <c r="J606" s="582"/>
      <c r="K606" s="130"/>
      <c r="M606" s="552"/>
    </row>
    <row r="607" spans="1:13" ht="15" x14ac:dyDescent="0.25">
      <c r="A607" s="128"/>
      <c r="B607" s="7"/>
      <c r="C607" s="502"/>
      <c r="D607" s="612"/>
      <c r="E607" s="7"/>
      <c r="F607" s="7"/>
      <c r="G607" s="7"/>
      <c r="H607" s="597"/>
      <c r="I607" s="124"/>
      <c r="J607" s="582"/>
      <c r="K607" s="130"/>
      <c r="M607" s="552"/>
    </row>
    <row r="608" spans="1:13" ht="15" x14ac:dyDescent="0.25">
      <c r="A608" s="128"/>
      <c r="B608" s="7"/>
      <c r="C608" s="502"/>
      <c r="D608" s="612"/>
      <c r="E608" s="7"/>
      <c r="F608" s="7"/>
      <c r="G608" s="7"/>
      <c r="H608" s="597"/>
      <c r="I608" s="124"/>
      <c r="J608" s="582"/>
      <c r="K608" s="130"/>
      <c r="M608" s="552"/>
    </row>
    <row r="609" spans="1:13" ht="15" x14ac:dyDescent="0.25">
      <c r="A609" s="128"/>
      <c r="B609" s="7"/>
      <c r="C609" s="502"/>
      <c r="D609" s="612"/>
      <c r="E609" s="7"/>
      <c r="F609" s="7"/>
      <c r="G609" s="7"/>
      <c r="H609" s="597"/>
      <c r="I609" s="124"/>
      <c r="J609" s="582"/>
      <c r="K609" s="130"/>
      <c r="M609" s="552"/>
    </row>
    <row r="610" spans="1:13" ht="15" x14ac:dyDescent="0.25">
      <c r="A610" s="128"/>
      <c r="B610" s="12"/>
      <c r="C610" s="502"/>
      <c r="D610" s="612"/>
      <c r="E610" s="7"/>
      <c r="F610" s="7"/>
      <c r="G610" s="7"/>
      <c r="H610" s="597"/>
      <c r="I610" s="124"/>
      <c r="J610" s="582"/>
      <c r="K610" s="130"/>
      <c r="M610" s="552"/>
    </row>
    <row r="611" spans="1:13" ht="15" x14ac:dyDescent="0.25">
      <c r="A611" s="128"/>
      <c r="B611" s="12"/>
      <c r="C611" s="502"/>
      <c r="D611" s="612"/>
      <c r="E611" s="7"/>
      <c r="F611" s="7"/>
      <c r="G611" s="7"/>
      <c r="H611" s="597"/>
      <c r="I611" s="124"/>
      <c r="J611" s="582"/>
      <c r="K611" s="130"/>
      <c r="M611" s="552"/>
    </row>
    <row r="612" spans="1:13" ht="15" x14ac:dyDescent="0.25">
      <c r="A612" s="128"/>
      <c r="B612" s="12"/>
      <c r="C612" s="502"/>
      <c r="D612" s="612"/>
      <c r="E612" s="7"/>
      <c r="F612" s="7"/>
      <c r="G612" s="7"/>
      <c r="H612" s="597"/>
      <c r="I612" s="124"/>
      <c r="J612" s="582"/>
      <c r="K612" s="130"/>
      <c r="M612" s="552"/>
    </row>
    <row r="613" spans="1:13" ht="15" x14ac:dyDescent="0.25">
      <c r="A613" s="128"/>
      <c r="B613" s="12"/>
      <c r="C613" s="502"/>
      <c r="D613" s="612"/>
      <c r="E613" s="7"/>
      <c r="F613" s="7"/>
      <c r="G613" s="7"/>
      <c r="H613" s="597"/>
      <c r="I613" s="124"/>
      <c r="J613" s="582"/>
      <c r="K613" s="130"/>
      <c r="M613" s="552"/>
    </row>
    <row r="614" spans="1:13" ht="15" x14ac:dyDescent="0.25">
      <c r="A614" s="128"/>
      <c r="B614" s="12"/>
      <c r="C614" s="502"/>
      <c r="D614" s="612"/>
      <c r="E614" s="7"/>
      <c r="F614" s="7"/>
      <c r="G614" s="7"/>
      <c r="H614" s="597"/>
      <c r="I614" s="124"/>
      <c r="J614" s="582"/>
      <c r="K614" s="130"/>
      <c r="M614" s="552"/>
    </row>
    <row r="615" spans="1:13" ht="15" x14ac:dyDescent="0.25">
      <c r="A615" s="128"/>
      <c r="B615" s="12"/>
      <c r="C615" s="502"/>
      <c r="D615" s="612"/>
      <c r="E615" s="7"/>
      <c r="F615" s="7"/>
      <c r="G615" s="7"/>
      <c r="H615" s="597"/>
      <c r="I615" s="124"/>
      <c r="J615" s="582"/>
      <c r="K615" s="130"/>
      <c r="M615" s="552"/>
    </row>
    <row r="616" spans="1:13" ht="15" x14ac:dyDescent="0.25">
      <c r="A616" s="128"/>
      <c r="B616" s="12"/>
      <c r="C616" s="502"/>
      <c r="D616" s="612"/>
      <c r="E616" s="7"/>
      <c r="F616" s="7"/>
      <c r="G616" s="7"/>
      <c r="H616" s="597"/>
      <c r="I616" s="124"/>
      <c r="J616" s="582"/>
      <c r="K616" s="130"/>
      <c r="M616" s="552"/>
    </row>
    <row r="617" spans="1:13" ht="15" x14ac:dyDescent="0.25">
      <c r="A617" s="128"/>
      <c r="B617" s="12"/>
      <c r="C617" s="502"/>
      <c r="D617" s="612"/>
      <c r="E617" s="7"/>
      <c r="F617" s="7"/>
      <c r="G617" s="7"/>
      <c r="H617" s="597"/>
      <c r="I617" s="124"/>
      <c r="J617" s="582"/>
      <c r="K617" s="130"/>
      <c r="M617" s="552"/>
    </row>
    <row r="618" spans="1:13" ht="15" x14ac:dyDescent="0.25">
      <c r="A618" s="128"/>
      <c r="B618" s="12"/>
      <c r="C618" s="502"/>
      <c r="D618" s="612"/>
      <c r="E618" s="7"/>
      <c r="F618" s="7"/>
      <c r="G618" s="7"/>
      <c r="H618" s="597"/>
      <c r="I618" s="124"/>
      <c r="J618" s="582"/>
      <c r="K618" s="130"/>
      <c r="M618" s="552"/>
    </row>
    <row r="619" spans="1:13" ht="15" x14ac:dyDescent="0.25">
      <c r="A619" s="128"/>
      <c r="B619" s="12"/>
      <c r="C619" s="502"/>
      <c r="D619" s="612"/>
      <c r="E619" s="7"/>
      <c r="F619" s="7"/>
      <c r="G619" s="7"/>
      <c r="H619" s="597"/>
      <c r="I619" s="124"/>
      <c r="J619" s="582"/>
      <c r="K619" s="130"/>
      <c r="M619" s="552"/>
    </row>
    <row r="620" spans="1:13" ht="15" x14ac:dyDescent="0.25">
      <c r="A620" s="128"/>
      <c r="B620" s="12"/>
      <c r="C620" s="502"/>
      <c r="D620" s="612"/>
      <c r="E620" s="7"/>
      <c r="F620" s="7"/>
      <c r="G620" s="7"/>
      <c r="H620" s="597"/>
      <c r="I620" s="124"/>
      <c r="J620" s="582"/>
      <c r="K620" s="130"/>
      <c r="M620" s="552"/>
    </row>
    <row r="621" spans="1:13" ht="15" x14ac:dyDescent="0.25">
      <c r="A621" s="128"/>
      <c r="B621" s="12"/>
      <c r="C621" s="502"/>
      <c r="D621" s="612"/>
      <c r="E621" s="7"/>
      <c r="F621" s="7"/>
      <c r="G621" s="7"/>
      <c r="H621" s="597"/>
      <c r="I621" s="124"/>
      <c r="J621" s="582"/>
      <c r="K621" s="130"/>
      <c r="M621" s="552"/>
    </row>
    <row r="622" spans="1:13" ht="15" x14ac:dyDescent="0.25">
      <c r="A622" s="128"/>
      <c r="B622" s="12"/>
      <c r="C622" s="502"/>
      <c r="D622" s="612"/>
      <c r="E622" s="7"/>
      <c r="F622" s="7"/>
      <c r="G622" s="7"/>
      <c r="H622" s="597"/>
      <c r="I622" s="124"/>
      <c r="J622" s="582"/>
      <c r="K622" s="130"/>
      <c r="M622" s="552"/>
    </row>
    <row r="623" spans="1:13" ht="15" x14ac:dyDescent="0.25">
      <c r="A623" s="128"/>
      <c r="B623" s="12"/>
      <c r="C623" s="502"/>
      <c r="D623" s="612"/>
      <c r="E623" s="7"/>
      <c r="F623" s="7"/>
      <c r="G623" s="7"/>
      <c r="H623" s="597"/>
      <c r="I623" s="124"/>
      <c r="J623" s="582"/>
      <c r="K623" s="130"/>
      <c r="M623" s="552"/>
    </row>
    <row r="624" spans="1:13" ht="15" x14ac:dyDescent="0.25">
      <c r="A624" s="128"/>
      <c r="B624" s="12"/>
      <c r="C624" s="502"/>
      <c r="D624" s="612"/>
      <c r="E624" s="7"/>
      <c r="F624" s="7"/>
      <c r="G624" s="7"/>
      <c r="H624" s="597"/>
      <c r="I624" s="124"/>
      <c r="J624" s="582"/>
      <c r="K624" s="130"/>
      <c r="M624" s="552"/>
    </row>
    <row r="625" spans="1:13" ht="15" x14ac:dyDescent="0.25">
      <c r="A625" s="128"/>
      <c r="B625" s="12"/>
      <c r="C625" s="502"/>
      <c r="D625" s="612"/>
      <c r="E625" s="7"/>
      <c r="F625" s="7"/>
      <c r="G625" s="7"/>
      <c r="H625" s="597"/>
      <c r="I625" s="124"/>
      <c r="J625" s="582"/>
      <c r="K625" s="130"/>
      <c r="M625" s="552"/>
    </row>
    <row r="626" spans="1:13" ht="15" x14ac:dyDescent="0.25">
      <c r="A626" s="128"/>
      <c r="B626" s="12"/>
      <c r="C626" s="502"/>
      <c r="D626" s="612"/>
      <c r="E626" s="7"/>
      <c r="F626" s="7"/>
      <c r="G626" s="7"/>
      <c r="H626" s="597"/>
      <c r="I626" s="124"/>
      <c r="J626" s="582"/>
      <c r="K626" s="130"/>
      <c r="M626" s="552"/>
    </row>
    <row r="627" spans="1:13" ht="15" x14ac:dyDescent="0.25">
      <c r="A627" s="128"/>
      <c r="B627" s="12"/>
      <c r="C627" s="502"/>
      <c r="D627" s="612"/>
      <c r="E627" s="7"/>
      <c r="F627" s="7"/>
      <c r="G627" s="7"/>
      <c r="H627" s="597"/>
      <c r="I627" s="124"/>
      <c r="J627" s="582"/>
      <c r="K627" s="130"/>
      <c r="M627" s="552"/>
    </row>
    <row r="628" spans="1:13" ht="15" x14ac:dyDescent="0.25">
      <c r="A628" s="128"/>
      <c r="B628" s="12"/>
      <c r="C628" s="502"/>
      <c r="D628" s="612"/>
      <c r="E628" s="7"/>
      <c r="F628" s="7"/>
      <c r="G628" s="7"/>
      <c r="H628" s="597"/>
      <c r="I628" s="124"/>
      <c r="J628" s="582"/>
      <c r="K628" s="130"/>
      <c r="M628" s="552"/>
    </row>
    <row r="629" spans="1:13" ht="15" x14ac:dyDescent="0.25">
      <c r="A629" s="128"/>
      <c r="B629" s="12"/>
      <c r="C629" s="502"/>
      <c r="D629" s="612"/>
      <c r="E629" s="7"/>
      <c r="F629" s="7"/>
      <c r="G629" s="7"/>
      <c r="H629" s="597"/>
      <c r="I629" s="124"/>
      <c r="J629" s="582"/>
      <c r="K629" s="130"/>
      <c r="M629" s="552"/>
    </row>
    <row r="630" spans="1:13" ht="15" x14ac:dyDescent="0.25">
      <c r="A630" s="128"/>
      <c r="B630" s="12"/>
      <c r="C630" s="502"/>
      <c r="D630" s="612"/>
      <c r="E630" s="7"/>
      <c r="F630" s="7"/>
      <c r="G630" s="7"/>
      <c r="H630" s="597"/>
      <c r="I630" s="124"/>
      <c r="J630" s="582"/>
      <c r="K630" s="130"/>
      <c r="M630" s="552"/>
    </row>
    <row r="631" spans="1:13" x14ac:dyDescent="0.25">
      <c r="A631" s="128"/>
      <c r="B631" s="12"/>
      <c r="C631" s="361"/>
      <c r="D631" s="612"/>
      <c r="E631" s="7"/>
      <c r="F631" s="7"/>
      <c r="G631" s="7"/>
      <c r="H631" s="304"/>
      <c r="I631" s="124"/>
      <c r="J631" s="582"/>
      <c r="K631" s="130"/>
      <c r="M631" s="552"/>
    </row>
    <row r="632" spans="1:13" x14ac:dyDescent="0.25">
      <c r="A632" s="128"/>
      <c r="B632" s="12"/>
      <c r="C632" s="361"/>
      <c r="D632" s="612"/>
      <c r="E632" s="7"/>
      <c r="F632" s="7"/>
      <c r="G632" s="7"/>
      <c r="H632" s="304"/>
      <c r="I632" s="124"/>
      <c r="J632" s="582"/>
      <c r="K632" s="130"/>
      <c r="M632" s="552"/>
    </row>
    <row r="633" spans="1:13" x14ac:dyDescent="0.25">
      <c r="A633" s="128"/>
      <c r="B633" s="95"/>
      <c r="C633" s="127"/>
      <c r="D633" s="612"/>
      <c r="E633" s="7"/>
      <c r="F633" s="7"/>
      <c r="G633" s="7"/>
      <c r="H633" s="304"/>
      <c r="I633" s="124"/>
      <c r="J633" s="582"/>
      <c r="K633" s="130"/>
      <c r="M633" s="552"/>
    </row>
    <row r="634" spans="1:13" x14ac:dyDescent="0.25">
      <c r="A634" s="128"/>
      <c r="B634" s="95"/>
      <c r="C634" s="127"/>
      <c r="D634" s="612"/>
      <c r="E634" s="7"/>
      <c r="F634" s="7"/>
      <c r="G634" s="7"/>
      <c r="H634" s="304"/>
      <c r="I634" s="124"/>
      <c r="J634" s="582"/>
      <c r="K634" s="130"/>
      <c r="M634" s="552"/>
    </row>
    <row r="635" spans="1:13" x14ac:dyDescent="0.25">
      <c r="A635" s="128"/>
      <c r="B635" s="95"/>
      <c r="C635" s="127"/>
      <c r="D635" s="612"/>
      <c r="E635" s="7"/>
      <c r="F635" s="7"/>
      <c r="G635" s="7"/>
      <c r="H635" s="304"/>
      <c r="I635" s="124"/>
      <c r="J635" s="582"/>
      <c r="K635" s="130"/>
      <c r="M635" s="552"/>
    </row>
    <row r="636" spans="1:13" x14ac:dyDescent="0.25">
      <c r="A636" s="128"/>
      <c r="B636" s="95"/>
      <c r="C636" s="127"/>
      <c r="D636" s="612"/>
      <c r="E636" s="7"/>
      <c r="F636" s="7"/>
      <c r="G636" s="7"/>
      <c r="H636" s="304"/>
      <c r="I636" s="124"/>
      <c r="J636" s="582"/>
      <c r="K636" s="130"/>
      <c r="M636" s="552"/>
    </row>
    <row r="637" spans="1:13" x14ac:dyDescent="0.25">
      <c r="A637" s="128"/>
      <c r="B637" s="95"/>
      <c r="C637" s="127"/>
      <c r="D637" s="612"/>
      <c r="E637" s="7"/>
      <c r="F637" s="7"/>
      <c r="G637" s="7"/>
      <c r="H637" s="304"/>
      <c r="I637" s="124"/>
      <c r="J637" s="582"/>
      <c r="K637" s="130"/>
      <c r="M637" s="552"/>
    </row>
    <row r="638" spans="1:13" x14ac:dyDescent="0.25">
      <c r="A638" s="128"/>
      <c r="B638" s="95"/>
      <c r="C638" s="127"/>
      <c r="D638" s="612"/>
      <c r="E638" s="7"/>
      <c r="F638" s="7"/>
      <c r="G638" s="7"/>
      <c r="H638" s="304"/>
      <c r="I638" s="124"/>
      <c r="J638" s="582"/>
      <c r="K638" s="130"/>
      <c r="M638" s="552"/>
    </row>
    <row r="639" spans="1:13" x14ac:dyDescent="0.25">
      <c r="A639" s="128"/>
      <c r="B639" s="95"/>
      <c r="C639" s="127"/>
      <c r="D639" s="612"/>
      <c r="E639" s="7"/>
      <c r="F639" s="7"/>
      <c r="G639" s="7"/>
      <c r="H639" s="304"/>
      <c r="I639" s="124"/>
      <c r="J639" s="582"/>
      <c r="K639" s="130"/>
      <c r="M639" s="552"/>
    </row>
    <row r="640" spans="1:13" x14ac:dyDescent="0.25">
      <c r="A640" s="128"/>
      <c r="B640" s="95"/>
      <c r="C640" s="127"/>
      <c r="D640" s="612"/>
      <c r="E640" s="7"/>
      <c r="F640" s="7"/>
      <c r="G640" s="7"/>
      <c r="H640" s="304"/>
      <c r="I640" s="124"/>
      <c r="J640" s="582"/>
      <c r="K640" s="130"/>
      <c r="M640" s="552"/>
    </row>
    <row r="641" spans="1:13" x14ac:dyDescent="0.25">
      <c r="A641" s="128"/>
      <c r="B641" s="95"/>
      <c r="C641" s="127"/>
      <c r="D641" s="612"/>
      <c r="E641" s="7"/>
      <c r="F641" s="7"/>
      <c r="G641" s="7"/>
      <c r="H641" s="304"/>
      <c r="I641" s="124"/>
      <c r="J641" s="582"/>
      <c r="K641" s="130"/>
      <c r="M641" s="552"/>
    </row>
    <row r="642" spans="1:13" x14ac:dyDescent="0.25">
      <c r="A642" s="128"/>
      <c r="B642" s="95"/>
      <c r="C642" s="127"/>
      <c r="D642" s="612"/>
      <c r="E642" s="7"/>
      <c r="F642" s="7"/>
      <c r="G642" s="7"/>
      <c r="H642" s="304"/>
      <c r="I642" s="124"/>
      <c r="J642" s="582"/>
      <c r="K642" s="130"/>
      <c r="M642" s="552"/>
    </row>
    <row r="643" spans="1:13" x14ac:dyDescent="0.25">
      <c r="A643" s="128"/>
      <c r="B643" s="95"/>
      <c r="C643" s="127"/>
      <c r="D643" s="612"/>
      <c r="E643" s="7"/>
      <c r="F643" s="7"/>
      <c r="G643" s="7"/>
      <c r="H643" s="304"/>
      <c r="I643" s="124"/>
      <c r="J643" s="582"/>
      <c r="K643" s="130"/>
      <c r="M643" s="552"/>
    </row>
    <row r="644" spans="1:13" x14ac:dyDescent="0.25">
      <c r="A644" s="128"/>
      <c r="B644" s="95"/>
      <c r="C644" s="127"/>
      <c r="D644" s="612"/>
      <c r="E644" s="7"/>
      <c r="F644" s="7"/>
      <c r="G644" s="7"/>
      <c r="H644" s="304"/>
      <c r="I644" s="124"/>
      <c r="J644" s="582"/>
      <c r="K644" s="130"/>
      <c r="M644" s="552"/>
    </row>
    <row r="645" spans="1:13" x14ac:dyDescent="0.25">
      <c r="A645" s="128"/>
      <c r="B645" s="95"/>
      <c r="C645" s="127"/>
      <c r="D645" s="612"/>
      <c r="E645" s="7"/>
      <c r="F645" s="7"/>
      <c r="G645" s="7"/>
      <c r="H645" s="304"/>
      <c r="I645" s="124"/>
      <c r="J645" s="582"/>
      <c r="K645" s="130"/>
      <c r="M645" s="552"/>
    </row>
    <row r="646" spans="1:13" x14ac:dyDescent="0.25">
      <c r="A646" s="128"/>
      <c r="B646" s="95"/>
      <c r="C646" s="127"/>
      <c r="D646" s="612"/>
      <c r="E646" s="7"/>
      <c r="F646" s="7"/>
      <c r="G646" s="7"/>
      <c r="H646" s="304"/>
      <c r="I646" s="124"/>
      <c r="J646" s="582"/>
      <c r="K646" s="130"/>
      <c r="M646" s="552"/>
    </row>
    <row r="647" spans="1:13" x14ac:dyDescent="0.25">
      <c r="A647" s="128"/>
      <c r="B647" s="95"/>
      <c r="C647" s="127"/>
      <c r="D647" s="612"/>
      <c r="E647" s="7"/>
      <c r="F647" s="7"/>
      <c r="G647" s="7"/>
      <c r="H647" s="304"/>
      <c r="I647" s="124"/>
      <c r="J647" s="582"/>
      <c r="K647" s="130"/>
      <c r="M647" s="552"/>
    </row>
    <row r="648" spans="1:13" x14ac:dyDescent="0.25">
      <c r="A648" s="128"/>
      <c r="B648" s="95"/>
      <c r="C648" s="127"/>
      <c r="D648" s="612"/>
      <c r="E648" s="7"/>
      <c r="F648" s="7"/>
      <c r="G648" s="7"/>
      <c r="H648" s="304"/>
      <c r="I648" s="124"/>
      <c r="J648" s="582"/>
      <c r="K648" s="130"/>
      <c r="M648" s="552"/>
    </row>
    <row r="649" spans="1:13" x14ac:dyDescent="0.25">
      <c r="A649" s="128"/>
      <c r="B649" s="95"/>
      <c r="C649" s="127"/>
      <c r="D649" s="612"/>
      <c r="E649" s="7"/>
      <c r="F649" s="7"/>
      <c r="G649" s="7"/>
      <c r="H649" s="304"/>
      <c r="I649" s="124"/>
      <c r="J649" s="582"/>
      <c r="K649" s="130"/>
      <c r="M649" s="552"/>
    </row>
    <row r="650" spans="1:13" x14ac:dyDescent="0.25">
      <c r="A650" s="128"/>
      <c r="B650" s="95"/>
      <c r="C650" s="127"/>
      <c r="D650" s="612"/>
      <c r="E650" s="7"/>
      <c r="F650" s="7"/>
      <c r="G650" s="7"/>
      <c r="H650" s="304"/>
      <c r="I650" s="124"/>
      <c r="J650" s="582"/>
      <c r="K650" s="130"/>
      <c r="M650" s="552"/>
    </row>
    <row r="651" spans="1:13" x14ac:dyDescent="0.25">
      <c r="A651" s="128"/>
      <c r="B651" s="95"/>
      <c r="C651" s="127"/>
      <c r="D651" s="612"/>
      <c r="E651" s="7"/>
      <c r="F651" s="7"/>
      <c r="G651" s="7"/>
      <c r="H651" s="304"/>
      <c r="I651" s="124"/>
      <c r="J651" s="582"/>
      <c r="K651" s="130"/>
      <c r="M651" s="552"/>
    </row>
    <row r="652" spans="1:13" x14ac:dyDescent="0.25">
      <c r="A652" s="128"/>
      <c r="B652" s="95"/>
      <c r="C652" s="127"/>
      <c r="D652" s="612"/>
      <c r="E652" s="7"/>
      <c r="F652" s="7"/>
      <c r="G652" s="7"/>
      <c r="H652" s="304"/>
      <c r="I652" s="124"/>
      <c r="J652" s="582"/>
      <c r="K652" s="130"/>
      <c r="M652" s="552"/>
    </row>
    <row r="653" spans="1:13" x14ac:dyDescent="0.25">
      <c r="A653" s="128"/>
      <c r="B653" s="95"/>
      <c r="C653" s="127"/>
      <c r="D653" s="612"/>
      <c r="E653" s="7"/>
      <c r="F653" s="7"/>
      <c r="G653" s="7"/>
      <c r="H653" s="304"/>
      <c r="I653" s="124"/>
      <c r="J653" s="582"/>
      <c r="K653" s="130"/>
      <c r="M653" s="552"/>
    </row>
    <row r="654" spans="1:13" x14ac:dyDescent="0.25">
      <c r="A654" s="128"/>
      <c r="B654" s="95"/>
      <c r="C654" s="127"/>
      <c r="D654" s="612"/>
      <c r="E654" s="7"/>
      <c r="F654" s="7"/>
      <c r="G654" s="7"/>
      <c r="H654" s="304"/>
      <c r="I654" s="124"/>
      <c r="J654" s="582"/>
      <c r="K654" s="130"/>
      <c r="M654" s="552"/>
    </row>
    <row r="655" spans="1:13" x14ac:dyDescent="0.25">
      <c r="A655" s="128"/>
      <c r="B655" s="95"/>
      <c r="C655" s="127"/>
      <c r="D655" s="612"/>
      <c r="E655" s="7"/>
      <c r="F655" s="7"/>
      <c r="G655" s="7"/>
      <c r="H655" s="304"/>
      <c r="I655" s="124"/>
      <c r="J655" s="582"/>
      <c r="K655" s="130"/>
      <c r="M655" s="552"/>
    </row>
    <row r="656" spans="1:13" x14ac:dyDescent="0.25">
      <c r="A656" s="128"/>
      <c r="B656" s="95"/>
      <c r="C656" s="127"/>
      <c r="D656" s="612"/>
      <c r="E656" s="7"/>
      <c r="F656" s="7"/>
      <c r="G656" s="7"/>
      <c r="H656" s="304"/>
      <c r="I656" s="124"/>
      <c r="J656" s="582"/>
      <c r="K656" s="130"/>
      <c r="M656" s="552"/>
    </row>
    <row r="657" spans="1:13" x14ac:dyDescent="0.25">
      <c r="A657" s="128"/>
      <c r="B657" s="95"/>
      <c r="C657" s="127"/>
      <c r="D657" s="612"/>
      <c r="E657" s="7"/>
      <c r="F657" s="7"/>
      <c r="G657" s="7"/>
      <c r="H657" s="304"/>
      <c r="I657" s="124"/>
      <c r="J657" s="582"/>
      <c r="K657" s="130"/>
      <c r="M657" s="552"/>
    </row>
    <row r="658" spans="1:13" x14ac:dyDescent="0.25">
      <c r="A658" s="128"/>
      <c r="B658" s="95"/>
      <c r="C658" s="127"/>
      <c r="D658" s="612"/>
      <c r="E658" s="7"/>
      <c r="F658" s="7"/>
      <c r="G658" s="7"/>
      <c r="H658" s="304"/>
      <c r="I658" s="124"/>
      <c r="J658" s="582"/>
      <c r="K658" s="130"/>
      <c r="M658" s="552"/>
    </row>
    <row r="659" spans="1:13" x14ac:dyDescent="0.25">
      <c r="A659" s="128"/>
      <c r="B659" s="95"/>
      <c r="C659" s="127"/>
      <c r="D659" s="612"/>
      <c r="E659" s="7"/>
      <c r="F659" s="7"/>
      <c r="G659" s="7"/>
      <c r="H659" s="304"/>
      <c r="I659" s="124"/>
      <c r="J659" s="582"/>
      <c r="K659" s="130"/>
      <c r="M659" s="552"/>
    </row>
    <row r="660" spans="1:13" x14ac:dyDescent="0.25">
      <c r="A660" s="128"/>
      <c r="B660" s="95"/>
      <c r="C660" s="127"/>
      <c r="D660" s="612"/>
      <c r="E660" s="7"/>
      <c r="F660" s="7"/>
      <c r="G660" s="7"/>
      <c r="H660" s="304"/>
      <c r="I660" s="124"/>
      <c r="J660" s="582"/>
      <c r="K660" s="130"/>
      <c r="M660" s="552"/>
    </row>
    <row r="661" spans="1:13" x14ac:dyDescent="0.25">
      <c r="A661" s="128"/>
      <c r="B661" s="95"/>
      <c r="C661" s="127"/>
      <c r="D661" s="612"/>
      <c r="E661" s="7"/>
      <c r="F661" s="7"/>
      <c r="G661" s="7"/>
      <c r="H661" s="304"/>
      <c r="I661" s="124"/>
      <c r="J661" s="582"/>
      <c r="K661" s="130"/>
      <c r="M661" s="552"/>
    </row>
    <row r="662" spans="1:13" x14ac:dyDescent="0.25">
      <c r="A662" s="128"/>
      <c r="B662" s="95"/>
      <c r="C662" s="127"/>
      <c r="D662" s="612"/>
      <c r="E662" s="7"/>
      <c r="F662" s="7"/>
      <c r="G662" s="7"/>
      <c r="H662" s="304"/>
      <c r="I662" s="124"/>
      <c r="J662" s="582"/>
      <c r="K662" s="130"/>
      <c r="M662" s="552"/>
    </row>
    <row r="663" spans="1:13" x14ac:dyDescent="0.25">
      <c r="A663" s="128"/>
      <c r="B663" s="95"/>
      <c r="C663" s="127"/>
      <c r="D663" s="612"/>
      <c r="E663" s="7"/>
      <c r="F663" s="7"/>
      <c r="G663" s="7"/>
      <c r="H663" s="304"/>
      <c r="I663" s="124"/>
      <c r="J663" s="582"/>
      <c r="K663" s="130"/>
      <c r="M663" s="552"/>
    </row>
    <row r="664" spans="1:13" x14ac:dyDescent="0.25">
      <c r="A664" s="128"/>
      <c r="B664" s="95"/>
      <c r="C664" s="127"/>
      <c r="D664" s="612"/>
      <c r="E664" s="7"/>
      <c r="F664" s="7"/>
      <c r="G664" s="7"/>
      <c r="H664" s="304"/>
      <c r="I664" s="124"/>
      <c r="J664" s="582"/>
      <c r="K664" s="130"/>
      <c r="M664" s="552"/>
    </row>
    <row r="665" spans="1:13" x14ac:dyDescent="0.25">
      <c r="A665" s="128"/>
      <c r="B665" s="95"/>
      <c r="C665" s="127"/>
      <c r="D665" s="612"/>
      <c r="E665" s="7"/>
      <c r="F665" s="7"/>
      <c r="G665" s="7"/>
      <c r="H665" s="304"/>
      <c r="I665" s="124"/>
      <c r="J665" s="582"/>
      <c r="K665" s="130"/>
      <c r="M665" s="552"/>
    </row>
    <row r="666" spans="1:13" x14ac:dyDescent="0.25">
      <c r="A666" s="128"/>
      <c r="B666" s="95"/>
      <c r="C666" s="127"/>
      <c r="D666" s="612"/>
      <c r="E666" s="7"/>
      <c r="F666" s="7"/>
      <c r="G666" s="7"/>
      <c r="H666" s="304"/>
      <c r="I666" s="124"/>
      <c r="J666" s="582"/>
      <c r="K666" s="130"/>
      <c r="M666" s="552"/>
    </row>
    <row r="667" spans="1:13" x14ac:dyDescent="0.25">
      <c r="A667" s="128"/>
      <c r="B667" s="95"/>
      <c r="C667" s="127"/>
      <c r="D667" s="612"/>
      <c r="E667" s="7"/>
      <c r="F667" s="7"/>
      <c r="G667" s="7"/>
      <c r="H667" s="304"/>
      <c r="I667" s="124"/>
      <c r="J667" s="582"/>
      <c r="K667" s="130"/>
      <c r="M667" s="552"/>
    </row>
    <row r="668" spans="1:13" x14ac:dyDescent="0.25">
      <c r="A668" s="128"/>
      <c r="B668" s="95"/>
      <c r="C668" s="127"/>
      <c r="D668" s="612"/>
      <c r="E668" s="7"/>
      <c r="F668" s="7"/>
      <c r="G668" s="7"/>
      <c r="H668" s="304"/>
      <c r="I668" s="124"/>
      <c r="J668" s="582"/>
      <c r="K668" s="130"/>
      <c r="M668" s="552"/>
    </row>
    <row r="669" spans="1:13" x14ac:dyDescent="0.25">
      <c r="A669" s="128"/>
      <c r="B669" s="95"/>
      <c r="C669" s="127"/>
      <c r="D669" s="612"/>
      <c r="E669" s="7"/>
      <c r="F669" s="7"/>
      <c r="G669" s="7"/>
      <c r="H669" s="304"/>
      <c r="I669" s="124"/>
      <c r="J669" s="582"/>
      <c r="K669" s="130"/>
      <c r="M669" s="552"/>
    </row>
    <row r="670" spans="1:13" x14ac:dyDescent="0.25">
      <c r="A670" s="128"/>
      <c r="B670" s="95"/>
      <c r="C670" s="127"/>
      <c r="D670" s="612"/>
      <c r="E670" s="7"/>
      <c r="F670" s="7"/>
      <c r="G670" s="7"/>
      <c r="H670" s="304"/>
      <c r="I670" s="124"/>
      <c r="J670" s="582"/>
      <c r="K670" s="130"/>
      <c r="M670" s="552"/>
    </row>
    <row r="671" spans="1:13" x14ac:dyDescent="0.25">
      <c r="A671" s="128"/>
      <c r="B671" s="95"/>
      <c r="C671" s="127"/>
      <c r="D671" s="612"/>
      <c r="E671" s="7"/>
      <c r="F671" s="7"/>
      <c r="G671" s="7"/>
      <c r="H671" s="304"/>
      <c r="I671" s="124"/>
      <c r="J671" s="582"/>
      <c r="K671" s="130"/>
      <c r="M671" s="552"/>
    </row>
    <row r="672" spans="1:13" x14ac:dyDescent="0.25">
      <c r="A672" s="128"/>
      <c r="B672" s="95"/>
      <c r="C672" s="127"/>
      <c r="D672" s="612"/>
      <c r="E672" s="7"/>
      <c r="F672" s="7"/>
      <c r="G672" s="7"/>
      <c r="H672" s="304"/>
      <c r="I672" s="124"/>
      <c r="J672" s="582"/>
      <c r="K672" s="130"/>
      <c r="M672" s="552"/>
    </row>
    <row r="673" spans="1:13" x14ac:dyDescent="0.25">
      <c r="A673" s="128"/>
      <c r="B673" s="95"/>
      <c r="C673" s="127"/>
      <c r="D673" s="612"/>
      <c r="E673" s="7"/>
      <c r="F673" s="7"/>
      <c r="G673" s="7"/>
      <c r="H673" s="304"/>
      <c r="I673" s="124"/>
      <c r="J673" s="582"/>
      <c r="K673" s="130"/>
      <c r="M673" s="552"/>
    </row>
    <row r="674" spans="1:13" x14ac:dyDescent="0.25">
      <c r="A674" s="128"/>
      <c r="B674" s="95"/>
      <c r="C674" s="127"/>
      <c r="D674" s="612"/>
      <c r="E674" s="7"/>
      <c r="F674" s="7"/>
      <c r="G674" s="7"/>
      <c r="H674" s="304"/>
      <c r="I674" s="124"/>
      <c r="J674" s="582"/>
      <c r="K674" s="130"/>
      <c r="M674" s="552"/>
    </row>
    <row r="675" spans="1:13" x14ac:dyDescent="0.25">
      <c r="A675" s="128"/>
      <c r="B675" s="95"/>
      <c r="C675" s="127"/>
      <c r="D675" s="612"/>
      <c r="E675" s="7"/>
      <c r="F675" s="7"/>
      <c r="G675" s="7"/>
      <c r="H675" s="304"/>
      <c r="I675" s="124"/>
      <c r="J675" s="582"/>
      <c r="K675" s="130"/>
      <c r="M675" s="552"/>
    </row>
    <row r="676" spans="1:13" x14ac:dyDescent="0.25">
      <c r="A676" s="128"/>
      <c r="B676" s="95"/>
      <c r="C676" s="127"/>
      <c r="D676" s="612"/>
      <c r="E676" s="7"/>
      <c r="F676" s="7"/>
      <c r="G676" s="7"/>
      <c r="H676" s="304"/>
      <c r="I676" s="124"/>
      <c r="J676" s="582"/>
      <c r="K676" s="130"/>
      <c r="M676" s="552"/>
    </row>
    <row r="677" spans="1:13" x14ac:dyDescent="0.25">
      <c r="A677" s="128"/>
      <c r="B677" s="95"/>
      <c r="C677" s="127"/>
      <c r="D677" s="612"/>
      <c r="E677" s="7"/>
      <c r="F677" s="7"/>
      <c r="G677" s="7"/>
      <c r="H677" s="304"/>
      <c r="I677" s="124"/>
      <c r="J677" s="582"/>
      <c r="K677" s="130"/>
      <c r="M677" s="552"/>
    </row>
    <row r="678" spans="1:13" x14ac:dyDescent="0.25">
      <c r="A678" s="128"/>
      <c r="B678" s="95"/>
      <c r="C678" s="127"/>
      <c r="D678" s="612"/>
      <c r="E678" s="7"/>
      <c r="F678" s="7"/>
      <c r="G678" s="7"/>
      <c r="H678" s="304"/>
      <c r="I678" s="124"/>
      <c r="J678" s="582"/>
      <c r="K678" s="130"/>
      <c r="M678" s="552"/>
    </row>
    <row r="679" spans="1:13" x14ac:dyDescent="0.25">
      <c r="A679" s="128"/>
      <c r="B679" s="95"/>
      <c r="C679" s="127"/>
      <c r="D679" s="612"/>
      <c r="E679" s="7"/>
      <c r="F679" s="7"/>
      <c r="G679" s="7"/>
      <c r="H679" s="304"/>
      <c r="I679" s="124"/>
      <c r="J679" s="582"/>
      <c r="K679" s="130"/>
      <c r="M679" s="552"/>
    </row>
    <row r="680" spans="1:13" x14ac:dyDescent="0.25">
      <c r="A680" s="128"/>
      <c r="B680" s="95"/>
      <c r="C680" s="127"/>
      <c r="D680" s="612"/>
      <c r="E680" s="7"/>
      <c r="F680" s="7"/>
      <c r="G680" s="7"/>
      <c r="H680" s="304"/>
      <c r="I680" s="124"/>
      <c r="J680" s="582"/>
      <c r="K680" s="130"/>
      <c r="M680" s="552"/>
    </row>
    <row r="681" spans="1:13" x14ac:dyDescent="0.25">
      <c r="A681" s="128"/>
      <c r="B681" s="95"/>
      <c r="C681" s="127"/>
      <c r="D681" s="612"/>
      <c r="E681" s="7"/>
      <c r="F681" s="7"/>
      <c r="G681" s="7"/>
      <c r="H681" s="304"/>
      <c r="I681" s="124"/>
      <c r="J681" s="582"/>
      <c r="K681" s="130"/>
      <c r="M681" s="552"/>
    </row>
    <row r="682" spans="1:13" x14ac:dyDescent="0.25">
      <c r="A682" s="128"/>
      <c r="B682" s="95"/>
      <c r="C682" s="127"/>
      <c r="D682" s="612"/>
      <c r="E682" s="7"/>
      <c r="F682" s="7"/>
      <c r="G682" s="7"/>
      <c r="H682" s="304"/>
      <c r="I682" s="124"/>
      <c r="J682" s="582"/>
      <c r="K682" s="130"/>
      <c r="M682" s="552"/>
    </row>
    <row r="683" spans="1:13" x14ac:dyDescent="0.25">
      <c r="A683" s="128"/>
      <c r="B683" s="95"/>
      <c r="C683" s="127"/>
      <c r="D683" s="612"/>
      <c r="E683" s="7"/>
      <c r="F683" s="7"/>
      <c r="G683" s="7"/>
      <c r="H683" s="304"/>
      <c r="I683" s="124"/>
      <c r="J683" s="582"/>
      <c r="K683" s="130"/>
      <c r="M683" s="552"/>
    </row>
    <row r="684" spans="1:13" x14ac:dyDescent="0.25">
      <c r="A684" s="128"/>
      <c r="B684" s="95"/>
      <c r="C684" s="127"/>
      <c r="D684" s="612"/>
      <c r="E684" s="7"/>
      <c r="F684" s="7"/>
      <c r="G684" s="7"/>
      <c r="H684" s="304"/>
      <c r="I684" s="124"/>
      <c r="J684" s="582"/>
      <c r="K684" s="130"/>
      <c r="M684" s="552"/>
    </row>
    <row r="685" spans="1:13" x14ac:dyDescent="0.25">
      <c r="A685" s="128"/>
      <c r="B685" s="95"/>
      <c r="C685" s="127"/>
      <c r="D685" s="612"/>
      <c r="E685" s="7"/>
      <c r="F685" s="7"/>
      <c r="G685" s="7"/>
      <c r="H685" s="304"/>
      <c r="I685" s="124"/>
      <c r="J685" s="582"/>
      <c r="K685" s="130"/>
      <c r="M685" s="552"/>
    </row>
    <row r="686" spans="1:13" x14ac:dyDescent="0.25">
      <c r="A686" s="128"/>
      <c r="B686" s="95"/>
      <c r="C686" s="127"/>
      <c r="D686" s="612"/>
      <c r="E686" s="7"/>
      <c r="F686" s="7"/>
      <c r="G686" s="7"/>
      <c r="H686" s="304"/>
      <c r="I686" s="124"/>
      <c r="J686" s="582"/>
      <c r="K686" s="130"/>
      <c r="M686" s="552"/>
    </row>
    <row r="687" spans="1:13" x14ac:dyDescent="0.25">
      <c r="A687" s="128"/>
      <c r="B687" s="95"/>
      <c r="C687" s="127"/>
      <c r="D687" s="612"/>
      <c r="E687" s="7"/>
      <c r="F687" s="7"/>
      <c r="G687" s="7"/>
      <c r="H687" s="304"/>
      <c r="I687" s="124"/>
      <c r="J687" s="582"/>
      <c r="K687" s="130"/>
      <c r="M687" s="552"/>
    </row>
    <row r="688" spans="1:13" x14ac:dyDescent="0.25">
      <c r="A688" s="128"/>
      <c r="B688" s="95"/>
      <c r="C688" s="127"/>
      <c r="D688" s="612"/>
      <c r="E688" s="7"/>
      <c r="F688" s="7"/>
      <c r="G688" s="7"/>
      <c r="H688" s="304"/>
      <c r="I688" s="124"/>
      <c r="J688" s="582"/>
      <c r="K688" s="130"/>
      <c r="M688" s="552"/>
    </row>
    <row r="689" spans="1:13" x14ac:dyDescent="0.25">
      <c r="A689" s="128"/>
      <c r="B689" s="95"/>
      <c r="C689" s="127"/>
      <c r="D689" s="612"/>
      <c r="E689" s="7"/>
      <c r="F689" s="7"/>
      <c r="G689" s="7"/>
      <c r="H689" s="304"/>
      <c r="I689" s="124"/>
      <c r="J689" s="582"/>
      <c r="K689" s="130"/>
      <c r="M689" s="552"/>
    </row>
    <row r="690" spans="1:13" x14ac:dyDescent="0.25">
      <c r="A690" s="128"/>
      <c r="B690" s="95"/>
      <c r="C690" s="127"/>
      <c r="D690" s="612"/>
      <c r="E690" s="7"/>
      <c r="F690" s="7"/>
      <c r="G690" s="7"/>
      <c r="H690" s="304"/>
      <c r="I690" s="124"/>
      <c r="J690" s="582"/>
      <c r="K690" s="130"/>
      <c r="M690" s="552"/>
    </row>
    <row r="691" spans="1:13" x14ac:dyDescent="0.25">
      <c r="A691" s="128"/>
      <c r="B691" s="95"/>
      <c r="C691" s="127"/>
      <c r="D691" s="612"/>
      <c r="E691" s="7"/>
      <c r="F691" s="7"/>
      <c r="G691" s="7"/>
      <c r="H691" s="304"/>
      <c r="I691" s="124"/>
      <c r="J691" s="582"/>
      <c r="K691" s="130"/>
      <c r="M691" s="552"/>
    </row>
    <row r="692" spans="1:13" x14ac:dyDescent="0.25">
      <c r="A692" s="128"/>
      <c r="B692" s="95"/>
      <c r="C692" s="127"/>
      <c r="D692" s="612"/>
      <c r="E692" s="7"/>
      <c r="F692" s="7"/>
      <c r="G692" s="7"/>
      <c r="H692" s="304"/>
      <c r="I692" s="124"/>
      <c r="J692" s="582"/>
      <c r="K692" s="130"/>
      <c r="M692" s="552"/>
    </row>
    <row r="693" spans="1:13" x14ac:dyDescent="0.25">
      <c r="A693" s="128"/>
      <c r="B693" s="95"/>
      <c r="C693" s="127"/>
      <c r="D693" s="612"/>
      <c r="E693" s="7"/>
      <c r="F693" s="7"/>
      <c r="G693" s="7"/>
      <c r="H693" s="304"/>
      <c r="I693" s="124"/>
      <c r="J693" s="582"/>
      <c r="K693" s="130"/>
      <c r="M693" s="552"/>
    </row>
    <row r="694" spans="1:13" x14ac:dyDescent="0.25">
      <c r="A694" s="128"/>
      <c r="B694" s="95"/>
      <c r="C694" s="127"/>
      <c r="D694" s="612"/>
      <c r="E694" s="7"/>
      <c r="F694" s="7"/>
      <c r="G694" s="7"/>
      <c r="H694" s="304"/>
      <c r="I694" s="124"/>
      <c r="J694" s="582"/>
      <c r="K694" s="130"/>
      <c r="M694" s="552"/>
    </row>
    <row r="695" spans="1:13" x14ac:dyDescent="0.25">
      <c r="A695" s="128"/>
      <c r="B695" s="95"/>
      <c r="C695" s="127"/>
      <c r="D695" s="612"/>
      <c r="E695" s="7"/>
      <c r="F695" s="7"/>
      <c r="G695" s="7"/>
      <c r="H695" s="304"/>
      <c r="I695" s="124"/>
      <c r="J695" s="582"/>
      <c r="K695" s="130"/>
      <c r="M695" s="552"/>
    </row>
    <row r="696" spans="1:13" x14ac:dyDescent="0.25">
      <c r="A696" s="128"/>
      <c r="B696" s="95"/>
      <c r="C696" s="127"/>
      <c r="D696" s="612"/>
      <c r="E696" s="7"/>
      <c r="F696" s="7"/>
      <c r="G696" s="7"/>
      <c r="H696" s="304"/>
      <c r="I696" s="124"/>
      <c r="J696" s="582"/>
      <c r="K696" s="130"/>
      <c r="M696" s="552"/>
    </row>
    <row r="697" spans="1:13" x14ac:dyDescent="0.25">
      <c r="A697" s="128"/>
      <c r="B697" s="95"/>
      <c r="C697" s="127"/>
      <c r="D697" s="612"/>
      <c r="E697" s="7"/>
      <c r="F697" s="7"/>
      <c r="G697" s="7"/>
      <c r="H697" s="304"/>
      <c r="I697" s="124"/>
      <c r="J697" s="582"/>
      <c r="K697" s="130"/>
      <c r="M697" s="552"/>
    </row>
    <row r="698" spans="1:13" x14ac:dyDescent="0.25">
      <c r="A698" s="128"/>
      <c r="B698" s="95"/>
      <c r="C698" s="127"/>
      <c r="D698" s="612"/>
      <c r="E698" s="7"/>
      <c r="F698" s="7"/>
      <c r="G698" s="7"/>
      <c r="H698" s="304"/>
      <c r="I698" s="124"/>
      <c r="J698" s="582"/>
      <c r="K698" s="130"/>
      <c r="M698" s="552"/>
    </row>
    <row r="699" spans="1:13" x14ac:dyDescent="0.25">
      <c r="A699" s="128"/>
      <c r="B699" s="95"/>
      <c r="C699" s="127"/>
      <c r="D699" s="612"/>
      <c r="E699" s="7"/>
      <c r="F699" s="7"/>
      <c r="G699" s="7"/>
      <c r="H699" s="304"/>
      <c r="I699" s="124"/>
      <c r="J699" s="582"/>
      <c r="K699" s="130"/>
      <c r="M699" s="552"/>
    </row>
    <row r="700" spans="1:13" x14ac:dyDescent="0.25">
      <c r="A700" s="128"/>
      <c r="B700" s="95"/>
      <c r="C700" s="127"/>
      <c r="D700" s="612"/>
      <c r="E700" s="7"/>
      <c r="F700" s="7"/>
      <c r="G700" s="7"/>
      <c r="H700" s="304"/>
      <c r="I700" s="124"/>
      <c r="J700" s="582"/>
      <c r="K700" s="130"/>
      <c r="M700" s="552"/>
    </row>
    <row r="701" spans="1:13" x14ac:dyDescent="0.25">
      <c r="A701" s="128"/>
      <c r="B701" s="95"/>
      <c r="C701" s="127"/>
      <c r="D701" s="612"/>
      <c r="E701" s="7"/>
      <c r="F701" s="7"/>
      <c r="G701" s="7"/>
      <c r="H701" s="304"/>
      <c r="I701" s="124"/>
      <c r="J701" s="582"/>
      <c r="K701" s="130"/>
      <c r="M701" s="552"/>
    </row>
    <row r="702" spans="1:13" x14ac:dyDescent="0.25">
      <c r="A702" s="128"/>
      <c r="B702" s="95"/>
      <c r="C702" s="127"/>
      <c r="D702" s="612"/>
      <c r="E702" s="7"/>
      <c r="F702" s="7"/>
      <c r="G702" s="7"/>
      <c r="H702" s="304"/>
      <c r="I702" s="124"/>
      <c r="J702" s="582"/>
      <c r="K702" s="130"/>
      <c r="M702" s="552"/>
    </row>
    <row r="703" spans="1:13" x14ac:dyDescent="0.25">
      <c r="A703" s="128"/>
      <c r="B703" s="95"/>
      <c r="C703" s="127"/>
      <c r="D703" s="612"/>
      <c r="E703" s="7"/>
      <c r="F703" s="7"/>
      <c r="G703" s="7"/>
      <c r="H703" s="304"/>
      <c r="I703" s="124"/>
      <c r="J703" s="582"/>
      <c r="K703" s="130"/>
      <c r="M703" s="552"/>
    </row>
    <row r="704" spans="1:13" x14ac:dyDescent="0.25">
      <c r="A704" s="128"/>
      <c r="B704" s="95"/>
      <c r="C704" s="127"/>
      <c r="D704" s="612"/>
      <c r="E704" s="7"/>
      <c r="F704" s="7"/>
      <c r="G704" s="7"/>
      <c r="H704" s="304"/>
      <c r="I704" s="124"/>
      <c r="J704" s="582"/>
      <c r="K704" s="130"/>
      <c r="M704" s="552"/>
    </row>
    <row r="705" spans="1:13" x14ac:dyDescent="0.25">
      <c r="A705" s="128"/>
      <c r="B705" s="95"/>
      <c r="C705" s="127"/>
      <c r="D705" s="612"/>
      <c r="E705" s="7"/>
      <c r="F705" s="7"/>
      <c r="G705" s="7"/>
      <c r="H705" s="304"/>
      <c r="I705" s="124"/>
      <c r="J705" s="582"/>
      <c r="K705" s="130"/>
      <c r="M705" s="552"/>
    </row>
    <row r="706" spans="1:13" x14ac:dyDescent="0.25">
      <c r="A706" s="128"/>
      <c r="B706" s="95"/>
      <c r="C706" s="127"/>
      <c r="D706" s="612"/>
      <c r="E706" s="7"/>
      <c r="F706" s="7"/>
      <c r="G706" s="7"/>
      <c r="H706" s="304"/>
      <c r="I706" s="124"/>
      <c r="J706" s="582"/>
      <c r="K706" s="130"/>
      <c r="M706" s="552"/>
    </row>
    <row r="707" spans="1:13" x14ac:dyDescent="0.25">
      <c r="A707" s="128"/>
      <c r="B707" s="95"/>
      <c r="C707" s="127"/>
      <c r="D707" s="612"/>
      <c r="E707" s="7"/>
      <c r="F707" s="7"/>
      <c r="G707" s="7"/>
      <c r="H707" s="304"/>
      <c r="I707" s="124"/>
      <c r="J707" s="582"/>
      <c r="K707" s="130"/>
      <c r="M707" s="552"/>
    </row>
    <row r="708" spans="1:13" x14ac:dyDescent="0.25">
      <c r="A708" s="128"/>
      <c r="B708" s="95"/>
      <c r="C708" s="127"/>
      <c r="D708" s="612"/>
      <c r="E708" s="7"/>
      <c r="F708" s="7"/>
      <c r="G708" s="7"/>
      <c r="H708" s="304"/>
      <c r="I708" s="124"/>
      <c r="J708" s="582"/>
      <c r="K708" s="130"/>
      <c r="M708" s="552"/>
    </row>
    <row r="709" spans="1:13" x14ac:dyDescent="0.25">
      <c r="A709" s="128"/>
      <c r="B709" s="95"/>
      <c r="C709" s="127"/>
      <c r="D709" s="612"/>
      <c r="E709" s="7"/>
      <c r="F709" s="7"/>
      <c r="G709" s="7"/>
      <c r="H709" s="304"/>
      <c r="I709" s="124"/>
      <c r="J709" s="582"/>
      <c r="K709" s="130"/>
      <c r="M709" s="552"/>
    </row>
    <row r="710" spans="1:13" x14ac:dyDescent="0.25">
      <c r="A710" s="128"/>
      <c r="B710" s="95"/>
      <c r="C710" s="127"/>
      <c r="D710" s="612"/>
      <c r="E710" s="7"/>
      <c r="F710" s="7"/>
      <c r="G710" s="7"/>
      <c r="H710" s="304"/>
      <c r="I710" s="124"/>
      <c r="J710" s="582"/>
      <c r="K710" s="130"/>
      <c r="M710" s="552"/>
    </row>
    <row r="711" spans="1:13" x14ac:dyDescent="0.25">
      <c r="A711" s="128"/>
      <c r="B711" s="95"/>
      <c r="C711" s="127"/>
      <c r="D711" s="612"/>
      <c r="E711" s="7"/>
      <c r="F711" s="7"/>
      <c r="G711" s="7"/>
      <c r="H711" s="304"/>
      <c r="I711" s="124"/>
      <c r="J711" s="582"/>
      <c r="K711" s="130"/>
      <c r="M711" s="552"/>
    </row>
    <row r="712" spans="1:13" x14ac:dyDescent="0.25">
      <c r="A712" s="128"/>
      <c r="B712" s="95"/>
      <c r="C712" s="127"/>
      <c r="D712" s="612"/>
      <c r="E712" s="7"/>
      <c r="F712" s="7"/>
      <c r="G712" s="7"/>
      <c r="H712" s="304"/>
      <c r="I712" s="124"/>
      <c r="J712" s="582"/>
      <c r="K712" s="130"/>
      <c r="M712" s="552"/>
    </row>
    <row r="713" spans="1:13" x14ac:dyDescent="0.25">
      <c r="A713" s="128"/>
      <c r="B713" s="95"/>
      <c r="C713" s="127"/>
      <c r="D713" s="612"/>
      <c r="E713" s="7"/>
      <c r="F713" s="7"/>
      <c r="G713" s="7"/>
      <c r="H713" s="304"/>
      <c r="I713" s="124"/>
      <c r="J713" s="582"/>
      <c r="K713" s="130"/>
      <c r="M713" s="552"/>
    </row>
    <row r="714" spans="1:13" x14ac:dyDescent="0.25">
      <c r="A714" s="128"/>
      <c r="B714" s="95"/>
      <c r="C714" s="127"/>
      <c r="D714" s="612"/>
      <c r="E714" s="7"/>
      <c r="F714" s="7"/>
      <c r="G714" s="7"/>
      <c r="H714" s="304"/>
      <c r="I714" s="124"/>
      <c r="J714" s="582"/>
      <c r="K714" s="130"/>
      <c r="M714" s="552"/>
    </row>
    <row r="715" spans="1:13" x14ac:dyDescent="0.25">
      <c r="A715" s="128"/>
      <c r="B715" s="95"/>
      <c r="C715" s="127"/>
      <c r="D715" s="612"/>
      <c r="E715" s="7"/>
      <c r="F715" s="7"/>
      <c r="G715" s="7"/>
      <c r="H715" s="304"/>
      <c r="I715" s="124"/>
      <c r="J715" s="582"/>
      <c r="K715" s="130"/>
      <c r="M715" s="552"/>
    </row>
    <row r="716" spans="1:13" x14ac:dyDescent="0.25">
      <c r="A716" s="128"/>
      <c r="B716" s="95"/>
      <c r="C716" s="127"/>
      <c r="D716" s="612"/>
      <c r="E716" s="7"/>
      <c r="F716" s="7"/>
      <c r="G716" s="7"/>
      <c r="H716" s="304"/>
      <c r="I716" s="124"/>
      <c r="J716" s="582"/>
      <c r="K716" s="130"/>
      <c r="M716" s="552"/>
    </row>
    <row r="717" spans="1:13" x14ac:dyDescent="0.25">
      <c r="A717" s="128"/>
      <c r="B717" s="95"/>
      <c r="C717" s="127"/>
      <c r="D717" s="612"/>
      <c r="E717" s="7"/>
      <c r="F717" s="7"/>
      <c r="G717" s="7"/>
      <c r="H717" s="304"/>
      <c r="I717" s="124"/>
      <c r="J717" s="582"/>
      <c r="K717" s="130"/>
      <c r="M717" s="552"/>
    </row>
    <row r="718" spans="1:13" x14ac:dyDescent="0.25">
      <c r="A718" s="128"/>
      <c r="B718" s="95"/>
      <c r="C718" s="127"/>
      <c r="D718" s="612"/>
      <c r="E718" s="7"/>
      <c r="F718" s="7"/>
      <c r="G718" s="7"/>
      <c r="H718" s="304"/>
      <c r="I718" s="124"/>
      <c r="J718" s="582"/>
      <c r="K718" s="130"/>
      <c r="M718" s="552"/>
    </row>
    <row r="719" spans="1:13" x14ac:dyDescent="0.25">
      <c r="A719" s="128"/>
      <c r="B719" s="95"/>
      <c r="C719" s="127"/>
      <c r="D719" s="612"/>
      <c r="E719" s="7"/>
      <c r="F719" s="7"/>
      <c r="G719" s="7"/>
      <c r="H719" s="304"/>
      <c r="I719" s="124"/>
      <c r="J719" s="582"/>
      <c r="K719" s="130"/>
      <c r="M719" s="552"/>
    </row>
    <row r="720" spans="1:13" x14ac:dyDescent="0.25">
      <c r="A720" s="128"/>
      <c r="B720" s="95"/>
      <c r="C720" s="127"/>
      <c r="D720" s="612"/>
      <c r="E720" s="7"/>
      <c r="F720" s="7"/>
      <c r="G720" s="7"/>
      <c r="H720" s="304"/>
      <c r="I720" s="124"/>
      <c r="J720" s="582"/>
      <c r="K720" s="130"/>
      <c r="M720" s="552"/>
    </row>
    <row r="721" spans="1:13" x14ac:dyDescent="0.25">
      <c r="A721" s="128"/>
      <c r="B721" s="95"/>
      <c r="C721" s="127"/>
      <c r="D721" s="612"/>
      <c r="E721" s="7"/>
      <c r="F721" s="7"/>
      <c r="G721" s="7"/>
      <c r="H721" s="304"/>
      <c r="I721" s="124"/>
      <c r="J721" s="582"/>
      <c r="K721" s="130"/>
      <c r="M721" s="552"/>
    </row>
    <row r="722" spans="1:13" x14ac:dyDescent="0.25">
      <c r="A722" s="128"/>
      <c r="B722" s="95"/>
      <c r="C722" s="127"/>
      <c r="D722" s="612"/>
      <c r="E722" s="7"/>
      <c r="F722" s="7"/>
      <c r="G722" s="7"/>
      <c r="H722" s="304"/>
      <c r="I722" s="124"/>
      <c r="J722" s="582"/>
      <c r="K722" s="130"/>
      <c r="M722" s="552"/>
    </row>
    <row r="723" spans="1:13" x14ac:dyDescent="0.25">
      <c r="A723" s="128"/>
      <c r="B723" s="95"/>
      <c r="C723" s="127"/>
      <c r="D723" s="612"/>
      <c r="E723" s="7"/>
      <c r="F723" s="7"/>
      <c r="G723" s="7"/>
      <c r="H723" s="304"/>
      <c r="I723" s="124"/>
      <c r="J723" s="582"/>
      <c r="K723" s="130"/>
      <c r="M723" s="552"/>
    </row>
    <row r="724" spans="1:13" x14ac:dyDescent="0.25">
      <c r="A724" s="128"/>
      <c r="B724" s="95"/>
      <c r="C724" s="127"/>
      <c r="D724" s="612"/>
      <c r="E724" s="7"/>
      <c r="F724" s="7"/>
      <c r="G724" s="7"/>
      <c r="H724" s="304"/>
      <c r="I724" s="124"/>
      <c r="J724" s="582"/>
      <c r="K724" s="130"/>
      <c r="M724" s="552"/>
    </row>
    <row r="725" spans="1:13" x14ac:dyDescent="0.25">
      <c r="A725" s="128"/>
      <c r="B725" s="95"/>
      <c r="C725" s="127"/>
      <c r="D725" s="612"/>
      <c r="E725" s="7"/>
      <c r="F725" s="7"/>
      <c r="G725" s="7"/>
      <c r="H725" s="304"/>
      <c r="I725" s="124"/>
      <c r="J725" s="582"/>
      <c r="K725" s="130"/>
      <c r="M725" s="552"/>
    </row>
    <row r="726" spans="1:13" x14ac:dyDescent="0.25">
      <c r="A726" s="128"/>
      <c r="B726" s="95"/>
      <c r="C726" s="127"/>
      <c r="D726" s="612"/>
      <c r="E726" s="7"/>
      <c r="F726" s="7"/>
      <c r="G726" s="7"/>
      <c r="H726" s="304"/>
      <c r="I726" s="124"/>
      <c r="J726" s="582"/>
      <c r="K726" s="130"/>
      <c r="M726" s="552"/>
    </row>
    <row r="727" spans="1:13" x14ac:dyDescent="0.25">
      <c r="A727" s="128"/>
      <c r="B727" s="95"/>
      <c r="C727" s="127"/>
      <c r="D727" s="612"/>
      <c r="E727" s="7"/>
      <c r="F727" s="7"/>
      <c r="G727" s="7"/>
      <c r="H727" s="304"/>
      <c r="I727" s="124"/>
      <c r="J727" s="582"/>
      <c r="K727" s="130"/>
      <c r="M727" s="552"/>
    </row>
    <row r="728" spans="1:13" x14ac:dyDescent="0.25">
      <c r="A728" s="128"/>
      <c r="B728" s="95"/>
      <c r="C728" s="127"/>
      <c r="D728" s="612"/>
      <c r="E728" s="7"/>
      <c r="F728" s="7"/>
      <c r="G728" s="7"/>
      <c r="H728" s="304"/>
      <c r="I728" s="124"/>
      <c r="J728" s="582"/>
      <c r="K728" s="130"/>
      <c r="M728" s="552"/>
    </row>
    <row r="729" spans="1:13" x14ac:dyDescent="0.25">
      <c r="A729" s="128"/>
      <c r="B729" s="95"/>
      <c r="C729" s="127"/>
      <c r="D729" s="612"/>
      <c r="E729" s="7"/>
      <c r="F729" s="7"/>
      <c r="G729" s="7"/>
      <c r="H729" s="304"/>
      <c r="I729" s="124"/>
      <c r="J729" s="582"/>
      <c r="K729" s="130"/>
      <c r="M729" s="552"/>
    </row>
    <row r="730" spans="1:13" x14ac:dyDescent="0.25">
      <c r="A730" s="128"/>
      <c r="B730" s="95"/>
      <c r="C730" s="127"/>
      <c r="D730" s="612"/>
      <c r="E730" s="7"/>
      <c r="F730" s="7"/>
      <c r="G730" s="7"/>
      <c r="H730" s="304"/>
      <c r="I730" s="124"/>
      <c r="J730" s="582"/>
      <c r="K730" s="130"/>
      <c r="M730" s="552"/>
    </row>
    <row r="731" spans="1:13" x14ac:dyDescent="0.25">
      <c r="A731" s="128"/>
      <c r="B731" s="95"/>
      <c r="C731" s="127"/>
      <c r="D731" s="612"/>
      <c r="E731" s="7"/>
      <c r="F731" s="7"/>
      <c r="G731" s="7"/>
      <c r="H731" s="304"/>
      <c r="I731" s="124"/>
      <c r="J731" s="582"/>
      <c r="K731" s="130"/>
      <c r="M731" s="552"/>
    </row>
    <row r="732" spans="1:13" x14ac:dyDescent="0.25">
      <c r="A732" s="128"/>
      <c r="B732" s="95"/>
      <c r="C732" s="127"/>
      <c r="D732" s="612"/>
      <c r="E732" s="7"/>
      <c r="F732" s="7"/>
      <c r="G732" s="7"/>
      <c r="H732" s="304"/>
      <c r="I732" s="124"/>
      <c r="J732" s="582"/>
      <c r="K732" s="130"/>
      <c r="M732" s="552"/>
    </row>
    <row r="733" spans="1:13" x14ac:dyDescent="0.25">
      <c r="A733" s="128"/>
      <c r="B733" s="95"/>
      <c r="C733" s="127"/>
      <c r="D733" s="612"/>
      <c r="E733" s="7"/>
      <c r="F733" s="7"/>
      <c r="G733" s="7"/>
      <c r="H733" s="304"/>
      <c r="I733" s="124"/>
      <c r="J733" s="582"/>
      <c r="K733" s="130"/>
      <c r="M733" s="552"/>
    </row>
    <row r="734" spans="1:13" ht="25.5" x14ac:dyDescent="0.25">
      <c r="A734" s="218"/>
      <c r="B734" s="1"/>
      <c r="C734" s="530"/>
      <c r="D734" s="626"/>
      <c r="E734" s="1"/>
      <c r="F734" s="7" t="s">
        <v>10520</v>
      </c>
      <c r="G734" s="1"/>
      <c r="H734" s="393"/>
      <c r="I734" s="499"/>
      <c r="J734" s="584"/>
      <c r="K734" s="130"/>
      <c r="M734" s="552"/>
    </row>
    <row r="735" spans="1:13" x14ac:dyDescent="0.25">
      <c r="A735" s="500"/>
      <c r="B735" s="30"/>
      <c r="C735" s="531" t="s">
        <v>9186</v>
      </c>
      <c r="D735" s="628"/>
      <c r="E735" s="30"/>
      <c r="F735" s="30"/>
      <c r="G735" s="532"/>
      <c r="H735" s="461"/>
      <c r="I735" s="500"/>
      <c r="J735" s="462"/>
      <c r="K735" s="130"/>
      <c r="L735" s="585"/>
      <c r="M735" s="552"/>
    </row>
    <row r="736" spans="1:13" x14ac:dyDescent="0.25">
      <c r="A736" s="500"/>
      <c r="B736" s="30"/>
      <c r="C736" s="531" t="s">
        <v>6536</v>
      </c>
      <c r="D736" s="628"/>
      <c r="E736" s="30"/>
      <c r="F736" s="30"/>
      <c r="G736" s="532"/>
      <c r="H736" s="461"/>
      <c r="I736" s="500"/>
      <c r="J736" s="462"/>
      <c r="K736" s="130"/>
      <c r="L736" s="585"/>
      <c r="M736" s="552"/>
    </row>
    <row r="737" spans="1:13" x14ac:dyDescent="0.25">
      <c r="A737" s="500"/>
      <c r="B737" s="30"/>
      <c r="C737" s="531"/>
      <c r="D737" s="628"/>
      <c r="E737" s="30"/>
      <c r="F737" s="30"/>
      <c r="G737" s="532"/>
      <c r="H737" s="461"/>
      <c r="I737" s="500"/>
      <c r="J737" s="462"/>
      <c r="K737" s="130"/>
      <c r="L737" s="585"/>
      <c r="M737" s="552"/>
    </row>
    <row r="738" spans="1:13" x14ac:dyDescent="0.25">
      <c r="A738" s="500"/>
      <c r="B738" s="30"/>
      <c r="C738" s="531"/>
      <c r="D738" s="628"/>
      <c r="E738" s="30"/>
      <c r="F738" s="30"/>
      <c r="G738" s="532"/>
      <c r="H738" s="461"/>
      <c r="I738" s="500"/>
      <c r="J738" s="462"/>
      <c r="K738" s="130"/>
      <c r="L738" s="585"/>
      <c r="M738" s="552"/>
    </row>
    <row r="739" spans="1:13" x14ac:dyDescent="0.25">
      <c r="A739" s="500"/>
      <c r="B739" s="30"/>
      <c r="C739" s="531"/>
      <c r="D739" s="628"/>
      <c r="E739" s="30"/>
      <c r="F739" s="30"/>
      <c r="G739" s="532"/>
      <c r="H739" s="461"/>
      <c r="I739" s="500"/>
      <c r="J739" s="462"/>
      <c r="K739" s="130"/>
      <c r="L739" s="585"/>
      <c r="M739" s="552"/>
    </row>
    <row r="740" spans="1:13" x14ac:dyDescent="0.25">
      <c r="A740" s="500"/>
      <c r="B740" s="30"/>
      <c r="C740" s="531"/>
      <c r="D740" s="628"/>
      <c r="E740" s="30"/>
      <c r="F740" s="30"/>
      <c r="G740" s="532"/>
      <c r="H740" s="587"/>
      <c r="I740" s="500"/>
      <c r="J740" s="462"/>
      <c r="K740" s="130"/>
      <c r="L740" s="585"/>
      <c r="M740" s="552"/>
    </row>
    <row r="741" spans="1:13" x14ac:dyDescent="0.25">
      <c r="A741" s="500"/>
      <c r="B741" s="30"/>
      <c r="C741" s="533" t="s">
        <v>4577</v>
      </c>
      <c r="D741" s="628"/>
      <c r="E741" s="30"/>
      <c r="F741" s="30"/>
      <c r="G741" s="532"/>
      <c r="H741" s="587"/>
      <c r="I741" s="500"/>
      <c r="J741" s="462"/>
      <c r="K741" s="130"/>
      <c r="L741" s="585"/>
      <c r="M741" s="552"/>
    </row>
    <row r="742" spans="1:13" x14ac:dyDescent="0.25">
      <c r="F742" s="30"/>
    </row>
    <row r="743" spans="1:13" x14ac:dyDescent="0.25">
      <c r="F743" s="534"/>
    </row>
    <row r="744" spans="1:13" x14ac:dyDescent="0.25">
      <c r="F744" s="30"/>
    </row>
    <row r="745" spans="1:13" x14ac:dyDescent="0.25">
      <c r="F745" s="30"/>
    </row>
    <row r="746" spans="1:13" x14ac:dyDescent="0.25">
      <c r="F746" s="30"/>
    </row>
    <row r="747" spans="1:13" x14ac:dyDescent="0.25">
      <c r="F747" s="30"/>
    </row>
    <row r="748" spans="1:13" x14ac:dyDescent="0.25">
      <c r="F748" s="30"/>
    </row>
    <row r="749" spans="1:13" x14ac:dyDescent="0.25">
      <c r="F749" s="30"/>
    </row>
    <row r="750" spans="1:13" x14ac:dyDescent="0.25">
      <c r="F750" s="30"/>
    </row>
  </sheetData>
  <autoFilter ref="A9:M741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45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'Agustus 17'!Print_Area</vt:lpstr>
      <vt:lpstr>'April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2017-10-03T02:31:30Z</cp:lastPrinted>
  <dcterms:created xsi:type="dcterms:W3CDTF">2016-12-31T15:33:11Z</dcterms:created>
  <dcterms:modified xsi:type="dcterms:W3CDTF">2017-10-08T05:28:07Z</dcterms:modified>
</cp:coreProperties>
</file>