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16" i="1"/>
  <c r="W47" i="1" s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Y58" i="8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A110" i="4" s="1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H82" i="8" l="1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229" i="4" s="1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150" i="8" l="1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<sst xmlns="http://schemas.openxmlformats.org/spreadsheetml/2006/main" count="1272" uniqueCount="442">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</sst>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90" zoomScaleNormal="90" workbookViewId="0">
      <pane ySplit="6" topLeftCell="A9" activePane="bottomLeft" state="frozen"/>
      <selection pane="bottomLeft" activeCell="C29" sqref="C29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7" t="s">
        <v>1</v>
      </c>
      <c r="B5" s="384" t="s">
        <v>2</v>
      </c>
      <c r="C5" s="384" t="s">
        <v>3</v>
      </c>
      <c r="D5" s="384" t="s">
        <v>4</v>
      </c>
      <c r="E5" s="389" t="s">
        <v>5</v>
      </c>
      <c r="F5" s="394" t="s">
        <v>6</v>
      </c>
      <c r="G5" s="394"/>
      <c r="H5" s="384" t="s">
        <v>10</v>
      </c>
      <c r="I5" s="384" t="s">
        <v>27</v>
      </c>
      <c r="J5" s="391" t="s">
        <v>26</v>
      </c>
      <c r="K5" s="392"/>
      <c r="L5" s="393"/>
      <c r="M5" s="395" t="s">
        <v>9</v>
      </c>
      <c r="N5" s="395"/>
      <c r="O5" s="395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81" t="s">
        <v>25</v>
      </c>
      <c r="AX5" s="382"/>
      <c r="AY5" s="383"/>
      <c r="AZ5" s="65" t="s">
        <v>62</v>
      </c>
      <c r="BA5" s="66" t="s">
        <v>62</v>
      </c>
    </row>
    <row r="6" spans="1:54" s="72" customFormat="1" x14ac:dyDescent="0.2">
      <c r="A6" s="388"/>
      <c r="B6" s="385"/>
      <c r="C6" s="385"/>
      <c r="D6" s="385"/>
      <c r="E6" s="390"/>
      <c r="F6" s="68" t="s">
        <v>7</v>
      </c>
      <c r="G6" s="69" t="s">
        <v>8</v>
      </c>
      <c r="H6" s="385"/>
      <c r="I6" s="385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40000</v>
      </c>
      <c r="AD8" s="325">
        <f t="shared" si="0"/>
        <v>670000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/>
      <c r="X15" s="324">
        <f t="shared" si="18"/>
        <v>950000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f>850000-790000</f>
        <v>60000</v>
      </c>
      <c r="X16" s="324">
        <f t="shared" si="18"/>
        <v>775000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500000</v>
      </c>
      <c r="X17" s="324">
        <f t="shared" si="18"/>
        <v>500000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/>
      <c r="U20" s="324">
        <f t="shared" si="17"/>
        <v>950000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/>
      <c r="X24" s="324">
        <f t="shared" si="18"/>
        <v>800000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/>
      <c r="U27" s="324">
        <f t="shared" si="17"/>
        <v>900000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/>
      <c r="U28" s="324">
        <f t="shared" si="17"/>
        <v>1000000</v>
      </c>
      <c r="V28" s="324">
        <v>1000000</v>
      </c>
      <c r="W28" s="324"/>
      <c r="X28" s="324">
        <f t="shared" si="18"/>
        <v>1000000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/>
      <c r="X31" s="325">
        <f t="shared" si="18"/>
        <v>1000000</v>
      </c>
      <c r="Y31" s="330">
        <v>1000000</v>
      </c>
      <c r="Z31" s="324"/>
      <c r="AA31" s="325">
        <f t="shared" si="24"/>
        <v>1000000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1000000</v>
      </c>
      <c r="X32" s="325">
        <f t="shared" si="18"/>
        <v>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/>
      <c r="L38" s="336">
        <f>+J38-K38</f>
        <v>2500000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/>
      <c r="X38" s="347">
        <f t="shared" si="38"/>
        <v>1000000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0"/>
      <c r="B47" s="380"/>
      <c r="C47" s="380"/>
      <c r="D47" s="380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34835000</v>
      </c>
      <c r="L47" s="369">
        <f t="shared" si="47"/>
        <v>12350000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19054000</v>
      </c>
      <c r="U47" s="369">
        <f t="shared" si="47"/>
        <v>7920000</v>
      </c>
      <c r="V47" s="369">
        <f t="shared" si="47"/>
        <v>29974000</v>
      </c>
      <c r="W47" s="369">
        <f t="shared" si="47"/>
        <v>9462000</v>
      </c>
      <c r="X47" s="369">
        <f t="shared" si="47"/>
        <v>20512000</v>
      </c>
      <c r="Y47" s="369">
        <f t="shared" si="47"/>
        <v>26974000</v>
      </c>
      <c r="Z47" s="369">
        <f t="shared" si="47"/>
        <v>2517000</v>
      </c>
      <c r="AA47" s="369">
        <f t="shared" si="47"/>
        <v>24457000</v>
      </c>
      <c r="AB47" s="369">
        <f t="shared" si="47"/>
        <v>26974000</v>
      </c>
      <c r="AC47" s="369">
        <f t="shared" si="47"/>
        <v>1415000</v>
      </c>
      <c r="AD47" s="369">
        <f t="shared" si="47"/>
        <v>25559000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9"/>
      <c r="B49" s="379"/>
      <c r="C49" s="379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4910000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6000000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6650000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6600000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6500000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7600000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6000000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4800000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5600000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7200000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8000000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8000000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8600000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11500000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224909000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N34" activePane="bottomRight" state="frozen"/>
      <selection pane="topRight" activeCell="E1" sqref="E1"/>
      <selection pane="bottomLeft" activeCell="A7" sqref="A7"/>
      <selection pane="bottomRight" activeCell="X46" sqref="X46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405" t="s">
        <v>6</v>
      </c>
      <c r="G5" s="405"/>
      <c r="H5" s="389" t="s">
        <v>10</v>
      </c>
      <c r="I5" s="389" t="s">
        <v>27</v>
      </c>
      <c r="J5" s="407" t="s">
        <v>26</v>
      </c>
      <c r="K5" s="408"/>
      <c r="L5" s="409"/>
      <c r="M5" s="398" t="s">
        <v>9</v>
      </c>
      <c r="N5" s="399"/>
      <c r="O5" s="400"/>
      <c r="P5" s="398" t="s">
        <v>14</v>
      </c>
      <c r="Q5" s="399"/>
      <c r="R5" s="400"/>
      <c r="S5" s="398" t="s">
        <v>15</v>
      </c>
      <c r="T5" s="399"/>
      <c r="U5" s="400"/>
      <c r="V5" s="398" t="s">
        <v>16</v>
      </c>
      <c r="W5" s="399"/>
      <c r="X5" s="400"/>
      <c r="Y5" s="398" t="s">
        <v>17</v>
      </c>
      <c r="Z5" s="399"/>
      <c r="AA5" s="400"/>
      <c r="AB5" s="398" t="s">
        <v>18</v>
      </c>
      <c r="AC5" s="399"/>
      <c r="AD5" s="400"/>
      <c r="AE5" s="398" t="s">
        <v>19</v>
      </c>
      <c r="AF5" s="399"/>
      <c r="AG5" s="400"/>
      <c r="AH5" s="398" t="s">
        <v>20</v>
      </c>
      <c r="AI5" s="399"/>
      <c r="AJ5" s="400"/>
      <c r="AK5" s="398" t="s">
        <v>21</v>
      </c>
      <c r="AL5" s="399"/>
      <c r="AM5" s="400"/>
      <c r="AN5" s="398" t="s">
        <v>22</v>
      </c>
      <c r="AO5" s="399"/>
      <c r="AP5" s="400"/>
      <c r="AQ5" s="398" t="s">
        <v>23</v>
      </c>
      <c r="AR5" s="399"/>
      <c r="AS5" s="400"/>
      <c r="AT5" s="398" t="s">
        <v>24</v>
      </c>
      <c r="AU5" s="399"/>
      <c r="AV5" s="400"/>
      <c r="AW5" s="398" t="s">
        <v>25</v>
      </c>
      <c r="AX5" s="399"/>
      <c r="AY5" s="400"/>
      <c r="AZ5" s="77" t="s">
        <v>62</v>
      </c>
      <c r="BA5" s="45" t="s">
        <v>31</v>
      </c>
    </row>
    <row r="6" spans="1:56" s="46" customFormat="1" ht="12" thickBot="1" x14ac:dyDescent="0.25">
      <c r="A6" s="402"/>
      <c r="B6" s="404"/>
      <c r="C6" s="390"/>
      <c r="D6" s="390"/>
      <c r="E6" s="390"/>
      <c r="F6" s="78" t="s">
        <v>7</v>
      </c>
      <c r="G6" s="79" t="s">
        <v>8</v>
      </c>
      <c r="H6" s="406"/>
      <c r="I6" s="390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/>
      <c r="AA9" s="41">
        <f t="shared" ref="AA9:AA13" si="23">Y9-Z9</f>
        <v>750000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/>
      <c r="X11" s="12">
        <f t="shared" si="22"/>
        <v>950000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/>
      <c r="AA16" s="12">
        <f t="shared" si="33"/>
        <v>950000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/>
      <c r="X25" s="54">
        <f t="shared" si="32"/>
        <v>800000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/>
      <c r="X32" s="54">
        <f t="shared" si="32"/>
        <v>900000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/>
      <c r="X34" s="54">
        <f t="shared" si="32"/>
        <v>950000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/>
      <c r="X37" s="54">
        <f t="shared" si="32"/>
        <v>800000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/>
      <c r="X41" s="54">
        <f t="shared" si="32"/>
        <v>950000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/>
      <c r="U51" s="230">
        <f t="shared" si="46"/>
        <v>950000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6"/>
      <c r="B110" s="397"/>
      <c r="C110" s="397"/>
      <c r="D110" s="397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30455000</v>
      </c>
      <c r="U110" s="235">
        <f t="shared" si="61"/>
        <v>7122000</v>
      </c>
      <c r="V110" s="235">
        <f t="shared" si="61"/>
        <v>37577000</v>
      </c>
      <c r="W110" s="235">
        <f t="shared" si="61"/>
        <v>19735000</v>
      </c>
      <c r="X110" s="235">
        <f t="shared" si="61"/>
        <v>17842000</v>
      </c>
      <c r="Y110" s="235">
        <f t="shared" si="61"/>
        <v>37577000</v>
      </c>
      <c r="Z110" s="235">
        <f t="shared" si="61"/>
        <v>3065000</v>
      </c>
      <c r="AA110" s="235">
        <f t="shared" si="61"/>
        <v>34512000</v>
      </c>
      <c r="AB110" s="235">
        <f t="shared" si="61"/>
        <v>35977000</v>
      </c>
      <c r="AC110" s="235">
        <f t="shared" si="61"/>
        <v>1895000</v>
      </c>
      <c r="AD110" s="235">
        <f t="shared" si="61"/>
        <v>34082000</v>
      </c>
      <c r="AE110" s="235">
        <f t="shared" si="61"/>
        <v>35977000</v>
      </c>
      <c r="AF110" s="235">
        <f t="shared" si="61"/>
        <v>1395000</v>
      </c>
      <c r="AG110" s="235">
        <f t="shared" si="61"/>
        <v>34582000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9" t="s">
        <v>125</v>
      </c>
      <c r="B113" s="379"/>
      <c r="C113" s="379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6000000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6650000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5700000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4800000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5600000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5400000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5400000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5700000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6300000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6650000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6650000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5700000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5600000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5400000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7000000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6650000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5700000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7600000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7600000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264915000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117890000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134320000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K7" activePane="bottomRight" state="frozen"/>
      <selection pane="topRight" activeCell="F1" sqref="F1"/>
      <selection pane="bottomLeft" activeCell="A7" sqref="A7"/>
      <selection pane="bottomRight" activeCell="K9" sqref="K9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5" t="s">
        <v>1</v>
      </c>
      <c r="B5" s="417" t="s">
        <v>2</v>
      </c>
      <c r="C5" s="419" t="s">
        <v>3</v>
      </c>
      <c r="D5" s="419" t="s">
        <v>4</v>
      </c>
      <c r="E5" s="419" t="s">
        <v>5</v>
      </c>
      <c r="F5" s="421" t="s">
        <v>6</v>
      </c>
      <c r="G5" s="421"/>
      <c r="H5" s="419" t="s">
        <v>10</v>
      </c>
      <c r="I5" s="419" t="s">
        <v>27</v>
      </c>
      <c r="J5" s="422" t="s">
        <v>26</v>
      </c>
      <c r="K5" s="423"/>
      <c r="L5" s="424"/>
      <c r="M5" s="413" t="s">
        <v>9</v>
      </c>
      <c r="N5" s="413"/>
      <c r="O5" s="413"/>
      <c r="P5" s="413" t="s">
        <v>14</v>
      </c>
      <c r="Q5" s="413"/>
      <c r="R5" s="413"/>
      <c r="S5" s="413" t="s">
        <v>15</v>
      </c>
      <c r="T5" s="413"/>
      <c r="U5" s="413"/>
      <c r="V5" s="413" t="s">
        <v>16</v>
      </c>
      <c r="W5" s="413"/>
      <c r="X5" s="413"/>
      <c r="Y5" s="413" t="s">
        <v>17</v>
      </c>
      <c r="Z5" s="413"/>
      <c r="AA5" s="413"/>
      <c r="AB5" s="413" t="s">
        <v>18</v>
      </c>
      <c r="AC5" s="413"/>
      <c r="AD5" s="413"/>
      <c r="AE5" s="413" t="s">
        <v>19</v>
      </c>
      <c r="AF5" s="413"/>
      <c r="AG5" s="413"/>
      <c r="AH5" s="413" t="s">
        <v>20</v>
      </c>
      <c r="AI5" s="413"/>
      <c r="AJ5" s="413"/>
      <c r="AK5" s="413" t="s">
        <v>21</v>
      </c>
      <c r="AL5" s="413"/>
      <c r="AM5" s="413"/>
      <c r="AN5" s="413" t="s">
        <v>22</v>
      </c>
      <c r="AO5" s="413"/>
      <c r="AP5" s="413"/>
      <c r="AQ5" s="413" t="s">
        <v>46</v>
      </c>
      <c r="AR5" s="413"/>
      <c r="AS5" s="414"/>
      <c r="AT5" s="413" t="s">
        <v>47</v>
      </c>
      <c r="AU5" s="413"/>
      <c r="AV5" s="413"/>
      <c r="AW5" s="425" t="s">
        <v>25</v>
      </c>
      <c r="AX5" s="426"/>
      <c r="AY5" s="427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6"/>
      <c r="B6" s="418"/>
      <c r="C6" s="420"/>
      <c r="D6" s="420"/>
      <c r="E6" s="420"/>
      <c r="F6" s="129" t="s">
        <v>7</v>
      </c>
      <c r="G6" s="130" t="s">
        <v>8</v>
      </c>
      <c r="H6" s="420"/>
      <c r="I6" s="420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/>
      <c r="X9" s="54">
        <f>V9-W9</f>
        <v>625000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/>
      <c r="AA21" s="54">
        <f t="shared" si="25"/>
        <v>950000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75000</v>
      </c>
      <c r="X25" s="54">
        <f t="shared" si="34"/>
        <v>800000</v>
      </c>
      <c r="Y25" s="12">
        <v>875000</v>
      </c>
      <c r="Z25" s="12"/>
      <c r="AA25" s="54">
        <f t="shared" si="35"/>
        <v>875000</v>
      </c>
      <c r="AB25" s="12">
        <v>875000</v>
      </c>
      <c r="AC25" s="12"/>
      <c r="AD25" s="54">
        <f t="shared" si="36"/>
        <v>875000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/>
      <c r="X33" s="54">
        <f t="shared" si="46"/>
        <v>800000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100000</v>
      </c>
      <c r="AA35" s="54">
        <f t="shared" si="47"/>
        <v>850000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920000</v>
      </c>
      <c r="U41" s="54">
        <f t="shared" si="45"/>
        <v>100000</v>
      </c>
      <c r="V41" s="12">
        <v>1020000</v>
      </c>
      <c r="W41" s="12"/>
      <c r="X41" s="54">
        <f t="shared" si="46"/>
        <v>1020000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 t="shared" si="45"/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550000</v>
      </c>
      <c r="AA44" s="54">
        <f t="shared" si="47"/>
        <v>250000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/>
      <c r="AD50" s="54">
        <f t="shared" si="65"/>
        <v>500000</v>
      </c>
      <c r="AE50" s="12">
        <v>500000</v>
      </c>
      <c r="AF50" s="12"/>
      <c r="AG50" s="54">
        <f t="shared" si="66"/>
        <v>500000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0</v>
      </c>
      <c r="AA53" s="54">
        <f t="shared" si="81"/>
        <v>900000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/>
      <c r="AA54" s="54">
        <f t="shared" si="81"/>
        <v>900000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/>
      <c r="X59" s="54">
        <f t="shared" si="89"/>
        <v>900000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/>
      <c r="U61" s="222">
        <f t="shared" si="88"/>
        <v>670000</v>
      </c>
      <c r="V61" s="12">
        <v>670000</v>
      </c>
      <c r="W61" s="12"/>
      <c r="X61" s="222">
        <f t="shared" si="89"/>
        <v>670000</v>
      </c>
      <c r="Y61" s="12">
        <v>670000</v>
      </c>
      <c r="Z61" s="12"/>
      <c r="AA61" s="222">
        <f t="shared" si="90"/>
        <v>670000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/>
      <c r="X62" s="54">
        <f t="shared" si="89"/>
        <v>900000</v>
      </c>
      <c r="Y62" s="12">
        <v>900000</v>
      </c>
      <c r="Z62" s="12"/>
      <c r="AA62" s="54">
        <f t="shared" si="90"/>
        <v>900000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/>
      <c r="X65" s="54">
        <f t="shared" si="89"/>
        <v>800000</v>
      </c>
      <c r="Y65" s="12">
        <v>800000</v>
      </c>
      <c r="Z65" s="12"/>
      <c r="AA65" s="54">
        <f t="shared" si="90"/>
        <v>800000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/>
      <c r="AA66" s="54">
        <f t="shared" si="90"/>
        <v>800000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/>
      <c r="AA67" s="54">
        <f t="shared" si="90"/>
        <v>950000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/>
      <c r="U71" s="54">
        <f>S71-T71</f>
        <v>620000</v>
      </c>
      <c r="V71" s="42">
        <v>620000</v>
      </c>
      <c r="W71" s="42"/>
      <c r="X71" s="54">
        <f>V71-W71</f>
        <v>620000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x14ac:dyDescent="0.2">
      <c r="A72" s="209">
        <v>69</v>
      </c>
      <c r="B72" s="13"/>
      <c r="C72" s="42" t="s">
        <v>349</v>
      </c>
      <c r="D72" s="103" t="s">
        <v>375</v>
      </c>
      <c r="E72" s="42">
        <v>13000000</v>
      </c>
      <c r="F72" s="42"/>
      <c r="G72" s="42"/>
      <c r="H72" s="42">
        <f t="shared" si="99"/>
        <v>13000000</v>
      </c>
      <c r="I72" s="42">
        <v>1000000</v>
      </c>
      <c r="J72" s="42">
        <v>4000000</v>
      </c>
      <c r="K72" s="42">
        <v>4000000</v>
      </c>
      <c r="L72" s="307">
        <f t="shared" ref="L72:L78" si="108">J72-K72</f>
        <v>0</v>
      </c>
      <c r="M72" s="42">
        <v>667000</v>
      </c>
      <c r="N72" s="42">
        <v>667000</v>
      </c>
      <c r="O72" s="105">
        <f t="shared" si="100"/>
        <v>0</v>
      </c>
      <c r="P72" s="42">
        <v>667000</v>
      </c>
      <c r="Q72" s="42">
        <f>33000+634000</f>
        <v>667000</v>
      </c>
      <c r="R72" s="105">
        <f t="shared" ref="R72:R73" si="109">P72-Q72</f>
        <v>0</v>
      </c>
      <c r="S72" s="42">
        <v>667000</v>
      </c>
      <c r="T72" s="42">
        <v>667000</v>
      </c>
      <c r="U72" s="105">
        <f t="shared" ref="U72:U73" si="110">S72-T72</f>
        <v>0</v>
      </c>
      <c r="V72" s="42">
        <v>667000</v>
      </c>
      <c r="W72" s="42">
        <v>667000</v>
      </c>
      <c r="X72" s="105">
        <f t="shared" ref="X72:X73" si="111">V72-W72</f>
        <v>0</v>
      </c>
      <c r="Y72" s="42">
        <v>667000</v>
      </c>
      <c r="Z72" s="42">
        <v>532000</v>
      </c>
      <c r="AA72" s="105">
        <f t="shared" ref="AA72:AA73" si="112">Y72-Z72</f>
        <v>135000</v>
      </c>
      <c r="AB72" s="42">
        <v>667000</v>
      </c>
      <c r="AC72" s="42"/>
      <c r="AD72" s="105">
        <f t="shared" ref="AD72:AD73" si="113">AB72-AC72</f>
        <v>667000</v>
      </c>
      <c r="AE72" s="42">
        <v>667000</v>
      </c>
      <c r="AF72" s="42"/>
      <c r="AG72" s="105">
        <f t="shared" ref="AG72:AG73" si="114">AE72-AF72</f>
        <v>667000</v>
      </c>
      <c r="AH72" s="42">
        <v>667000</v>
      </c>
      <c r="AI72" s="42"/>
      <c r="AJ72" s="105">
        <f t="shared" ref="AJ72:AJ73" si="115">AH72-AI72</f>
        <v>667000</v>
      </c>
      <c r="AK72" s="42">
        <v>667000</v>
      </c>
      <c r="AL72" s="42"/>
      <c r="AM72" s="105">
        <f t="shared" ref="AM72:AM73" si="116">AK72-AL72</f>
        <v>667000</v>
      </c>
      <c r="AN72" s="42">
        <v>667000</v>
      </c>
      <c r="AO72" s="42"/>
      <c r="AP72" s="105">
        <f t="shared" ref="AP72:AP73" si="117">AN72-AO72</f>
        <v>667000</v>
      </c>
      <c r="AQ72" s="42">
        <v>667000</v>
      </c>
      <c r="AR72" s="42"/>
      <c r="AS72" s="105">
        <f t="shared" si="101"/>
        <v>667000</v>
      </c>
      <c r="AT72" s="42">
        <v>663000</v>
      </c>
      <c r="AU72" s="42"/>
      <c r="AV72" s="232">
        <f t="shared" si="102"/>
        <v>663000</v>
      </c>
      <c r="AW72" s="42"/>
      <c r="AX72" s="42"/>
      <c r="AY72" s="42"/>
      <c r="AZ72" s="32">
        <f t="shared" si="103"/>
        <v>12000000</v>
      </c>
      <c r="BA72" s="42">
        <f t="shared" si="104"/>
        <v>1000000</v>
      </c>
      <c r="BB72" s="9">
        <f t="shared" si="105"/>
        <v>13000000</v>
      </c>
      <c r="BC72" s="9">
        <f t="shared" si="106"/>
        <v>13000000</v>
      </c>
      <c r="BD72" s="9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/>
      <c r="X75" s="105">
        <f t="shared" ref="X75:X76" si="119">+V75-W75</f>
        <v>1000000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/>
      <c r="X76" s="105">
        <f t="shared" si="119"/>
        <v>1000000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/>
      <c r="AA77" s="105">
        <f t="shared" ref="AA77:AA78" si="132">Y77-Z77</f>
        <v>1000000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/>
      <c r="X81" s="54">
        <f t="shared" ref="X81:X84" si="142">V81-W81</f>
        <v>1000000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/>
      <c r="X84" s="54">
        <f t="shared" si="142"/>
        <v>1150000</v>
      </c>
      <c r="Y84" s="42">
        <v>1150000</v>
      </c>
      <c r="Z84" s="42"/>
      <c r="AA84" s="54">
        <f t="shared" si="143"/>
        <v>1150000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/>
      <c r="AA85" s="54">
        <f t="shared" ref="AA85:AA88" si="149">+Y85-Z85</f>
        <v>1150000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/>
      <c r="AA86" s="54">
        <f t="shared" si="149"/>
        <v>1150000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/>
      <c r="AA90" s="54">
        <f t="shared" si="159"/>
        <v>1150000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/>
      <c r="X93" s="54">
        <f t="shared" ref="X93" si="168">+V93-W93</f>
        <v>600000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0" t="s">
        <v>28</v>
      </c>
      <c r="B143" s="411"/>
      <c r="C143" s="411"/>
      <c r="D143" s="412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44687000</v>
      </c>
      <c r="R143" s="211">
        <f t="shared" si="199"/>
        <v>12040000</v>
      </c>
      <c r="S143" s="211">
        <f t="shared" si="199"/>
        <v>71777000</v>
      </c>
      <c r="T143" s="211">
        <f t="shared" si="199"/>
        <v>51593000</v>
      </c>
      <c r="U143" s="211">
        <f t="shared" si="199"/>
        <v>20184000</v>
      </c>
      <c r="V143" s="211">
        <f t="shared" si="199"/>
        <v>66777000</v>
      </c>
      <c r="W143" s="211">
        <f t="shared" si="199"/>
        <v>26347000</v>
      </c>
      <c r="X143" s="211">
        <f t="shared" si="199"/>
        <v>40430000</v>
      </c>
      <c r="Y143" s="211">
        <f t="shared" si="199"/>
        <v>66777000</v>
      </c>
      <c r="Z143" s="211">
        <f t="shared" si="199"/>
        <v>3232000</v>
      </c>
      <c r="AA143" s="211">
        <f t="shared" si="199"/>
        <v>63545000</v>
      </c>
      <c r="AB143" s="211">
        <f t="shared" si="199"/>
        <v>71277000</v>
      </c>
      <c r="AC143" s="211">
        <f t="shared" si="199"/>
        <v>1550000</v>
      </c>
      <c r="AD143" s="211">
        <f t="shared" si="199"/>
        <v>69727000</v>
      </c>
      <c r="AE143" s="211">
        <f t="shared" si="199"/>
        <v>66777000</v>
      </c>
      <c r="AF143" s="211">
        <f t="shared" si="199"/>
        <v>950000</v>
      </c>
      <c r="AG143" s="211">
        <f t="shared" si="199"/>
        <v>65827000</v>
      </c>
      <c r="AH143" s="211">
        <f t="shared" si="199"/>
        <v>66777000</v>
      </c>
      <c r="AI143" s="211">
        <f t="shared" si="199"/>
        <v>750000</v>
      </c>
      <c r="AJ143" s="211">
        <f t="shared" si="199"/>
        <v>66027000</v>
      </c>
      <c r="AK143" s="211">
        <f t="shared" ref="AK143:BA143" si="200">SUM(AK7:AK142)</f>
        <v>66777000</v>
      </c>
      <c r="AL143" s="211">
        <f t="shared" si="200"/>
        <v>750000</v>
      </c>
      <c r="AM143" s="211">
        <f t="shared" si="200"/>
        <v>66027000</v>
      </c>
      <c r="AN143" s="211">
        <f t="shared" si="200"/>
        <v>66027000</v>
      </c>
      <c r="AO143" s="211">
        <f t="shared" si="200"/>
        <v>750000</v>
      </c>
      <c r="AP143" s="211">
        <f t="shared" si="200"/>
        <v>65277000</v>
      </c>
      <c r="AQ143" s="211">
        <f t="shared" si="200"/>
        <v>19722000</v>
      </c>
      <c r="AR143" s="211">
        <f t="shared" si="200"/>
        <v>0</v>
      </c>
      <c r="AS143" s="211">
        <f t="shared" si="200"/>
        <v>19722000</v>
      </c>
      <c r="AT143" s="211">
        <f t="shared" si="200"/>
        <v>13113000</v>
      </c>
      <c r="AU143" s="211">
        <f t="shared" si="200"/>
        <v>0</v>
      </c>
      <c r="AV143" s="211">
        <f t="shared" si="200"/>
        <v>13113000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79" t="s">
        <v>125</v>
      </c>
      <c r="B145" s="379"/>
      <c r="C145" s="379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5250000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5000000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6125000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5700000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5400000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5100000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5400000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5700000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6300000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6050000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5700000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4800000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5600000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6650000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5600000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5700000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7240000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5700000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4250000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4900000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3500000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5400000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5400000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6300000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5990000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6300000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5600000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4800000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5700000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4960000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4800000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8000000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7000000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8000000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10350000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9200000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9200000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9200000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6600000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170500000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156040000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P1" workbookViewId="0">
      <pane ySplit="6" topLeftCell="A7" activePane="bottomLeft" state="frozen"/>
      <selection pane="bottomLeft" activeCell="AD12" sqref="AD12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7" t="s">
        <v>1</v>
      </c>
      <c r="B5" s="439" t="s">
        <v>2</v>
      </c>
      <c r="C5" s="441" t="s">
        <v>3</v>
      </c>
      <c r="D5" s="441" t="s">
        <v>4</v>
      </c>
      <c r="E5" s="441" t="s">
        <v>5</v>
      </c>
      <c r="F5" s="446" t="s">
        <v>6</v>
      </c>
      <c r="G5" s="446"/>
      <c r="H5" s="441" t="s">
        <v>10</v>
      </c>
      <c r="I5" s="441" t="s">
        <v>27</v>
      </c>
      <c r="J5" s="85"/>
      <c r="K5" s="443" t="s">
        <v>26</v>
      </c>
      <c r="L5" s="444"/>
      <c r="M5" s="445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34" t="s">
        <v>25</v>
      </c>
      <c r="AY5" s="435"/>
      <c r="AZ5" s="436"/>
      <c r="BA5" s="81" t="s">
        <v>62</v>
      </c>
      <c r="BC5" s="431" t="s">
        <v>29</v>
      </c>
    </row>
    <row r="6" spans="1:55" s="57" customFormat="1" ht="15.75" customHeight="1" thickBot="1" x14ac:dyDescent="0.25">
      <c r="A6" s="438"/>
      <c r="B6" s="440"/>
      <c r="C6" s="442"/>
      <c r="D6" s="442"/>
      <c r="E6" s="442"/>
      <c r="F6" s="55" t="s">
        <v>7</v>
      </c>
      <c r="G6" s="56" t="s">
        <v>8</v>
      </c>
      <c r="H6" s="442"/>
      <c r="I6" s="442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2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/>
      <c r="Y10" s="54">
        <f t="shared" ref="Y10:Y16" si="7">W10-X10</f>
        <v>480000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200000</v>
      </c>
      <c r="AH19" s="252">
        <f t="shared" si="18"/>
        <v>750000</v>
      </c>
      <c r="AI19" s="12">
        <v>950000</v>
      </c>
      <c r="AJ19" s="255"/>
      <c r="AK19" s="252">
        <f t="shared" si="19"/>
        <v>950000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/>
      <c r="AB23" s="252">
        <f t="shared" si="16"/>
        <v>1000000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/>
      <c r="Y24" s="252">
        <f t="shared" si="15"/>
        <v>750000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/>
      <c r="Y27" s="252">
        <f t="shared" si="15"/>
        <v>950000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/>
      <c r="Y34" s="252">
        <f t="shared" si="15"/>
        <v>950000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/>
      <c r="AB38" s="252">
        <f t="shared" si="16"/>
        <v>900000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80000</v>
      </c>
      <c r="AE39" s="252">
        <f t="shared" si="17"/>
        <v>504000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/>
      <c r="Y40" s="252">
        <f t="shared" si="15"/>
        <v>950000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/>
      <c r="Y46" s="252">
        <f t="shared" si="15"/>
        <v>1020000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36000</v>
      </c>
      <c r="AB47" s="252">
        <f t="shared" si="28"/>
        <v>755000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/>
      <c r="Y49" s="54">
        <f t="shared" ref="Y49:Y53" si="43">+W49-X49</f>
        <v>1000000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500000</v>
      </c>
      <c r="V57" s="54">
        <f t="shared" si="51"/>
        <v>500000</v>
      </c>
      <c r="W57" s="12">
        <v>1000000</v>
      </c>
      <c r="X57" s="12"/>
      <c r="Y57" s="54">
        <f t="shared" si="52"/>
        <v>1000000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/>
      <c r="V61" s="54">
        <f t="shared" ref="V61:V67" si="60">+T61-U61</f>
        <v>1150000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50000</v>
      </c>
      <c r="Y66" s="54">
        <f t="shared" si="61"/>
        <v>1100000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8"/>
      <c r="B82" s="429"/>
      <c r="C82" s="429"/>
      <c r="D82" s="430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44510000</v>
      </c>
      <c r="V82" s="193">
        <f t="shared" si="81"/>
        <v>12735000</v>
      </c>
      <c r="W82" s="193">
        <f t="shared" si="81"/>
        <v>49745000</v>
      </c>
      <c r="X82" s="193">
        <f t="shared" si="81"/>
        <v>23965000</v>
      </c>
      <c r="Y82" s="193">
        <f t="shared" si="81"/>
        <v>25780000</v>
      </c>
      <c r="Z82" s="193">
        <f t="shared" si="81"/>
        <v>49745000</v>
      </c>
      <c r="AA82" s="193">
        <f t="shared" si="81"/>
        <v>5540000</v>
      </c>
      <c r="AB82" s="193">
        <f t="shared" si="81"/>
        <v>44205000</v>
      </c>
      <c r="AC82" s="193">
        <f t="shared" si="81"/>
        <v>54245000</v>
      </c>
      <c r="AD82" s="193">
        <f t="shared" si="81"/>
        <v>2300000</v>
      </c>
      <c r="AE82" s="193">
        <f t="shared" si="81"/>
        <v>51945000</v>
      </c>
      <c r="AF82" s="193">
        <f t="shared" si="81"/>
        <v>49745000</v>
      </c>
      <c r="AG82" s="193">
        <f t="shared" si="81"/>
        <v>1280000</v>
      </c>
      <c r="AH82" s="193">
        <f t="shared" si="81"/>
        <v>48465000</v>
      </c>
      <c r="AI82" s="193">
        <f t="shared" si="81"/>
        <v>49745000</v>
      </c>
      <c r="AJ82" s="193">
        <f t="shared" si="81"/>
        <v>500000</v>
      </c>
      <c r="AK82" s="193">
        <f t="shared" si="81"/>
        <v>49245000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79" t="s">
        <v>125</v>
      </c>
      <c r="B83" s="379"/>
      <c r="C83" s="379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4500000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5950000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3840000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5700000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6000000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3600000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6120000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6000000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6000000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6750000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6650000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4800000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6650000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5400000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5400000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4000000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6650000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7140000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6300000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8000000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9000000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7000000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7000000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8500000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7000000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11500000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358645000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172805000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185840000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topLeftCell="J1" workbookViewId="0">
      <pane ySplit="6" topLeftCell="A7" activePane="bottomLeft" state="frozen"/>
      <selection pane="bottomLeft" activeCell="X14" sqref="X14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1" t="s">
        <v>1</v>
      </c>
      <c r="B5" s="453" t="s">
        <v>2</v>
      </c>
      <c r="C5" s="455" t="s">
        <v>3</v>
      </c>
      <c r="D5" s="457" t="s">
        <v>4</v>
      </c>
      <c r="E5" s="457" t="s">
        <v>5</v>
      </c>
      <c r="F5" s="460" t="s">
        <v>6</v>
      </c>
      <c r="G5" s="460"/>
      <c r="H5" s="457" t="s">
        <v>10</v>
      </c>
      <c r="I5" s="457" t="s">
        <v>27</v>
      </c>
      <c r="J5" s="462" t="s">
        <v>26</v>
      </c>
      <c r="K5" s="463"/>
      <c r="L5" s="464"/>
      <c r="M5" s="450" t="s">
        <v>9</v>
      </c>
      <c r="N5" s="450"/>
      <c r="O5" s="459"/>
      <c r="P5" s="450" t="s">
        <v>14</v>
      </c>
      <c r="Q5" s="450"/>
      <c r="R5" s="450"/>
      <c r="S5" s="450" t="s">
        <v>15</v>
      </c>
      <c r="T5" s="450"/>
      <c r="U5" s="450"/>
      <c r="V5" s="450" t="s">
        <v>16</v>
      </c>
      <c r="W5" s="450"/>
      <c r="X5" s="450"/>
      <c r="Y5" s="450" t="s">
        <v>17</v>
      </c>
      <c r="Z5" s="450"/>
      <c r="AA5" s="450"/>
      <c r="AB5" s="450" t="s">
        <v>18</v>
      </c>
      <c r="AC5" s="450"/>
      <c r="AD5" s="450"/>
      <c r="AE5" s="450" t="s">
        <v>19</v>
      </c>
      <c r="AF5" s="450"/>
      <c r="AG5" s="450"/>
      <c r="AH5" s="450" t="s">
        <v>20</v>
      </c>
      <c r="AI5" s="450"/>
      <c r="AJ5" s="450"/>
      <c r="AK5" s="450" t="s">
        <v>21</v>
      </c>
      <c r="AL5" s="450"/>
      <c r="AM5" s="450"/>
      <c r="AN5" s="450" t="s">
        <v>22</v>
      </c>
      <c r="AO5" s="450"/>
      <c r="AP5" s="450"/>
      <c r="AQ5" s="450" t="s">
        <v>23</v>
      </c>
      <c r="AR5" s="450"/>
      <c r="AS5" s="450"/>
      <c r="AT5" s="450" t="s">
        <v>49</v>
      </c>
      <c r="AU5" s="450"/>
      <c r="AV5" s="450"/>
      <c r="AW5" s="465" t="s">
        <v>25</v>
      </c>
      <c r="AX5" s="466"/>
      <c r="AY5" s="467"/>
      <c r="AZ5" s="273" t="s">
        <v>62</v>
      </c>
    </row>
    <row r="6" spans="1:52" s="217" customFormat="1" ht="12" thickBot="1" x14ac:dyDescent="0.25">
      <c r="A6" s="452"/>
      <c r="B6" s="454"/>
      <c r="C6" s="456"/>
      <c r="D6" s="458"/>
      <c r="E6" s="458"/>
      <c r="F6" s="213" t="s">
        <v>7</v>
      </c>
      <c r="G6" s="214" t="s">
        <v>8</v>
      </c>
      <c r="H6" s="461"/>
      <c r="I6" s="458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/>
      <c r="X9" s="41">
        <f t="shared" ref="X9:X10" si="18">V9-W9</f>
        <v>900000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/>
      <c r="U22" s="41">
        <f t="shared" ref="U22:U25" si="33">S22-T22</f>
        <v>2375000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150000</v>
      </c>
      <c r="X24" s="230">
        <f t="shared" si="34"/>
        <v>550000</v>
      </c>
      <c r="Y24" s="12">
        <v>700000</v>
      </c>
      <c r="Z24" s="12">
        <v>0</v>
      </c>
      <c r="AA24" s="230">
        <f t="shared" si="35"/>
        <v>700000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/>
      <c r="X27" s="54">
        <f>V27-W27</f>
        <v>3000000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/>
      <c r="AG30" s="54">
        <f t="shared" ref="AG30:AG50" si="49">AE30-AF30</f>
        <v>750000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/>
      <c r="X38" s="230">
        <f t="shared" si="46"/>
        <v>1000000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/>
      <c r="X39" s="230">
        <f t="shared" si="46"/>
        <v>950000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/>
      <c r="X45" s="41">
        <f t="shared" si="46"/>
        <v>1000000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700000</v>
      </c>
      <c r="X46" s="230">
        <f t="shared" si="46"/>
        <v>200000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15000</v>
      </c>
      <c r="AA48" s="41">
        <f t="shared" si="47"/>
        <v>970000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7" t="s">
        <v>28</v>
      </c>
      <c r="B77" s="448"/>
      <c r="C77" s="448"/>
      <c r="D77" s="449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26669000</v>
      </c>
      <c r="U77" s="280">
        <f t="shared" si="83"/>
        <v>11345000</v>
      </c>
      <c r="V77" s="280">
        <f t="shared" si="83"/>
        <v>38639000</v>
      </c>
      <c r="W77" s="280">
        <f t="shared" si="83"/>
        <v>13319000</v>
      </c>
      <c r="X77" s="280">
        <f t="shared" si="83"/>
        <v>25320000</v>
      </c>
      <c r="Y77" s="280">
        <f t="shared" si="83"/>
        <v>35639000</v>
      </c>
      <c r="Z77" s="280">
        <f t="shared" si="83"/>
        <v>5049000</v>
      </c>
      <c r="AA77" s="280">
        <f t="shared" si="83"/>
        <v>30590000</v>
      </c>
      <c r="AB77" s="280">
        <f t="shared" si="83"/>
        <v>38014000</v>
      </c>
      <c r="AC77" s="280">
        <f t="shared" si="83"/>
        <v>2480000</v>
      </c>
      <c r="AD77" s="280">
        <f t="shared" si="83"/>
        <v>35534000</v>
      </c>
      <c r="AE77" s="280">
        <f t="shared" si="83"/>
        <v>37639000</v>
      </c>
      <c r="AF77" s="280">
        <f t="shared" si="83"/>
        <v>900000</v>
      </c>
      <c r="AG77" s="280">
        <f t="shared" si="83"/>
        <v>36739000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9" t="s">
        <v>125</v>
      </c>
      <c r="B79" s="379"/>
      <c r="C79" s="379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6300000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6300000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6000000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7125000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5400000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4750000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5320000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5000000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4500000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4800000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7000000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6650000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6000000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8000000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5600000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5400000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7865000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264200000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137960000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126240000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2" workbookViewId="0">
      <selection activeCell="C33" sqref="C33:F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165535000</v>
      </c>
      <c r="D17" s="8">
        <f>+BA!N47</f>
        <v>15304000</v>
      </c>
      <c r="E17" s="8">
        <f>+BA!Q47</f>
        <v>21304000</v>
      </c>
      <c r="F17" s="8">
        <f>+BA!T47</f>
        <v>19054000</v>
      </c>
      <c r="G17" s="8">
        <f>+BA!W47</f>
        <v>9462000</v>
      </c>
      <c r="H17" s="8">
        <f>+BA!Z47</f>
        <v>2517000</v>
      </c>
      <c r="I17" s="8">
        <f>+BA!AC47</f>
        <v>1415000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236991000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30455000</v>
      </c>
      <c r="G18" s="11">
        <f>+KA!W110</f>
        <v>19735000</v>
      </c>
      <c r="H18" s="11">
        <f>+KA!Z110</f>
        <v>3065000</v>
      </c>
      <c r="I18" s="11">
        <f>+KA!AC110</f>
        <v>1895000</v>
      </c>
      <c r="J18" s="11">
        <f>+KA!AF110</f>
        <v>1395000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378832500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44687000</v>
      </c>
      <c r="F19" s="11">
        <f>+OM!T143</f>
        <v>51593000</v>
      </c>
      <c r="G19" s="11">
        <f>+OM!W143</f>
        <v>26347000</v>
      </c>
      <c r="H19" s="11">
        <f>+OM!Z143</f>
        <v>3232000</v>
      </c>
      <c r="I19" s="11">
        <f>+OM!AC143</f>
        <v>1550000</v>
      </c>
      <c r="J19" s="11">
        <f>+OM!AF143</f>
        <v>950000</v>
      </c>
      <c r="K19" s="11">
        <f>+OM!AI143</f>
        <v>750000</v>
      </c>
      <c r="L19" s="246">
        <f>+OM!AL143</f>
        <v>750000</v>
      </c>
      <c r="M19" s="11">
        <f>+OM!AO143</f>
        <v>750000</v>
      </c>
      <c r="N19" s="11">
        <f>+OM!AR143</f>
        <v>0</v>
      </c>
      <c r="O19" s="11">
        <f>+OM!AU143</f>
        <v>0</v>
      </c>
      <c r="P19" s="11">
        <f>+OM!AX143</f>
        <v>0</v>
      </c>
      <c r="Q19" s="20"/>
      <c r="R19" s="8">
        <f>SUM(C19:P19)</f>
        <v>629071000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44510000</v>
      </c>
      <c r="G20" s="11">
        <f>+TI!X82</f>
        <v>23965000</v>
      </c>
      <c r="H20" s="11">
        <f>+TI!AA82</f>
        <v>5540000</v>
      </c>
      <c r="I20" s="11">
        <f>TI!AD82</f>
        <v>2300000</v>
      </c>
      <c r="J20" s="11">
        <f>+TI!AG82</f>
        <v>1280000</v>
      </c>
      <c r="K20" s="11">
        <f>+TI!AJ82</f>
        <v>500000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471855000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26669000</v>
      </c>
      <c r="G21" s="11">
        <f>+TO!W77</f>
        <v>13319000</v>
      </c>
      <c r="H21" s="11">
        <f>+TO!Z77</f>
        <v>5049000</v>
      </c>
      <c r="I21" s="11">
        <f>+TO!AC77</f>
        <v>2480000</v>
      </c>
      <c r="J21" s="11">
        <f>+TO!AF77</f>
        <v>900000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337780000</v>
      </c>
    </row>
    <row r="22" spans="1:20" s="308" customFormat="1" x14ac:dyDescent="0.2">
      <c r="A22" s="21"/>
      <c r="B22" s="21" t="s">
        <v>50</v>
      </c>
      <c r="C22" s="26">
        <f>SUM(C17:C21)</f>
        <v>1432437500</v>
      </c>
      <c r="D22" s="26">
        <f t="shared" ref="D22:R22" si="2">SUM(D17:D21)</f>
        <v>146745000</v>
      </c>
      <c r="E22" s="26">
        <f t="shared" si="2"/>
        <v>165550000</v>
      </c>
      <c r="F22" s="26">
        <f t="shared" si="2"/>
        <v>172281000</v>
      </c>
      <c r="G22" s="26">
        <f t="shared" si="2"/>
        <v>92828000</v>
      </c>
      <c r="H22" s="26">
        <f t="shared" si="2"/>
        <v>19403000</v>
      </c>
      <c r="I22" s="26">
        <f t="shared" si="2"/>
        <v>9640000</v>
      </c>
      <c r="J22" s="26">
        <f t="shared" si="2"/>
        <v>5325000</v>
      </c>
      <c r="K22" s="26">
        <f t="shared" si="2"/>
        <v>4345000</v>
      </c>
      <c r="L22" s="247">
        <f t="shared" si="2"/>
        <v>3075000</v>
      </c>
      <c r="M22" s="26">
        <f t="shared" si="2"/>
        <v>2275000</v>
      </c>
      <c r="N22" s="26">
        <f t="shared" si="2"/>
        <v>625000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2054529500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12350000</v>
      </c>
      <c r="D28" s="238">
        <f>+BA!O47</f>
        <v>3520000</v>
      </c>
      <c r="E28" s="238">
        <f>+BA!R47</f>
        <v>3520000</v>
      </c>
      <c r="F28" s="238">
        <f>+BA!U47</f>
        <v>7920000</v>
      </c>
      <c r="G28" s="238">
        <f>+BA!X47</f>
        <v>20512000</v>
      </c>
      <c r="H28" s="238">
        <f>BA!AA47</f>
        <v>24457000</v>
      </c>
      <c r="I28" s="238">
        <f>+BA!AD47</f>
        <v>25559000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224909000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7122000</v>
      </c>
      <c r="G29" s="239">
        <f>+KA!X110</f>
        <v>17842000</v>
      </c>
      <c r="H29" s="239">
        <f>+KA!AA110</f>
        <v>34512000</v>
      </c>
      <c r="I29" s="239">
        <f>+KA!AD110</f>
        <v>34082000</v>
      </c>
      <c r="J29" s="239">
        <f>+KA!AG110</f>
        <v>34582000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257940000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12040000</v>
      </c>
      <c r="F30" s="239">
        <f>+OM!U143</f>
        <v>20184000</v>
      </c>
      <c r="G30" s="239">
        <f>+OM!X143</f>
        <v>40430000</v>
      </c>
      <c r="H30" s="239">
        <f>+OM!AA143</f>
        <v>63545000</v>
      </c>
      <c r="I30" s="239">
        <f>+OM!AD143</f>
        <v>69727000</v>
      </c>
      <c r="J30" s="239">
        <f>+OM!AG143</f>
        <v>65827000</v>
      </c>
      <c r="K30" s="239">
        <f>+OM!AJ143</f>
        <v>66027000</v>
      </c>
      <c r="L30" s="248">
        <f>+OM!AM143</f>
        <v>66027000</v>
      </c>
      <c r="M30" s="239">
        <f>+OM!AP143</f>
        <v>65277000</v>
      </c>
      <c r="N30" s="239">
        <f>+OM!AS143</f>
        <v>19722000</v>
      </c>
      <c r="O30" s="11">
        <f>+OM!AV143</f>
        <v>13113000</v>
      </c>
      <c r="P30" s="11">
        <f>+OM!AY143</f>
        <v>0</v>
      </c>
      <c r="Q30" s="20"/>
      <c r="R30" s="8">
        <f>SUM(C30:P30)</f>
        <v>536909000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12735000</v>
      </c>
      <c r="G31" s="239">
        <f>+TI!Y82</f>
        <v>25780000</v>
      </c>
      <c r="H31" s="239">
        <f>+TI!AB82</f>
        <v>44205000</v>
      </c>
      <c r="I31" s="239">
        <f>+TI!AE82</f>
        <v>51945000</v>
      </c>
      <c r="J31" s="239">
        <f>+TI!AH82</f>
        <v>48465000</v>
      </c>
      <c r="K31" s="239">
        <f>+TI!AK82</f>
        <v>49245000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375195000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11345000</v>
      </c>
      <c r="G32" s="239">
        <f>+TO!X77</f>
        <v>25320000</v>
      </c>
      <c r="H32" s="239">
        <f>+TO!AA77</f>
        <v>30590000</v>
      </c>
      <c r="I32" s="239">
        <f>+TO!AD77</f>
        <v>35534000</v>
      </c>
      <c r="J32" s="239">
        <f>+TO!AG77</f>
        <v>36739000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270500000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59100000</v>
      </c>
      <c r="D33" s="240">
        <f t="shared" ref="D33:Q33" si="3">SUM(D28:D32)</f>
        <v>21127000</v>
      </c>
      <c r="E33" s="240">
        <f t="shared" si="3"/>
        <v>29327000</v>
      </c>
      <c r="F33" s="240">
        <f t="shared" si="3"/>
        <v>59306000</v>
      </c>
      <c r="G33" s="240">
        <f t="shared" ref="G33:N33" si="4">SUM(G28:G32)</f>
        <v>129884000</v>
      </c>
      <c r="H33" s="240">
        <f t="shared" si="4"/>
        <v>197309000</v>
      </c>
      <c r="I33" s="240">
        <f t="shared" si="4"/>
        <v>216847000</v>
      </c>
      <c r="J33" s="240">
        <f t="shared" si="4"/>
        <v>214787000</v>
      </c>
      <c r="K33" s="240">
        <f t="shared" si="4"/>
        <v>210767000</v>
      </c>
      <c r="L33" s="249">
        <f t="shared" si="4"/>
        <v>214412000</v>
      </c>
      <c r="M33" s="240">
        <f t="shared" si="4"/>
        <v>213387000</v>
      </c>
      <c r="N33" s="240">
        <f t="shared" si="4"/>
        <v>66547000</v>
      </c>
      <c r="O33" s="26">
        <f t="shared" si="3"/>
        <v>32653000</v>
      </c>
      <c r="P33" s="26">
        <f t="shared" si="3"/>
        <v>10450000</v>
      </c>
      <c r="Q33" s="26">
        <f t="shared" si="3"/>
        <v>0</v>
      </c>
      <c r="R33" s="26">
        <f>SUM(R28:R32)</f>
        <v>1665453000</v>
      </c>
      <c r="S33" s="311">
        <f>R11-R22</f>
        <v>1665453000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12350000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7920000</v>
      </c>
      <c r="G43" s="310">
        <f t="shared" si="5"/>
        <v>20512000</v>
      </c>
      <c r="H43" s="310">
        <f t="shared" si="5"/>
        <v>24457000</v>
      </c>
      <c r="I43" s="310">
        <f t="shared" si="5"/>
        <v>25559000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224909000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7122000</v>
      </c>
      <c r="G44" s="310">
        <f t="shared" si="6"/>
        <v>17842000</v>
      </c>
      <c r="H44" s="310">
        <f t="shared" si="6"/>
        <v>34512000</v>
      </c>
      <c r="I44" s="310">
        <f t="shared" si="6"/>
        <v>34082000</v>
      </c>
      <c r="J44" s="310">
        <f t="shared" si="6"/>
        <v>34582000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257940000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12040000</v>
      </c>
      <c r="F45" s="310">
        <f t="shared" si="7"/>
        <v>20184000</v>
      </c>
      <c r="G45" s="310">
        <f t="shared" si="7"/>
        <v>40430000</v>
      </c>
      <c r="H45" s="310">
        <f t="shared" si="7"/>
        <v>63545000</v>
      </c>
      <c r="I45" s="310">
        <f t="shared" si="7"/>
        <v>69727000</v>
      </c>
      <c r="J45" s="310">
        <f t="shared" si="7"/>
        <v>65827000</v>
      </c>
      <c r="K45" s="310">
        <f t="shared" si="7"/>
        <v>66027000</v>
      </c>
      <c r="L45" s="310">
        <f t="shared" si="7"/>
        <v>66027000</v>
      </c>
      <c r="M45" s="310">
        <f t="shared" si="7"/>
        <v>65277000</v>
      </c>
      <c r="N45" s="310">
        <f t="shared" si="7"/>
        <v>19722000</v>
      </c>
      <c r="O45" s="310">
        <f t="shared" si="7"/>
        <v>13113000</v>
      </c>
      <c r="P45" s="310">
        <f t="shared" si="7"/>
        <v>0</v>
      </c>
      <c r="Q45" s="310">
        <f t="shared" si="7"/>
        <v>0</v>
      </c>
      <c r="R45" s="310">
        <f t="shared" si="7"/>
        <v>536909000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12735000</v>
      </c>
      <c r="G46" s="310">
        <f t="shared" si="8"/>
        <v>25780000</v>
      </c>
      <c r="H46" s="310">
        <f t="shared" si="8"/>
        <v>44205000</v>
      </c>
      <c r="I46" s="310">
        <f t="shared" si="8"/>
        <v>51945000</v>
      </c>
      <c r="J46" s="310">
        <f t="shared" si="8"/>
        <v>48465000</v>
      </c>
      <c r="K46" s="310">
        <f t="shared" si="8"/>
        <v>49245000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375195000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11345000</v>
      </c>
      <c r="G47" s="310">
        <f t="shared" si="9"/>
        <v>25320000</v>
      </c>
      <c r="H47" s="310">
        <f t="shared" si="9"/>
        <v>30590000</v>
      </c>
      <c r="I47" s="310">
        <f t="shared" si="9"/>
        <v>35534000</v>
      </c>
      <c r="J47" s="310">
        <f t="shared" si="9"/>
        <v>36739000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270500000</v>
      </c>
    </row>
    <row r="48" spans="1:19" x14ac:dyDescent="0.2">
      <c r="C48" s="310">
        <f t="shared" ref="C48:R48" si="10">C11-C22</f>
        <v>59100000</v>
      </c>
      <c r="D48" s="310">
        <f t="shared" si="10"/>
        <v>21127000</v>
      </c>
      <c r="E48" s="310">
        <f t="shared" si="10"/>
        <v>29327000</v>
      </c>
      <c r="F48" s="310">
        <f t="shared" si="10"/>
        <v>59306000</v>
      </c>
      <c r="G48" s="310">
        <f t="shared" si="10"/>
        <v>129884000</v>
      </c>
      <c r="H48" s="310">
        <f t="shared" si="10"/>
        <v>197309000</v>
      </c>
      <c r="I48" s="310">
        <f t="shared" si="10"/>
        <v>216847000</v>
      </c>
      <c r="J48" s="310">
        <f t="shared" si="10"/>
        <v>214787000</v>
      </c>
      <c r="K48" s="310">
        <f t="shared" si="10"/>
        <v>210767000</v>
      </c>
      <c r="L48" s="310">
        <f t="shared" si="10"/>
        <v>214412000</v>
      </c>
      <c r="M48" s="310">
        <f t="shared" si="10"/>
        <v>213387000</v>
      </c>
      <c r="N48" s="310">
        <f t="shared" si="10"/>
        <v>66547000</v>
      </c>
      <c r="O48" s="310">
        <f t="shared" si="10"/>
        <v>32653000</v>
      </c>
      <c r="P48" s="310">
        <f t="shared" si="10"/>
        <v>2038000</v>
      </c>
      <c r="Q48" s="310">
        <f t="shared" si="10"/>
        <v>0</v>
      </c>
      <c r="R48" s="310">
        <f t="shared" si="10"/>
        <v>1665453000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5" t="s">
        <v>1</v>
      </c>
      <c r="B2" s="417" t="s">
        <v>2</v>
      </c>
      <c r="C2" s="419" t="s">
        <v>3</v>
      </c>
      <c r="D2" s="419" t="s">
        <v>4</v>
      </c>
      <c r="E2" s="419" t="s">
        <v>5</v>
      </c>
      <c r="F2" s="421" t="s">
        <v>6</v>
      </c>
      <c r="G2" s="421"/>
      <c r="H2" s="419" t="s">
        <v>10</v>
      </c>
      <c r="I2" s="419" t="s">
        <v>27</v>
      </c>
      <c r="J2" s="422" t="s">
        <v>26</v>
      </c>
      <c r="K2" s="423"/>
      <c r="L2" s="471"/>
      <c r="M2" s="413" t="s">
        <v>9</v>
      </c>
      <c r="N2" s="413"/>
      <c r="O2" s="413"/>
      <c r="P2" s="413" t="s">
        <v>14</v>
      </c>
      <c r="Q2" s="413"/>
      <c r="R2" s="413"/>
      <c r="S2" s="413" t="s">
        <v>15</v>
      </c>
      <c r="T2" s="413"/>
      <c r="U2" s="413"/>
      <c r="V2" s="413" t="s">
        <v>16</v>
      </c>
      <c r="W2" s="413"/>
      <c r="X2" s="413"/>
      <c r="Y2" s="413" t="s">
        <v>17</v>
      </c>
      <c r="Z2" s="413"/>
      <c r="AA2" s="413"/>
      <c r="AB2" s="413" t="s">
        <v>18</v>
      </c>
      <c r="AC2" s="413"/>
      <c r="AD2" s="413"/>
      <c r="AE2" s="413" t="s">
        <v>19</v>
      </c>
      <c r="AF2" s="413"/>
      <c r="AG2" s="413"/>
      <c r="AH2" s="413" t="s">
        <v>20</v>
      </c>
      <c r="AI2" s="413"/>
      <c r="AJ2" s="413"/>
      <c r="AK2" s="413" t="s">
        <v>21</v>
      </c>
      <c r="AL2" s="413"/>
      <c r="AM2" s="413"/>
      <c r="AN2" s="413" t="s">
        <v>22</v>
      </c>
      <c r="AO2" s="413"/>
      <c r="AP2" s="413"/>
      <c r="AQ2" s="413" t="s">
        <v>23</v>
      </c>
      <c r="AR2" s="413"/>
      <c r="AS2" s="413"/>
      <c r="AT2" s="413" t="s">
        <v>24</v>
      </c>
      <c r="AU2" s="413"/>
      <c r="AV2" s="413"/>
      <c r="AW2" s="425" t="s">
        <v>25</v>
      </c>
      <c r="AX2" s="426"/>
      <c r="AY2" s="427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6"/>
      <c r="B3" s="418"/>
      <c r="C3" s="420"/>
      <c r="D3" s="420"/>
      <c r="E3" s="420"/>
      <c r="F3" s="129" t="s">
        <v>7</v>
      </c>
      <c r="G3" s="130" t="s">
        <v>8</v>
      </c>
      <c r="H3" s="420"/>
      <c r="I3" s="420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6500000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6000000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5700000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5400000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6300000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6000000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6750000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8000000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4750000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5400000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92400000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107000000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2017-10-20T03:45:30Z</dcterms:modified>
</cp:coreProperties>
</file>