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 activeTab="7"/>
  </bookViews>
  <sheets>
    <sheet name="31 okt" sheetId="1" r:id="rId1"/>
    <sheet name="1 nov" sheetId="4" r:id="rId2"/>
    <sheet name="2 nov" sheetId="5" r:id="rId3"/>
    <sheet name="3 Nov" sheetId="6" r:id="rId4"/>
    <sheet name="6 nov" sheetId="7" r:id="rId5"/>
    <sheet name="7 nov " sheetId="8" r:id="rId6"/>
    <sheet name="8 nov " sheetId="9" r:id="rId7"/>
    <sheet name="9 nov " sheetId="10" r:id="rId8"/>
  </sheets>
  <externalReferences>
    <externalReference r:id="rId9"/>
  </externalReferences>
  <definedNames>
    <definedName name="_xlnm._FilterDatabase" localSheetId="4" hidden="1">'6 nov'!$J$12:$L$70</definedName>
    <definedName name="_xlnm._FilterDatabase" localSheetId="5" hidden="1">'7 nov '!$J$12:$L$70</definedName>
    <definedName name="_xlnm._FilterDatabase" localSheetId="6" hidden="1">'8 nov '!$J$12:$L$70</definedName>
    <definedName name="_xlnm._FilterDatabase" localSheetId="7" hidden="1">'9 nov '!$J$12:$L$70</definedName>
    <definedName name="_xlnm.Print_Area" localSheetId="1">'1 nov'!$A$1:$I$70</definedName>
    <definedName name="_xlnm.Print_Area" localSheetId="2">'2 nov'!$A$1:$I$70</definedName>
    <definedName name="_xlnm.Print_Area" localSheetId="3">'3 Nov'!$A$1:$I$70</definedName>
    <definedName name="_xlnm.Print_Area" localSheetId="0">'31 okt'!$A$1:$I$70</definedName>
    <definedName name="_xlnm.Print_Area" localSheetId="4">'6 nov'!$A$1:$I$70</definedName>
    <definedName name="_xlnm.Print_Area" localSheetId="5">'7 nov '!$A$1:$I$70</definedName>
    <definedName name="_xlnm.Print_Area" localSheetId="6">'8 nov '!$A$1:$I$70</definedName>
    <definedName name="_xlnm.Print_Area" localSheetId="7">'9 nov '!$A$1:$I$70</definedName>
  </definedNames>
  <calcPr calcId="144525"/>
</workbook>
</file>

<file path=xl/calcChain.xml><?xml version="1.0" encoding="utf-8"?>
<calcChain xmlns="http://schemas.openxmlformats.org/spreadsheetml/2006/main">
  <c r="I30" i="10" l="1"/>
  <c r="M114" i="10"/>
  <c r="H45" i="10" s="1"/>
  <c r="L114" i="10"/>
  <c r="L115" i="10" s="1"/>
  <c r="O106" i="10"/>
  <c r="H87" i="10"/>
  <c r="E87" i="10"/>
  <c r="A87" i="10"/>
  <c r="H50" i="10" s="1"/>
  <c r="Q48" i="10"/>
  <c r="H46" i="10"/>
  <c r="H41" i="10"/>
  <c r="H39" i="10"/>
  <c r="I42" i="10" s="1"/>
  <c r="H35" i="10"/>
  <c r="I29" i="10"/>
  <c r="I37" i="10" s="1"/>
  <c r="I43" i="10" s="1"/>
  <c r="G24" i="10"/>
  <c r="S23" i="10"/>
  <c r="R23" i="10"/>
  <c r="G23" i="10"/>
  <c r="G22" i="10"/>
  <c r="G21" i="10"/>
  <c r="G20" i="10"/>
  <c r="H26" i="10" s="1"/>
  <c r="G16" i="10"/>
  <c r="G15" i="10"/>
  <c r="G14" i="10"/>
  <c r="G13" i="10"/>
  <c r="G12" i="10"/>
  <c r="G11" i="10"/>
  <c r="G10" i="10"/>
  <c r="G9" i="10"/>
  <c r="G8" i="10"/>
  <c r="H17" i="10" l="1"/>
  <c r="I27" i="10" s="1"/>
  <c r="I53" i="10" s="1"/>
  <c r="H49" i="10"/>
  <c r="I51" i="10"/>
  <c r="I47" i="10"/>
  <c r="E8" i="9"/>
  <c r="I52" i="10" l="1"/>
  <c r="I55" i="10" s="1"/>
  <c r="I29" i="9"/>
  <c r="I30" i="9"/>
  <c r="M114" i="9"/>
  <c r="H45" i="9" s="1"/>
  <c r="I47" i="9" s="1"/>
  <c r="L114" i="9"/>
  <c r="L115" i="9" s="1"/>
  <c r="O106" i="9"/>
  <c r="H87" i="9"/>
  <c r="E87" i="9"/>
  <c r="A87" i="9"/>
  <c r="H50" i="9" s="1"/>
  <c r="Q48" i="9"/>
  <c r="H46" i="9"/>
  <c r="H41" i="9"/>
  <c r="H39" i="9"/>
  <c r="I42" i="9" s="1"/>
  <c r="H35" i="9"/>
  <c r="I37" i="9"/>
  <c r="I43" i="9" s="1"/>
  <c r="G24" i="9"/>
  <c r="S23" i="9"/>
  <c r="R23" i="9"/>
  <c r="G23" i="9"/>
  <c r="G22" i="9"/>
  <c r="G21" i="9"/>
  <c r="G20" i="9"/>
  <c r="G16" i="9"/>
  <c r="G15" i="9"/>
  <c r="G14" i="9"/>
  <c r="G13" i="9"/>
  <c r="G12" i="9"/>
  <c r="G11" i="9"/>
  <c r="G10" i="9"/>
  <c r="G9" i="9"/>
  <c r="G8" i="9"/>
  <c r="H26" i="9" l="1"/>
  <c r="H17" i="9"/>
  <c r="H49" i="9"/>
  <c r="I51" i="9"/>
  <c r="I52" i="9" s="1"/>
  <c r="M114" i="8"/>
  <c r="H45" i="8" s="1"/>
  <c r="L114" i="8"/>
  <c r="L115" i="8" s="1"/>
  <c r="O106" i="8"/>
  <c r="H87" i="8"/>
  <c r="E87" i="8"/>
  <c r="A87" i="8"/>
  <c r="H50" i="8"/>
  <c r="Q48" i="8"/>
  <c r="H46" i="8"/>
  <c r="H41" i="8"/>
  <c r="H39" i="8"/>
  <c r="I42" i="8" s="1"/>
  <c r="H35" i="8"/>
  <c r="G24" i="8"/>
  <c r="S23" i="8"/>
  <c r="R23" i="8"/>
  <c r="G23" i="8"/>
  <c r="G22" i="8"/>
  <c r="G21" i="8"/>
  <c r="G20" i="8"/>
  <c r="G16" i="8"/>
  <c r="G15" i="8"/>
  <c r="G14" i="8"/>
  <c r="G13" i="8"/>
  <c r="G12" i="8"/>
  <c r="G11" i="8"/>
  <c r="G10" i="8"/>
  <c r="G9" i="8"/>
  <c r="G8" i="8"/>
  <c r="I27" i="9" l="1"/>
  <c r="I53" i="9" s="1"/>
  <c r="I55" i="9" s="1"/>
  <c r="H26" i="8"/>
  <c r="H17" i="8"/>
  <c r="I47" i="8"/>
  <c r="H49" i="8"/>
  <c r="I51" i="8" s="1"/>
  <c r="I27" i="8" l="1"/>
  <c r="I53" i="8" s="1"/>
  <c r="M114" i="7"/>
  <c r="H45" i="7" s="1"/>
  <c r="L114" i="7"/>
  <c r="L115" i="7" s="1"/>
  <c r="O106" i="7"/>
  <c r="H87" i="7"/>
  <c r="E87" i="7"/>
  <c r="H46" i="7" s="1"/>
  <c r="A87" i="7"/>
  <c r="H50" i="7" s="1"/>
  <c r="Q48" i="7"/>
  <c r="H41" i="7"/>
  <c r="H39" i="7"/>
  <c r="I42" i="7" s="1"/>
  <c r="H35" i="7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H17" i="7" l="1"/>
  <c r="H26" i="7"/>
  <c r="I47" i="7"/>
  <c r="H49" i="7"/>
  <c r="I51" i="7" s="1"/>
  <c r="M114" i="6"/>
  <c r="H45" i="6" s="1"/>
  <c r="L114" i="6"/>
  <c r="L115" i="6" s="1"/>
  <c r="O106" i="6"/>
  <c r="H87" i="6"/>
  <c r="E87" i="6"/>
  <c r="A87" i="6"/>
  <c r="H50" i="6" s="1"/>
  <c r="Q48" i="6"/>
  <c r="H46" i="6"/>
  <c r="H41" i="6"/>
  <c r="H39" i="6"/>
  <c r="I42" i="6" s="1"/>
  <c r="H35" i="6"/>
  <c r="I29" i="6"/>
  <c r="I37" i="6" s="1"/>
  <c r="G24" i="6"/>
  <c r="S23" i="6"/>
  <c r="R23" i="6"/>
  <c r="G23" i="6"/>
  <c r="G22" i="6"/>
  <c r="G21" i="6"/>
  <c r="G20" i="6"/>
  <c r="G16" i="6"/>
  <c r="G15" i="6"/>
  <c r="G14" i="6"/>
  <c r="G13" i="6"/>
  <c r="G12" i="6"/>
  <c r="G11" i="6"/>
  <c r="G10" i="6"/>
  <c r="G9" i="6"/>
  <c r="G8" i="6"/>
  <c r="I43" i="6" l="1"/>
  <c r="I29" i="7"/>
  <c r="I37" i="7" s="1"/>
  <c r="I27" i="7"/>
  <c r="I53" i="7" s="1"/>
  <c r="H26" i="6"/>
  <c r="H17" i="6"/>
  <c r="H49" i="6"/>
  <c r="I51" i="6"/>
  <c r="I47" i="6"/>
  <c r="I43" i="7" l="1"/>
  <c r="I29" i="8"/>
  <c r="I37" i="8" s="1"/>
  <c r="I43" i="8" s="1"/>
  <c r="I27" i="6"/>
  <c r="I53" i="6" s="1"/>
  <c r="M114" i="5" l="1"/>
  <c r="H45" i="5" s="1"/>
  <c r="L114" i="5"/>
  <c r="L115" i="5" s="1"/>
  <c r="O106" i="5"/>
  <c r="H87" i="5"/>
  <c r="E87" i="5"/>
  <c r="H46" i="5" s="1"/>
  <c r="A87" i="5"/>
  <c r="H50" i="5" s="1"/>
  <c r="Q48" i="5"/>
  <c r="H41" i="5"/>
  <c r="H39" i="5"/>
  <c r="I42" i="5" s="1"/>
  <c r="H35" i="5"/>
  <c r="I29" i="5"/>
  <c r="I37" i="5" s="1"/>
  <c r="I43" i="5" s="1"/>
  <c r="G24" i="5"/>
  <c r="S23" i="5"/>
  <c r="R23" i="5"/>
  <c r="G23" i="5"/>
  <c r="G22" i="5"/>
  <c r="G21" i="5"/>
  <c r="G20" i="5"/>
  <c r="H26" i="5" s="1"/>
  <c r="G16" i="5"/>
  <c r="G15" i="5"/>
  <c r="G14" i="5"/>
  <c r="G13" i="5"/>
  <c r="G12" i="5"/>
  <c r="G11" i="5"/>
  <c r="G10" i="5"/>
  <c r="G9" i="5"/>
  <c r="G8" i="5"/>
  <c r="I47" i="5" l="1"/>
  <c r="H17" i="5"/>
  <c r="I27" i="5" s="1"/>
  <c r="I53" i="5" s="1"/>
  <c r="H49" i="5"/>
  <c r="I51" i="5" s="1"/>
  <c r="M114" i="4"/>
  <c r="H45" i="4" s="1"/>
  <c r="L114" i="4"/>
  <c r="L115" i="4" s="1"/>
  <c r="O106" i="4"/>
  <c r="H87" i="4"/>
  <c r="E87" i="4"/>
  <c r="A87" i="4"/>
  <c r="H50" i="4" s="1"/>
  <c r="Q48" i="4"/>
  <c r="H46" i="4"/>
  <c r="H41" i="4"/>
  <c r="H39" i="4"/>
  <c r="I42" i="4" s="1"/>
  <c r="H35" i="4"/>
  <c r="I29" i="4"/>
  <c r="I37" i="4" s="1"/>
  <c r="I43" i="4" s="1"/>
  <c r="G24" i="4"/>
  <c r="S23" i="4"/>
  <c r="R23" i="4"/>
  <c r="G23" i="4"/>
  <c r="G22" i="4"/>
  <c r="G21" i="4"/>
  <c r="G20" i="4"/>
  <c r="G16" i="4"/>
  <c r="G15" i="4"/>
  <c r="G14" i="4"/>
  <c r="G13" i="4"/>
  <c r="G12" i="4"/>
  <c r="G11" i="4"/>
  <c r="G10" i="4"/>
  <c r="G9" i="4"/>
  <c r="G8" i="4"/>
  <c r="M114" i="1"/>
  <c r="L114" i="1"/>
  <c r="L115" i="1" s="1"/>
  <c r="O106" i="1"/>
  <c r="H87" i="1"/>
  <c r="E87" i="1"/>
  <c r="A87" i="1"/>
  <c r="H50" i="1"/>
  <c r="H49" i="1"/>
  <c r="I51" i="1" s="1"/>
  <c r="Q48" i="1"/>
  <c r="H46" i="1"/>
  <c r="H45" i="1"/>
  <c r="I47" i="1" s="1"/>
  <c r="H41" i="1"/>
  <c r="H39" i="1"/>
  <c r="I42" i="1" s="1"/>
  <c r="H35" i="1"/>
  <c r="I30" i="1"/>
  <c r="I29" i="1"/>
  <c r="I37" i="1" s="1"/>
  <c r="I43" i="1" s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G8" i="1"/>
  <c r="H17" i="1" s="1"/>
  <c r="I27" i="1" s="1"/>
  <c r="I53" i="1" s="1"/>
  <c r="H26" i="4" l="1"/>
  <c r="H17" i="4"/>
  <c r="H49" i="4"/>
  <c r="I51" i="4"/>
  <c r="I47" i="4"/>
  <c r="I52" i="1"/>
  <c r="I27" i="4" l="1"/>
  <c r="I53" i="4" s="1"/>
  <c r="I55" i="1"/>
  <c r="I30" i="4"/>
  <c r="I52" i="4" s="1"/>
  <c r="I30" i="5" s="1"/>
  <c r="I52" i="5" s="1"/>
  <c r="I30" i="6" l="1"/>
  <c r="I52" i="6" s="1"/>
  <c r="I55" i="5"/>
  <c r="I55" i="4"/>
  <c r="I30" i="7" l="1"/>
  <c r="I52" i="7" s="1"/>
  <c r="I55" i="6"/>
  <c r="I55" i="7" l="1"/>
  <c r="I30" i="8"/>
  <c r="I52" i="8" s="1"/>
  <c r="I55" i="8" s="1"/>
</calcChain>
</file>

<file path=xl/sharedStrings.xml><?xml version="1.0" encoding="utf-8"?>
<sst xmlns="http://schemas.openxmlformats.org/spreadsheetml/2006/main" count="638" uniqueCount="62">
  <si>
    <t>CASH OPNAME</t>
  </si>
  <si>
    <t>Hari             :</t>
  </si>
  <si>
    <t>Selasa</t>
  </si>
  <si>
    <t>Tanggal  :</t>
  </si>
  <si>
    <t>Pelaksana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</si>
  <si>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</si>
  <si>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</si>
  <si>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</si>
  <si>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</si>
  <si>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</si>
  <si>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</si>
  <si>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</si>
  <si>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</si>
  <si>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</si>
  <si>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</si>
  <si>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</si>
  <si>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</si>
  <si>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</si>
  <si>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</si>
  <si>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</si>
  <si>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</si>
  <si>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</si>
  <si>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</si>
  <si>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</si>
  <si>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</si>
  <si>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</si>
  <si>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</si>
  <si>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</si>
  <si>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</si>
  <si>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</si>
  <si>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</si>
  <si>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</si>
  <si>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</si>
  <si>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</si>
  <si>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</si>
  <si>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</si>
  <si>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</si>
  <si>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</si>
  <si>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</si>
  <si>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</si>
  <si>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</si>
  <si>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</si>
  <si>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</si>
  <si>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</si>
  <si>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;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</si>
  <si>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</si>
  <si>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</si>
  <si>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</si>
  <si>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</si>
  <si>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</si>
  <si>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</si>
  <si>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</si>
  <si>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</si>
  <si>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</si>
  <si>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</si>
  <si>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,</t>
  </si>
  <si>
    <t>Rabu</t>
  </si>
  <si>
    <t>Kamis</t>
  </si>
  <si>
    <t>Jumat</t>
  </si>
  <si>
    <t>Roni Nugraha</t>
  </si>
  <si>
    <t>Silmi Nur Addini, ST</t>
  </si>
  <si>
    <t>Kasir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</si>
</sst>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1" fillId="0" borderId="0"/>
    <xf numFmtId="41" fontId="4" fillId="0" borderId="0" applyFont="0" applyFill="0" applyBorder="0" applyAlignment="0" applyProtection="0"/>
  </cellStyleXfs>
  <cellXfs count="113">
    <xf numFmtId="0" fontId="0" fillId="0" borderId="0" xfId="0"/>
    <xf numFmtId="0" fontId="5" fillId="0" borderId="0" xfId="3" applyFont="1" applyAlignment="1">
      <alignment horizontal="center"/>
    </xf>
    <xf numFmtId="0" fontId="6" fillId="0" borderId="0" xfId="4" applyFont="1"/>
    <xf numFmtId="0" fontId="7" fillId="0" borderId="0" xfId="4" applyFont="1" applyFill="1" applyAlignment="1">
      <alignment horizontal="right"/>
    </xf>
    <xf numFmtId="41" fontId="8" fillId="0" borderId="0" xfId="4" applyNumberFormat="1" applyFont="1" applyFill="1"/>
    <xf numFmtId="0" fontId="8" fillId="0" borderId="0" xfId="4" applyFont="1" applyAlignment="1">
      <alignment horizontal="center" wrapText="1"/>
    </xf>
    <xf numFmtId="0" fontId="8" fillId="0" borderId="0" xfId="4" applyFont="1"/>
    <xf numFmtId="0" fontId="6" fillId="0" borderId="0" xfId="0" applyFont="1"/>
    <xf numFmtId="0" fontId="4" fillId="0" borderId="0" xfId="3" applyFont="1" applyAlignment="1"/>
    <xf numFmtId="164" fontId="4" fillId="0" borderId="0" xfId="3" applyNumberFormat="1" applyFont="1" applyAlignment="1"/>
    <xf numFmtId="41" fontId="4" fillId="0" borderId="0" xfId="3" applyNumberFormat="1" applyFont="1"/>
    <xf numFmtId="41" fontId="4" fillId="0" borderId="0" xfId="3" applyNumberFormat="1" applyFont="1" applyAlignment="1">
      <alignment horizontal="left"/>
    </xf>
    <xf numFmtId="14" fontId="4" fillId="0" borderId="0" xfId="3" applyNumberFormat="1" applyFont="1" applyAlignment="1">
      <alignment horizontal="left"/>
    </xf>
    <xf numFmtId="41" fontId="4" fillId="0" borderId="0" xfId="1" applyFont="1" applyAlignment="1">
      <alignment horizontal="left"/>
    </xf>
    <xf numFmtId="41" fontId="9" fillId="0" borderId="0" xfId="3" applyNumberFormat="1" applyFont="1" applyFill="1" applyAlignment="1">
      <alignment horizontal="right"/>
    </xf>
    <xf numFmtId="20" fontId="4" fillId="0" borderId="0" xfId="3" applyNumberFormat="1" applyFont="1" applyAlignment="1">
      <alignment horizontal="left"/>
    </xf>
    <xf numFmtId="20" fontId="4" fillId="0" borderId="0" xfId="3" applyNumberFormat="1" applyFont="1" applyAlignment="1"/>
    <xf numFmtId="41" fontId="4" fillId="0" borderId="0" xfId="3" applyNumberFormat="1" applyFont="1" applyFill="1" applyAlignment="1"/>
    <xf numFmtId="0" fontId="8" fillId="0" borderId="0" xfId="0" applyFont="1" applyAlignment="1">
      <alignment horizontal="center" wrapText="1"/>
    </xf>
    <xf numFmtId="0" fontId="10" fillId="0" borderId="0" xfId="3" applyFont="1" applyAlignment="1"/>
    <xf numFmtId="0" fontId="11" fillId="0" borderId="0" xfId="3" applyFont="1" applyAlignment="1"/>
    <xf numFmtId="0" fontId="4" fillId="0" borderId="0" xfId="3" applyFont="1" applyAlignment="1">
      <alignment horizontal="center"/>
    </xf>
    <xf numFmtId="0" fontId="4" fillId="0" borderId="0" xfId="3" applyFont="1" applyFill="1" applyAlignment="1"/>
    <xf numFmtId="41" fontId="4" fillId="0" borderId="0" xfId="3" applyNumberFormat="1" applyFont="1" applyAlignment="1"/>
    <xf numFmtId="0" fontId="4" fillId="0" borderId="0" xfId="3" applyNumberFormat="1" applyFont="1" applyFill="1" applyBorder="1"/>
    <xf numFmtId="0" fontId="4" fillId="0" borderId="0" xfId="3" applyFont="1" applyAlignment="1">
      <alignment horizontal="center" wrapText="1"/>
    </xf>
    <xf numFmtId="41" fontId="12" fillId="0" borderId="0" xfId="3" applyNumberFormat="1" applyFont="1" applyFill="1" applyBorder="1" applyAlignment="1">
      <alignment horizontal="center"/>
    </xf>
    <xf numFmtId="41" fontId="13" fillId="3" borderId="0" xfId="3" applyNumberFormat="1" applyFont="1" applyFill="1" applyAlignment="1">
      <alignment horizontal="center"/>
    </xf>
    <xf numFmtId="0" fontId="14" fillId="0" borderId="0" xfId="4" applyFont="1" applyAlignment="1">
      <alignment horizontal="center" wrapText="1"/>
    </xf>
    <xf numFmtId="0" fontId="10" fillId="0" borderId="0" xfId="3" applyFont="1" applyAlignment="1">
      <alignment horizontal="center"/>
    </xf>
    <xf numFmtId="0" fontId="6" fillId="0" borderId="0" xfId="0" applyFont="1" applyAlignment="1">
      <alignment horizontal="center"/>
    </xf>
    <xf numFmtId="41" fontId="0" fillId="0" borderId="1" xfId="1" applyFon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41" fontId="4" fillId="0" borderId="0" xfId="3" applyNumberFormat="1" applyFont="1" applyFill="1" applyBorder="1"/>
    <xf numFmtId="165" fontId="6" fillId="0" borderId="0" xfId="4" applyNumberFormat="1" applyFont="1"/>
    <xf numFmtId="165" fontId="8" fillId="0" borderId="0" xfId="4" applyNumberFormat="1" applyFont="1" applyBorder="1"/>
    <xf numFmtId="3" fontId="2" fillId="4" borderId="0" xfId="0" applyNumberFormat="1" applyFont="1" applyFill="1" applyAlignment="1">
      <alignment horizontal="right" wrapText="1"/>
    </xf>
    <xf numFmtId="41" fontId="4" fillId="0" borderId="0" xfId="3" applyNumberFormat="1" applyFont="1" applyFill="1"/>
    <xf numFmtId="165" fontId="8" fillId="0" borderId="0" xfId="5" applyNumberFormat="1" applyFont="1" applyFill="1" applyBorder="1" applyAlignment="1"/>
    <xf numFmtId="1" fontId="8" fillId="0" borderId="0" xfId="4" quotePrefix="1" applyNumberFormat="1" applyFont="1" applyFill="1" applyBorder="1" applyAlignment="1">
      <alignment horizontal="center" wrapText="1"/>
    </xf>
    <xf numFmtId="1" fontId="8" fillId="0" borderId="0" xfId="4" applyNumberFormat="1" applyFont="1" applyFill="1" applyBorder="1" applyAlignment="1">
      <alignment horizontal="center" wrapText="1"/>
    </xf>
    <xf numFmtId="165" fontId="4" fillId="0" borderId="0" xfId="3" applyNumberFormat="1" applyFont="1" applyFill="1"/>
    <xf numFmtId="41" fontId="4" fillId="0" borderId="0" xfId="4" applyNumberFormat="1" applyFont="1" applyFill="1" applyBorder="1"/>
    <xf numFmtId="0" fontId="4" fillId="0" borderId="0" xfId="3" applyFont="1" applyFill="1"/>
    <xf numFmtId="41" fontId="4" fillId="0" borderId="2" xfId="3" applyNumberFormat="1" applyFont="1" applyBorder="1" applyAlignment="1"/>
    <xf numFmtId="41" fontId="15" fillId="0" borderId="1" xfId="1" applyFont="1" applyBorder="1" applyAlignment="1">
      <alignment horizontal="right" vertical="center" wrapText="1"/>
    </xf>
    <xf numFmtId="164" fontId="4" fillId="0" borderId="0" xfId="3" applyNumberFormat="1" applyFont="1" applyBorder="1" applyAlignment="1"/>
    <xf numFmtId="41" fontId="15" fillId="0" borderId="1" xfId="1" applyFont="1" applyBorder="1" applyAlignment="1">
      <alignment horizontal="right" wrapText="1"/>
    </xf>
    <xf numFmtId="3" fontId="6" fillId="0" borderId="0" xfId="4" applyNumberFormat="1" applyFont="1" applyFill="1"/>
    <xf numFmtId="41" fontId="8" fillId="0" borderId="0" xfId="4" applyNumberFormat="1" applyFont="1" applyFill="1" applyBorder="1"/>
    <xf numFmtId="0" fontId="0" fillId="0" borderId="0" xfId="0" applyAlignment="1">
      <alignment wrapText="1"/>
    </xf>
    <xf numFmtId="16" fontId="4" fillId="0" borderId="0" xfId="3" applyNumberFormat="1" applyFont="1" applyFill="1"/>
    <xf numFmtId="164" fontId="4" fillId="0" borderId="0" xfId="3" applyNumberFormat="1" applyFont="1" applyFill="1" applyAlignment="1"/>
    <xf numFmtId="42" fontId="6" fillId="0" borderId="0" xfId="4" applyNumberFormat="1" applyFont="1"/>
    <xf numFmtId="164" fontId="4" fillId="0" borderId="2" xfId="3" applyNumberFormat="1" applyFont="1" applyBorder="1" applyAlignment="1"/>
    <xf numFmtId="41" fontId="8" fillId="3" borderId="0" xfId="0" applyNumberFormat="1" applyFont="1" applyFill="1"/>
    <xf numFmtId="164" fontId="16" fillId="0" borderId="0" xfId="3" applyNumberFormat="1" applyFont="1" applyBorder="1" applyAlignment="1"/>
    <xf numFmtId="164" fontId="16" fillId="0" borderId="0" xfId="3" applyNumberFormat="1" applyFont="1" applyAlignment="1"/>
    <xf numFmtId="164" fontId="10" fillId="0" borderId="0" xfId="3" applyNumberFormat="1" applyFont="1" applyAlignment="1"/>
    <xf numFmtId="0" fontId="6" fillId="0" borderId="0" xfId="0" applyFont="1" applyBorder="1"/>
    <xf numFmtId="0" fontId="6" fillId="0" borderId="0" xfId="4" applyFont="1" applyBorder="1"/>
    <xf numFmtId="41" fontId="4" fillId="0" borderId="0" xfId="3" applyNumberFormat="1" applyFont="1" applyBorder="1"/>
    <xf numFmtId="164" fontId="4" fillId="0" borderId="2" xfId="5" applyNumberFormat="1" applyFont="1" applyFill="1" applyBorder="1" applyAlignment="1">
      <alignment horizontal="left"/>
    </xf>
    <xf numFmtId="41" fontId="4" fillId="0" borderId="0" xfId="5" applyNumberFormat="1" applyFont="1" applyFill="1" applyBorder="1" applyAlignment="1"/>
    <xf numFmtId="41" fontId="4" fillId="0" borderId="0" xfId="5" applyNumberFormat="1" applyFont="1" applyFill="1" applyAlignment="1"/>
    <xf numFmtId="41" fontId="17" fillId="0" borderId="0" xfId="2" applyNumberFormat="1" applyFont="1" applyFill="1" applyBorder="1"/>
    <xf numFmtId="164" fontId="0" fillId="0" borderId="0" xfId="0" applyNumberFormat="1" applyAlignment="1">
      <alignment wrapText="1"/>
    </xf>
    <xf numFmtId="41" fontId="4" fillId="3" borderId="0" xfId="3" applyNumberFormat="1" applyFont="1" applyFill="1"/>
    <xf numFmtId="0" fontId="6" fillId="0" borderId="0" xfId="4" applyFont="1" applyFill="1"/>
    <xf numFmtId="42" fontId="6" fillId="0" borderId="0" xfId="0" applyNumberFormat="1" applyFont="1"/>
    <xf numFmtId="41" fontId="8" fillId="3" borderId="0" xfId="4" applyNumberFormat="1" applyFont="1" applyFill="1"/>
    <xf numFmtId="41" fontId="8" fillId="0" borderId="0" xfId="0" applyNumberFormat="1" applyFont="1"/>
    <xf numFmtId="42" fontId="4" fillId="0" borderId="0" xfId="3" applyNumberFormat="1" applyFont="1"/>
    <xf numFmtId="3" fontId="15" fillId="0" borderId="1" xfId="0" applyNumberFormat="1" applyFont="1" applyBorder="1" applyAlignment="1">
      <alignment horizontal="right" wrapText="1"/>
    </xf>
    <xf numFmtId="0" fontId="18" fillId="0" borderId="0" xfId="3" applyFont="1" applyAlignment="1">
      <alignment horizontal="left"/>
    </xf>
    <xf numFmtId="0" fontId="18" fillId="0" borderId="0" xfId="3" applyFont="1"/>
    <xf numFmtId="0" fontId="4" fillId="0" borderId="0" xfId="3" applyFont="1"/>
    <xf numFmtId="0" fontId="8" fillId="0" borderId="0" xfId="3" applyFont="1" applyAlignment="1">
      <alignment horizontal="left"/>
    </xf>
    <xf numFmtId="164" fontId="6" fillId="0" borderId="0" xfId="4" applyNumberFormat="1" applyFont="1"/>
    <xf numFmtId="0" fontId="19" fillId="0" borderId="0" xfId="3" applyFont="1" applyBorder="1"/>
    <xf numFmtId="164" fontId="20" fillId="0" borderId="0" xfId="3" applyNumberFormat="1" applyFont="1" applyBorder="1"/>
    <xf numFmtId="42" fontId="8" fillId="0" borderId="0" xfId="2" applyNumberFormat="1" applyFont="1" applyFill="1"/>
    <xf numFmtId="164" fontId="4" fillId="0" borderId="0" xfId="3" applyNumberFormat="1" applyFont="1"/>
    <xf numFmtId="41" fontId="21" fillId="0" borderId="0" xfId="0" applyNumberFormat="1" applyFont="1"/>
    <xf numFmtId="0" fontId="22" fillId="0" borderId="0" xfId="4" applyFont="1"/>
    <xf numFmtId="42" fontId="17" fillId="0" borderId="0" xfId="4" applyNumberFormat="1" applyFont="1"/>
    <xf numFmtId="41" fontId="17" fillId="0" borderId="0" xfId="0" applyNumberFormat="1" applyFont="1"/>
    <xf numFmtId="41" fontId="22" fillId="0" borderId="0" xfId="4" applyNumberFormat="1" applyFont="1"/>
    <xf numFmtId="0" fontId="22" fillId="0" borderId="0" xfId="0" applyFont="1"/>
    <xf numFmtId="42" fontId="22" fillId="0" borderId="0" xfId="4" applyNumberFormat="1" applyFont="1"/>
    <xf numFmtId="42" fontId="22" fillId="0" borderId="0" xfId="0" applyNumberFormat="1" applyFont="1"/>
    <xf numFmtId="42" fontId="8" fillId="0" borderId="0" xfId="0" applyNumberFormat="1" applyFont="1"/>
    <xf numFmtId="0" fontId="17" fillId="0" borderId="0" xfId="0" applyFont="1"/>
    <xf numFmtId="42" fontId="17" fillId="0" borderId="0" xfId="0" applyNumberFormat="1" applyFont="1"/>
    <xf numFmtId="41" fontId="8" fillId="0" borderId="0" xfId="2" applyNumberFormat="1" applyFont="1" applyFill="1"/>
    <xf numFmtId="3" fontId="15" fillId="0" borderId="0" xfId="0" applyNumberFormat="1" applyFont="1" applyAlignment="1">
      <alignment horizontal="right" wrapText="1"/>
    </xf>
    <xf numFmtId="41" fontId="6" fillId="0" borderId="0" xfId="0" applyNumberFormat="1" applyFont="1"/>
    <xf numFmtId="41" fontId="7" fillId="0" borderId="0" xfId="1" applyFont="1" applyFill="1" applyAlignment="1">
      <alignment horizontal="right"/>
    </xf>
    <xf numFmtId="0" fontId="8" fillId="0" borderId="0" xfId="0" applyFont="1" applyAlignment="1">
      <alignment wrapText="1"/>
    </xf>
    <xf numFmtId="0" fontId="8" fillId="0" borderId="0" xfId="0" applyFont="1"/>
    <xf numFmtId="41" fontId="7" fillId="0" borderId="0" xfId="0" applyNumberFormat="1" applyFont="1" applyFill="1" applyAlignment="1">
      <alignment horizontal="right"/>
    </xf>
    <xf numFmtId="41" fontId="8" fillId="3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41" fontId="15" fillId="0" borderId="1" xfId="1" applyFont="1" applyBorder="1"/>
    <xf numFmtId="0" fontId="5" fillId="0" borderId="0" xfId="3" applyFont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10.%20Oktober/CO%20daily%20-%20Oktober%202017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 Okt 17"/>
      <sheetName val="03 Okt 17 "/>
      <sheetName val="04 Okt 17  "/>
      <sheetName val="05 Okt 17"/>
      <sheetName val="06 Okt 17 (2)"/>
      <sheetName val="08 Okt 17"/>
      <sheetName val="09 Okt 17"/>
      <sheetName val="10 Okt 17"/>
      <sheetName val="11 Okt 17 "/>
      <sheetName val="12 Okt 17"/>
      <sheetName val="123 Okt 17"/>
      <sheetName val="14 Okt 17"/>
      <sheetName val="16 Okt 17 "/>
      <sheetName val="17 Okt 17"/>
      <sheetName val="18 Okt 17"/>
      <sheetName val="19 Okt 17"/>
      <sheetName val="20 Okt 17"/>
      <sheetName val="21 Okt 17"/>
      <sheetName val="23 Okt 17"/>
      <sheetName val="24 Okt 17"/>
      <sheetName val="25 Okt 17"/>
      <sheetName val="26 Okt 17"/>
      <sheetName val="27 Okt 17"/>
      <sheetName val="28 Okt 17"/>
      <sheetName val="30 Okt 17"/>
      <sheetName val="31 Okt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37">
          <cell r="I37">
            <v>709404603</v>
          </cell>
        </row>
      </sheetData>
      <sheetData sheetId="23" refreshError="1"/>
      <sheetData sheetId="24">
        <row r="52">
          <cell r="I52">
            <v>36524500</v>
          </cell>
        </row>
      </sheetData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D40" zoomScale="80" zoomScaleNormal="100" zoomScaleSheetLayoutView="8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43039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37</v>
      </c>
      <c r="F8" s="22"/>
      <c r="G8" s="17">
        <f>C8*E8</f>
        <v>3700000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39</v>
      </c>
      <c r="F9" s="22"/>
      <c r="G9" s="17">
        <f t="shared" ref="G9:G16" si="0">C9*E9</f>
        <v>1950000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107</v>
      </c>
      <c r="F10" s="22"/>
      <c r="G10" s="17">
        <f t="shared" si="0"/>
        <v>2140000</v>
      </c>
      <c r="H10" s="9"/>
      <c r="I10" s="9"/>
      <c r="J10" s="17"/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108</v>
      </c>
      <c r="F11" s="22"/>
      <c r="G11" s="17">
        <f t="shared" si="0"/>
        <v>1080000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78</v>
      </c>
      <c r="F12" s="22"/>
      <c r="G12" s="17">
        <f>C12*E12</f>
        <v>390000</v>
      </c>
      <c r="H12" s="9"/>
      <c r="I12" s="17"/>
      <c r="J12" s="17"/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104</v>
      </c>
      <c r="F13" s="22"/>
      <c r="G13" s="17">
        <f t="shared" si="0"/>
        <v>208000</v>
      </c>
      <c r="H13" s="9"/>
      <c r="I13" s="17"/>
      <c r="K13" s="30">
        <v>43169</v>
      </c>
      <c r="L13" s="31">
        <v>400000</v>
      </c>
      <c r="M13" s="32">
        <v>40000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K14" s="30">
        <v>43170</v>
      </c>
      <c r="L14" s="31">
        <v>510000</v>
      </c>
      <c r="M14" s="32">
        <v>54000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43171</v>
      </c>
      <c r="L15" s="31">
        <v>40000</v>
      </c>
      <c r="M15" s="32">
        <v>40115000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K16" s="30">
        <v>43172</v>
      </c>
      <c r="L16" s="31">
        <v>2000000</v>
      </c>
      <c r="M16" s="32">
        <v>4000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9468000</v>
      </c>
      <c r="I17" s="10"/>
      <c r="K17" s="30">
        <v>43173</v>
      </c>
      <c r="L17" s="31">
        <v>2000000</v>
      </c>
      <c r="M17" s="32">
        <v>96000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0">
        <v>43174</v>
      </c>
      <c r="L18" s="31">
        <v>2000000</v>
      </c>
      <c r="M18" s="36">
        <v>300000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K19" s="30">
        <v>43175</v>
      </c>
      <c r="L19" s="31">
        <v>1000000</v>
      </c>
      <c r="M19" s="32">
        <v>250000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1</v>
      </c>
      <c r="F20" s="8"/>
      <c r="G20" s="23">
        <f>C20*E20</f>
        <v>1000</v>
      </c>
      <c r="H20" s="9"/>
      <c r="I20" s="23"/>
      <c r="K20" s="30">
        <v>43176</v>
      </c>
      <c r="L20" s="31">
        <v>1100000</v>
      </c>
      <c r="M20" s="32"/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K21" s="30">
        <v>43177</v>
      </c>
      <c r="L21" s="31">
        <v>950000</v>
      </c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K22" s="30">
        <v>43178</v>
      </c>
      <c r="L22" s="31">
        <v>950000</v>
      </c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K23" s="30">
        <v>43179</v>
      </c>
      <c r="L23" s="31">
        <v>800000</v>
      </c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K24" s="30">
        <v>43180</v>
      </c>
      <c r="L24" s="31">
        <v>2000000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K25" s="30">
        <v>43181</v>
      </c>
      <c r="L25" s="45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1500</v>
      </c>
      <c r="I26" s="9"/>
      <c r="K26" s="30">
        <v>43182</v>
      </c>
      <c r="L26" s="47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9469500</v>
      </c>
      <c r="J27" s="50"/>
      <c r="K27" s="30">
        <v>43183</v>
      </c>
      <c r="L27" s="47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50"/>
      <c r="K28" s="30">
        <v>43184</v>
      </c>
      <c r="L28" s="47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+'[1]27 Okt 17'!I37</f>
        <v>709404603</v>
      </c>
      <c r="J29" s="50"/>
      <c r="K29" s="30">
        <v>43185</v>
      </c>
      <c r="L29" s="47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+'[1]30 Okt 17'!I52</f>
        <v>36524500</v>
      </c>
      <c r="J30" s="50"/>
      <c r="K30" s="30">
        <v>43186</v>
      </c>
      <c r="L30" s="47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50"/>
      <c r="K31" s="30">
        <v>43187</v>
      </c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50"/>
      <c r="K32" s="30">
        <v>43188</v>
      </c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50"/>
      <c r="K33" s="30">
        <v>43189</v>
      </c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50"/>
      <c r="K34" s="30">
        <v>43190</v>
      </c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50"/>
      <c r="K35" s="30">
        <v>43191</v>
      </c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50"/>
      <c r="K36" s="30">
        <v>43192</v>
      </c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50"/>
      <c r="K37" s="30">
        <v>43193</v>
      </c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50"/>
      <c r="K38" s="30">
        <v>43194</v>
      </c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50"/>
      <c r="K39" s="30">
        <v>43195</v>
      </c>
      <c r="L39" s="47"/>
      <c r="N39" s="39"/>
      <c r="O39" s="49"/>
      <c r="Q39" s="37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50"/>
      <c r="K40" s="30">
        <v>43196</v>
      </c>
      <c r="L40" s="47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50"/>
      <c r="L41" s="47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50"/>
      <c r="L42" s="47"/>
      <c r="N42" s="39"/>
      <c r="O42" s="49"/>
      <c r="Q42" s="37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50"/>
      <c r="L43" s="47"/>
      <c r="N43" s="39"/>
      <c r="O43" s="49"/>
      <c r="Q43" s="37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50"/>
      <c r="L44" s="47"/>
      <c r="N44" s="39"/>
      <c r="O44" s="49"/>
      <c r="P44" s="59"/>
      <c r="Q44" s="33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40859000</v>
      </c>
      <c r="I45" s="9"/>
      <c r="J45" s="50"/>
      <c r="L45" s="47"/>
      <c r="N45" s="39"/>
      <c r="O45" s="49"/>
      <c r="P45" s="59"/>
      <c r="Q45" s="33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2"/>
      <c r="H46" s="62">
        <f>+E87</f>
        <v>20000</v>
      </c>
      <c r="I46" s="9" t="s">
        <v>7</v>
      </c>
      <c r="J46" s="50"/>
      <c r="L46" s="47"/>
      <c r="N46" s="39"/>
      <c r="O46" s="49"/>
      <c r="P46" s="59"/>
      <c r="Q46" s="33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40879000</v>
      </c>
      <c r="J47" s="50"/>
      <c r="L47" s="47"/>
      <c r="N47" s="39"/>
      <c r="O47" s="49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50"/>
      <c r="L48" s="47"/>
      <c r="N48" s="39"/>
      <c r="O48" s="49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6">
        <f>+L114</f>
        <v>13750000</v>
      </c>
      <c r="I49" s="9">
        <v>0</v>
      </c>
      <c r="J49" s="66"/>
      <c r="L49" s="47"/>
      <c r="M49" s="67"/>
      <c r="N49" s="39"/>
      <c r="O49" s="49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4">
        <f>A87</f>
        <v>74000</v>
      </c>
      <c r="I50" s="9"/>
      <c r="J50" s="50"/>
      <c r="L50" s="47"/>
      <c r="M50" s="67"/>
      <c r="N50" s="39"/>
      <c r="O50" s="49"/>
      <c r="P50" s="68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4">
        <f>SUM(H49:H50)</f>
        <v>13824000</v>
      </c>
      <c r="J51" s="50"/>
      <c r="L51" s="47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9469500</v>
      </c>
      <c r="J52" s="50"/>
      <c r="L52" s="47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9469500</v>
      </c>
      <c r="J53" s="50"/>
      <c r="L53" s="47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50"/>
      <c r="L54" s="47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50"/>
      <c r="L55" s="47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50"/>
      <c r="L56" s="47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50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50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50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50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50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52000</v>
      </c>
      <c r="B72" s="87"/>
      <c r="C72" s="88"/>
      <c r="D72" s="84"/>
      <c r="E72" s="89">
        <v>20000</v>
      </c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22000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 t="s">
        <v>55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74000</v>
      </c>
      <c r="E87" s="69">
        <f>SUM(E69:E86)</f>
        <v>20000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13750000</v>
      </c>
      <c r="M114" s="101">
        <f>SUM(M13:M113)</f>
        <v>40859000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27500000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80" zoomScaleNormal="100" zoomScaleSheetLayoutView="80" workbookViewId="0">
      <selection activeCell="C39" sqref="C3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56</v>
      </c>
      <c r="C3" s="10"/>
      <c r="D3" s="8"/>
      <c r="E3" s="8"/>
      <c r="F3" s="8"/>
      <c r="G3" s="8"/>
      <c r="H3" s="8" t="s">
        <v>3</v>
      </c>
      <c r="I3" s="12">
        <v>43040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100</v>
      </c>
      <c r="F8" s="22"/>
      <c r="G8" s="17">
        <f>C8*E8</f>
        <v>10000000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102</v>
      </c>
      <c r="F9" s="22"/>
      <c r="G9" s="17">
        <f t="shared" ref="G9:G16" si="0">C9*E9</f>
        <v>5100000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91</v>
      </c>
      <c r="F10" s="22"/>
      <c r="G10" s="17">
        <f t="shared" si="0"/>
        <v>1820000</v>
      </c>
      <c r="H10" s="9"/>
      <c r="I10" s="9"/>
      <c r="J10" s="17"/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93</v>
      </c>
      <c r="F11" s="22"/>
      <c r="G11" s="17">
        <f t="shared" si="0"/>
        <v>930000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75</v>
      </c>
      <c r="F12" s="22"/>
      <c r="G12" s="17">
        <f>C12*E12</f>
        <v>375000</v>
      </c>
      <c r="H12" s="9"/>
      <c r="I12" s="17"/>
      <c r="J12" s="17"/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92</v>
      </c>
      <c r="F13" s="22"/>
      <c r="G13" s="17">
        <f t="shared" si="0"/>
        <v>184000</v>
      </c>
      <c r="H13" s="9"/>
      <c r="I13" s="17"/>
      <c r="K13" s="30">
        <v>43181</v>
      </c>
      <c r="L13" s="31">
        <v>900000</v>
      </c>
      <c r="M13" s="32">
        <v>525000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K14" s="30">
        <v>43182</v>
      </c>
      <c r="L14" s="31">
        <v>2000000</v>
      </c>
      <c r="M14" s="32">
        <v>2440000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43183</v>
      </c>
      <c r="L15" s="31">
        <v>2000000</v>
      </c>
      <c r="M15" s="32">
        <v>45000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K16" s="30">
        <v>43184</v>
      </c>
      <c r="L16" s="31">
        <v>2000000</v>
      </c>
      <c r="M16" s="32">
        <v>850000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18409000</v>
      </c>
      <c r="I17" s="10"/>
      <c r="K17" s="30">
        <v>43185</v>
      </c>
      <c r="L17" s="31">
        <v>2000000</v>
      </c>
      <c r="M17" s="32">
        <v>470000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0">
        <v>43186</v>
      </c>
      <c r="L18" s="31">
        <v>2000000</v>
      </c>
      <c r="M18" s="36">
        <v>200000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K19" s="30">
        <v>43187</v>
      </c>
      <c r="L19" s="31">
        <v>950000</v>
      </c>
      <c r="M19" s="32">
        <v>350000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1</v>
      </c>
      <c r="F20" s="8"/>
      <c r="G20" s="23">
        <f>C20*E20</f>
        <v>1000</v>
      </c>
      <c r="H20" s="9"/>
      <c r="I20" s="23"/>
      <c r="K20" s="30">
        <v>43188</v>
      </c>
      <c r="L20" s="31">
        <v>800000</v>
      </c>
      <c r="M20" s="32">
        <v>468500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0</v>
      </c>
      <c r="F21" s="8"/>
      <c r="G21" s="23">
        <f>C21*E21</f>
        <v>0</v>
      </c>
      <c r="H21" s="9"/>
      <c r="I21" s="23"/>
      <c r="K21" s="30">
        <v>43189</v>
      </c>
      <c r="L21" s="31">
        <v>1000000</v>
      </c>
      <c r="M21" s="32">
        <v>120000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K22" s="30">
        <v>43190</v>
      </c>
      <c r="L22" s="31">
        <v>1000000</v>
      </c>
      <c r="M22" s="32">
        <v>90000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K23" s="30">
        <v>43191</v>
      </c>
      <c r="L23" s="31">
        <v>500000</v>
      </c>
      <c r="M23" s="32">
        <v>69600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K24" s="30">
        <v>43192</v>
      </c>
      <c r="L24" s="31">
        <v>1600000</v>
      </c>
      <c r="M24" s="32">
        <v>300000</v>
      </c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K25" s="30">
        <v>43193</v>
      </c>
      <c r="L25" s="45">
        <v>594000</v>
      </c>
      <c r="M25" s="32">
        <v>20000</v>
      </c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1400</v>
      </c>
      <c r="I26" s="9"/>
      <c r="K26" s="30">
        <v>43194</v>
      </c>
      <c r="L26" s="47"/>
      <c r="M26" s="32">
        <v>1720000</v>
      </c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18410400</v>
      </c>
      <c r="J27" s="50"/>
      <c r="K27" s="30">
        <v>43195</v>
      </c>
      <c r="L27" s="47"/>
      <c r="M27" s="32">
        <v>850000</v>
      </c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50"/>
      <c r="K28" s="30">
        <v>43196</v>
      </c>
      <c r="L28" s="47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+'[1]27 Okt 17'!I37</f>
        <v>709404603</v>
      </c>
      <c r="J29" s="50"/>
      <c r="L29" s="47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+'31 okt'!I52</f>
        <v>9469500</v>
      </c>
      <c r="J30" s="50"/>
      <c r="L30" s="47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50"/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50"/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50"/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50"/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50"/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50"/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50"/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50"/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50"/>
      <c r="L39" s="47"/>
      <c r="N39" s="39"/>
      <c r="O39" s="49"/>
      <c r="Q39" s="37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50"/>
      <c r="L40" s="47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50"/>
      <c r="L41" s="47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50"/>
      <c r="L42" s="47"/>
      <c r="N42" s="39"/>
      <c r="O42" s="49"/>
      <c r="Q42" s="37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50"/>
      <c r="L43" s="47"/>
      <c r="N43" s="39"/>
      <c r="O43" s="49"/>
      <c r="Q43" s="37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50"/>
      <c r="L44" s="47"/>
      <c r="N44" s="39"/>
      <c r="O44" s="49"/>
      <c r="P44" s="59"/>
      <c r="Q44" s="33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8518100</v>
      </c>
      <c r="I45" s="9"/>
      <c r="J45" s="50"/>
      <c r="L45" s="47"/>
      <c r="N45" s="39"/>
      <c r="O45" s="49"/>
      <c r="P45" s="59"/>
      <c r="Q45" s="33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50"/>
      <c r="L46" s="47"/>
      <c r="N46" s="39"/>
      <c r="O46" s="49"/>
      <c r="P46" s="59"/>
      <c r="Q46" s="33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8518100</v>
      </c>
      <c r="J47" s="50"/>
      <c r="L47" s="47"/>
      <c r="N47" s="39"/>
      <c r="O47" s="49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50"/>
      <c r="L48" s="47"/>
      <c r="N48" s="39"/>
      <c r="O48" s="49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6">
        <f>+L114</f>
        <v>17344000</v>
      </c>
      <c r="I49" s="9">
        <v>0</v>
      </c>
      <c r="J49" s="66"/>
      <c r="L49" s="47"/>
      <c r="M49" s="67"/>
      <c r="N49" s="39"/>
      <c r="O49" s="49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4">
        <f>A87</f>
        <v>115000</v>
      </c>
      <c r="I50" s="9"/>
      <c r="J50" s="50"/>
      <c r="L50" s="47"/>
      <c r="M50" s="67"/>
      <c r="N50" s="39"/>
      <c r="O50" s="49"/>
      <c r="P50" s="68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4">
        <f>SUM(H49:H50)</f>
        <v>17459000</v>
      </c>
      <c r="J51" s="50"/>
      <c r="L51" s="47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18410400</v>
      </c>
      <c r="J52" s="50"/>
      <c r="L52" s="47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18410400</v>
      </c>
      <c r="J53" s="50"/>
      <c r="L53" s="47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50"/>
      <c r="L54" s="47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50"/>
      <c r="L55" s="47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50"/>
      <c r="L56" s="47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50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50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50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50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50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15000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30000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>
        <v>70000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115000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17344000</v>
      </c>
      <c r="M114" s="101">
        <f>SUM(M13:M113)</f>
        <v>8518100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34688000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80" zoomScaleNormal="100" zoomScaleSheetLayoutView="80" workbookViewId="0">
      <selection activeCell="L25" sqref="L2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0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43041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20</v>
      </c>
      <c r="F8" s="22"/>
      <c r="G8" s="17">
        <f>C8*E8</f>
        <v>2000000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63</v>
      </c>
      <c r="F9" s="22"/>
      <c r="G9" s="17">
        <f t="shared" ref="G9:G16" si="0">C9*E9</f>
        <v>3150000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89</v>
      </c>
      <c r="F10" s="22"/>
      <c r="G10" s="17">
        <f t="shared" si="0"/>
        <v>1780000</v>
      </c>
      <c r="H10" s="9"/>
      <c r="I10" s="9"/>
      <c r="J10" s="17"/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95</v>
      </c>
      <c r="F11" s="22"/>
      <c r="G11" s="17">
        <f t="shared" si="0"/>
        <v>950000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75</v>
      </c>
      <c r="F12" s="22"/>
      <c r="G12" s="17">
        <f>C12*E12</f>
        <v>375000</v>
      </c>
      <c r="H12" s="9"/>
      <c r="I12" s="17"/>
      <c r="J12" s="17"/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92</v>
      </c>
      <c r="F13" s="22"/>
      <c r="G13" s="17">
        <f t="shared" si="0"/>
        <v>184000</v>
      </c>
      <c r="H13" s="9"/>
      <c r="I13" s="17"/>
      <c r="K13" s="30">
        <v>43193</v>
      </c>
      <c r="L13" s="31">
        <v>1050000</v>
      </c>
      <c r="M13" s="32">
        <v>385000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K14" s="30">
        <v>43194</v>
      </c>
      <c r="L14" s="31">
        <v>850000</v>
      </c>
      <c r="M14" s="32">
        <v>20000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43195</v>
      </c>
      <c r="L15" s="31">
        <v>1000000</v>
      </c>
      <c r="M15" s="32">
        <v>70000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K16" s="30">
        <v>43196</v>
      </c>
      <c r="L16" s="31">
        <v>175000</v>
      </c>
      <c r="M16" s="32">
        <v>50000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8439000</v>
      </c>
      <c r="I17" s="10"/>
      <c r="K17" s="30">
        <v>43197</v>
      </c>
      <c r="L17" s="31">
        <v>1000000</v>
      </c>
      <c r="M17" s="32">
        <v>11000000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0">
        <v>43198</v>
      </c>
      <c r="L18" s="31">
        <v>950000</v>
      </c>
      <c r="M18" s="36">
        <v>2500000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K19" s="30">
        <v>43199</v>
      </c>
      <c r="L19" s="31">
        <v>2010000</v>
      </c>
      <c r="M19" s="32">
        <v>250000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K20" s="30">
        <v>43200</v>
      </c>
      <c r="L20" s="31">
        <v>1200000</v>
      </c>
      <c r="M20" s="32">
        <v>250000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0</v>
      </c>
      <c r="F21" s="8"/>
      <c r="G21" s="23">
        <f>C21*E21</f>
        <v>0</v>
      </c>
      <c r="H21" s="9"/>
      <c r="I21" s="23"/>
      <c r="K21" s="30">
        <v>43201</v>
      </c>
      <c r="L21" s="31">
        <v>0</v>
      </c>
      <c r="M21" s="32">
        <v>200000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K22" s="30">
        <v>43202</v>
      </c>
      <c r="L22" s="31"/>
      <c r="M22" s="32">
        <v>200000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K23" s="30">
        <v>43203</v>
      </c>
      <c r="L23" s="31"/>
      <c r="M23" s="32">
        <v>3820000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K24" s="30">
        <v>43204</v>
      </c>
      <c r="L24" s="31"/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K25" s="30">
        <v>43205</v>
      </c>
      <c r="L25" s="45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400</v>
      </c>
      <c r="I26" s="9"/>
      <c r="K26" s="30">
        <v>43206</v>
      </c>
      <c r="L26" s="47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8439400</v>
      </c>
      <c r="J27" s="50"/>
      <c r="K27" s="30">
        <v>43207</v>
      </c>
      <c r="L27" s="47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50"/>
      <c r="L28" s="47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+'[1]27 Okt 17'!I37</f>
        <v>709404603</v>
      </c>
      <c r="J29" s="50"/>
      <c r="L29" s="47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 nov'!I52</f>
        <v>18410400</v>
      </c>
      <c r="J30" s="50"/>
      <c r="L30" s="47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50"/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50"/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50"/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50"/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50"/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50"/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50"/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50"/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50"/>
      <c r="L39" s="47"/>
      <c r="N39" s="39"/>
      <c r="O39" s="49"/>
      <c r="Q39" s="37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50"/>
      <c r="L40" s="47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50"/>
      <c r="L41" s="47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50"/>
      <c r="L42" s="47"/>
      <c r="N42" s="39"/>
      <c r="O42" s="49"/>
      <c r="Q42" s="37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50"/>
      <c r="L43" s="47"/>
      <c r="N43" s="39"/>
      <c r="O43" s="49"/>
      <c r="Q43" s="37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50"/>
      <c r="L44" s="47"/>
      <c r="N44" s="39"/>
      <c r="O44" s="49"/>
      <c r="P44" s="59"/>
      <c r="Q44" s="33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18745000</v>
      </c>
      <c r="I45" s="9"/>
      <c r="J45" s="50"/>
      <c r="L45" s="47"/>
      <c r="N45" s="39"/>
      <c r="O45" s="49"/>
      <c r="P45" s="59"/>
      <c r="Q45" s="33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2"/>
      <c r="H46" s="62">
        <f>+E87</f>
        <v>70000</v>
      </c>
      <c r="I46" s="9" t="s">
        <v>7</v>
      </c>
      <c r="J46" s="50"/>
      <c r="L46" s="47"/>
      <c r="N46" s="39"/>
      <c r="O46" s="49"/>
      <c r="P46" s="59"/>
      <c r="Q46" s="33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18815000</v>
      </c>
      <c r="J47" s="50"/>
      <c r="L47" s="47"/>
      <c r="N47" s="39"/>
      <c r="O47" s="49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50"/>
      <c r="L48" s="47"/>
      <c r="N48" s="39"/>
      <c r="O48" s="49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6">
        <f>+L114</f>
        <v>8235000</v>
      </c>
      <c r="I49" s="9">
        <v>0</v>
      </c>
      <c r="J49" s="66"/>
      <c r="L49" s="47"/>
      <c r="M49" s="67"/>
      <c r="N49" s="39"/>
      <c r="O49" s="49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4">
        <f>A87</f>
        <v>609000</v>
      </c>
      <c r="I50" s="9"/>
      <c r="J50" s="50"/>
      <c r="L50" s="47"/>
      <c r="M50" s="67"/>
      <c r="N50" s="39"/>
      <c r="O50" s="49"/>
      <c r="P50" s="68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4">
        <f>SUM(H49:H50)</f>
        <v>8844000</v>
      </c>
      <c r="J51" s="50"/>
      <c r="L51" s="47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8439400</v>
      </c>
      <c r="J52" s="50"/>
      <c r="L52" s="47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8439400</v>
      </c>
      <c r="J53" s="50"/>
      <c r="L53" s="47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50"/>
      <c r="L54" s="47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50"/>
      <c r="L55" s="47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50"/>
      <c r="L56" s="47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50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50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50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50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50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25000</v>
      </c>
      <c r="B72" s="87"/>
      <c r="C72" s="88"/>
      <c r="D72" s="84"/>
      <c r="E72" s="89">
        <v>60000</v>
      </c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100000</v>
      </c>
      <c r="B73" s="84"/>
      <c r="C73" s="88"/>
      <c r="D73" s="88"/>
      <c r="E73" s="90">
        <v>10000</v>
      </c>
      <c r="F73" s="68"/>
      <c r="H73" s="69"/>
      <c r="J73" s="50"/>
      <c r="L73" s="73"/>
      <c r="N73" s="39"/>
      <c r="O73" s="81"/>
    </row>
    <row r="74" spans="1:15" x14ac:dyDescent="0.25">
      <c r="A74" s="91">
        <v>4000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>
        <v>100000</v>
      </c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>
        <v>376000</v>
      </c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>
        <v>4000</v>
      </c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609000</v>
      </c>
      <c r="E87" s="69">
        <f>SUM(E69:E86)</f>
        <v>70000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8235000</v>
      </c>
      <c r="M114" s="101">
        <f>SUM(M13:M113)</f>
        <v>18745000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16470000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zoomScale="80" zoomScaleNormal="100" zoomScaleSheetLayoutView="80" workbookViewId="0">
      <selection activeCell="E20" sqref="E20:E2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0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58</v>
      </c>
      <c r="C3" s="10"/>
      <c r="D3" s="8"/>
      <c r="E3" s="8"/>
      <c r="F3" s="8"/>
      <c r="G3" s="8"/>
      <c r="H3" s="8" t="s">
        <v>3</v>
      </c>
      <c r="I3" s="12">
        <v>43042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20</v>
      </c>
      <c r="F8" s="22"/>
      <c r="G8" s="17">
        <f>C8*E8</f>
        <v>2000000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27</v>
      </c>
      <c r="F9" s="22"/>
      <c r="G9" s="17">
        <f t="shared" ref="G9:G16" si="0">C9*E9</f>
        <v>1350000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75</v>
      </c>
      <c r="F10" s="22"/>
      <c r="G10" s="17">
        <f t="shared" si="0"/>
        <v>1500000</v>
      </c>
      <c r="H10" s="9"/>
      <c r="I10" s="9"/>
      <c r="J10" s="17"/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47</v>
      </c>
      <c r="F11" s="22"/>
      <c r="G11" s="17">
        <f t="shared" si="0"/>
        <v>470000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55</v>
      </c>
      <c r="F12" s="22"/>
      <c r="G12" s="17">
        <f>C12*E12</f>
        <v>275000</v>
      </c>
      <c r="H12" s="9"/>
      <c r="I12" s="17"/>
      <c r="J12" s="17"/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61</v>
      </c>
      <c r="F13" s="22"/>
      <c r="G13" s="17">
        <f t="shared" si="0"/>
        <v>122000</v>
      </c>
      <c r="H13" s="9"/>
      <c r="I13" s="17"/>
      <c r="K13" s="30">
        <v>43201</v>
      </c>
      <c r="L13" s="31">
        <v>1700000</v>
      </c>
      <c r="M13" s="32">
        <v>3502500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K14" s="30">
        <v>43202</v>
      </c>
      <c r="L14" s="31">
        <v>650000</v>
      </c>
      <c r="M14" s="32">
        <v>600000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43203</v>
      </c>
      <c r="L15" s="31">
        <v>950000</v>
      </c>
      <c r="M15" s="32">
        <v>9925000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K16" s="30">
        <v>43204</v>
      </c>
      <c r="L16" s="31">
        <v>800000</v>
      </c>
      <c r="M16" s="32">
        <v>1000000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5717000</v>
      </c>
      <c r="I17" s="10"/>
      <c r="K17" s="30">
        <v>43205</v>
      </c>
      <c r="L17" s="31">
        <v>1000000</v>
      </c>
      <c r="M17" s="32">
        <v>4000000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0">
        <v>43206</v>
      </c>
      <c r="L18" s="31">
        <v>850000</v>
      </c>
      <c r="M18" s="36">
        <v>20000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K19" s="30">
        <v>43207</v>
      </c>
      <c r="L19" s="31">
        <v>700000</v>
      </c>
      <c r="M19" s="32">
        <v>110000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2</v>
      </c>
      <c r="F20" s="8"/>
      <c r="G20" s="23">
        <f>C20*E20</f>
        <v>2000</v>
      </c>
      <c r="H20" s="9"/>
      <c r="I20" s="23"/>
      <c r="K20" s="30">
        <v>43208</v>
      </c>
      <c r="L20" s="31">
        <v>536000</v>
      </c>
      <c r="M20" s="32">
        <v>236000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K21" s="30">
        <v>43209</v>
      </c>
      <c r="L21" s="31">
        <v>600000</v>
      </c>
      <c r="M21" s="32">
        <v>25000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K22" s="30">
        <v>43210</v>
      </c>
      <c r="L22" s="31">
        <v>1250000</v>
      </c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6</v>
      </c>
      <c r="F23" s="8"/>
      <c r="G23" s="23">
        <f>C23*E23</f>
        <v>600</v>
      </c>
      <c r="H23" s="9"/>
      <c r="I23" s="10"/>
      <c r="K23" s="30">
        <v>43211</v>
      </c>
      <c r="L23" s="31">
        <v>634000</v>
      </c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K24" s="30">
        <v>43212</v>
      </c>
      <c r="L24" s="31">
        <v>500000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K25" s="30">
        <v>43213</v>
      </c>
      <c r="L25" s="31">
        <v>1000000</v>
      </c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3500</v>
      </c>
      <c r="I26" s="9"/>
      <c r="K26" s="30">
        <v>43214</v>
      </c>
      <c r="L26" s="31">
        <v>300000</v>
      </c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5720500</v>
      </c>
      <c r="J27" s="50"/>
      <c r="K27" s="30">
        <v>43215</v>
      </c>
      <c r="L27" s="31">
        <v>450000</v>
      </c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50"/>
      <c r="K28" s="30">
        <v>43216</v>
      </c>
      <c r="L28" s="31">
        <v>600000</v>
      </c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+'[1]27 Okt 17'!I37</f>
        <v>709404603</v>
      </c>
      <c r="J29" s="50"/>
      <c r="K29" s="30">
        <v>43217</v>
      </c>
      <c r="L29" s="31">
        <v>611000</v>
      </c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 nov'!I52</f>
        <v>8439400</v>
      </c>
      <c r="J30" s="50"/>
      <c r="K30" s="30">
        <v>43218</v>
      </c>
      <c r="L30" s="31">
        <v>500000</v>
      </c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50"/>
      <c r="K31" s="30">
        <v>43219</v>
      </c>
      <c r="L31" s="31">
        <v>100000</v>
      </c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50"/>
      <c r="K32" s="30">
        <v>43220</v>
      </c>
      <c r="L32" s="31">
        <v>500000</v>
      </c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50"/>
      <c r="K33" s="30">
        <v>43221</v>
      </c>
      <c r="L33" s="31">
        <v>445000</v>
      </c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50"/>
      <c r="K34" s="30">
        <v>43222</v>
      </c>
      <c r="L34" s="31">
        <v>250000</v>
      </c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50"/>
      <c r="K35" s="30">
        <v>43223</v>
      </c>
      <c r="L35" s="31">
        <v>200000</v>
      </c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50"/>
      <c r="K36" s="30">
        <v>43224</v>
      </c>
      <c r="L36" s="31">
        <v>300000</v>
      </c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50"/>
      <c r="K37" s="30">
        <v>43225</v>
      </c>
      <c r="L37" s="31">
        <v>600000</v>
      </c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50"/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50"/>
      <c r="L39" s="47"/>
      <c r="N39" s="39"/>
      <c r="O39" s="49"/>
      <c r="Q39" s="37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50"/>
      <c r="L40" s="47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50"/>
      <c r="L41" s="47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50"/>
      <c r="L42" s="47"/>
      <c r="N42" s="39"/>
      <c r="O42" s="49"/>
      <c r="Q42" s="37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50"/>
      <c r="L43" s="47"/>
      <c r="N43" s="39"/>
      <c r="O43" s="49"/>
      <c r="Q43" s="37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50"/>
      <c r="L44" s="47"/>
      <c r="N44" s="39"/>
      <c r="O44" s="49"/>
      <c r="P44" s="59"/>
      <c r="Q44" s="33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19418500</v>
      </c>
      <c r="I45" s="9"/>
      <c r="J45" s="50"/>
      <c r="L45" s="47"/>
      <c r="N45" s="39"/>
      <c r="O45" s="49"/>
      <c r="P45" s="59"/>
      <c r="Q45" s="33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50"/>
      <c r="L46" s="47"/>
      <c r="N46" s="39"/>
      <c r="O46" s="49"/>
      <c r="P46" s="59"/>
      <c r="Q46" s="33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19418500</v>
      </c>
      <c r="J47" s="50"/>
      <c r="L47" s="47"/>
      <c r="N47" s="39"/>
      <c r="O47" s="49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50"/>
      <c r="L48" s="47"/>
      <c r="N48" s="39"/>
      <c r="O48" s="49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6">
        <f>+L114</f>
        <v>16026000</v>
      </c>
      <c r="I49" s="9">
        <v>0</v>
      </c>
      <c r="J49" s="66"/>
      <c r="L49" s="47"/>
      <c r="M49" s="67"/>
      <c r="N49" s="39"/>
      <c r="O49" s="49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4">
        <f>A87</f>
        <v>673600</v>
      </c>
      <c r="I50" s="9"/>
      <c r="J50" s="50"/>
      <c r="L50" s="47"/>
      <c r="M50" s="67"/>
      <c r="N50" s="39"/>
      <c r="O50" s="49"/>
      <c r="P50" s="68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4">
        <f>SUM(H49:H50)</f>
        <v>16699600</v>
      </c>
      <c r="J51" s="50"/>
      <c r="L51" s="47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5720500</v>
      </c>
      <c r="J52" s="50"/>
      <c r="L52" s="47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5720500</v>
      </c>
      <c r="J53" s="50"/>
      <c r="L53" s="47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50"/>
      <c r="L54" s="47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50"/>
      <c r="L55" s="47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50"/>
      <c r="L56" s="47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50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50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50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50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50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400000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273600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673600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16026000</v>
      </c>
      <c r="M114" s="101">
        <f>SUM(M13:M113)</f>
        <v>19418500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32052000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B33" zoomScale="80" zoomScaleNormal="100" zoomScaleSheetLayoutView="80" workbookViewId="0">
      <selection activeCell="H27" sqref="H27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0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43045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11</v>
      </c>
      <c r="F8" s="22"/>
      <c r="G8" s="17">
        <f>C8*E8</f>
        <v>1100000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237</v>
      </c>
      <c r="F9" s="22"/>
      <c r="G9" s="17">
        <f t="shared" ref="G9:G16" si="0">C9*E9</f>
        <v>11850000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77</v>
      </c>
      <c r="F10" s="22"/>
      <c r="G10" s="17">
        <f t="shared" si="0"/>
        <v>1540000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60</v>
      </c>
      <c r="F11" s="22"/>
      <c r="G11" s="17">
        <f t="shared" si="0"/>
        <v>600000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54</v>
      </c>
      <c r="F12" s="22"/>
      <c r="G12" s="17">
        <f>C12*E12</f>
        <v>270000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59</v>
      </c>
      <c r="F13" s="22"/>
      <c r="G13" s="17">
        <f t="shared" si="0"/>
        <v>118000</v>
      </c>
      <c r="H13" s="9"/>
      <c r="I13" s="17"/>
      <c r="J13" s="107" t="s">
        <v>59</v>
      </c>
      <c r="K13" s="30">
        <v>43226</v>
      </c>
      <c r="L13" s="45">
        <v>1000000</v>
      </c>
      <c r="M13" s="32">
        <v>22000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 t="s">
        <v>60</v>
      </c>
      <c r="K14" s="30">
        <v>43227</v>
      </c>
      <c r="L14" s="45">
        <v>2000000</v>
      </c>
      <c r="M14" s="32">
        <v>100000</v>
      </c>
      <c r="N14" s="33"/>
      <c r="O14" s="34">
        <v>20000000</v>
      </c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 t="s">
        <v>60</v>
      </c>
      <c r="K15" s="30">
        <v>43228</v>
      </c>
      <c r="L15" s="45">
        <v>800000</v>
      </c>
      <c r="M15" s="32">
        <v>8000000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 t="s">
        <v>60</v>
      </c>
      <c r="K16" s="30">
        <v>43229</v>
      </c>
      <c r="L16" s="45">
        <v>800000</v>
      </c>
      <c r="M16" s="32">
        <v>1000000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15478000</v>
      </c>
      <c r="I17" s="10"/>
      <c r="J17" s="107" t="s">
        <v>60</v>
      </c>
      <c r="K17" s="30">
        <v>43230</v>
      </c>
      <c r="L17" s="45">
        <v>1000000</v>
      </c>
      <c r="M17" s="32">
        <v>50000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 t="s">
        <v>60</v>
      </c>
      <c r="K18" s="30">
        <v>43231</v>
      </c>
      <c r="L18" s="45">
        <v>400000</v>
      </c>
      <c r="M18" s="36">
        <v>500000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 t="s">
        <v>60</v>
      </c>
      <c r="K19" s="30">
        <v>43232</v>
      </c>
      <c r="L19" s="45">
        <v>1420000</v>
      </c>
      <c r="M19" s="32">
        <v>100000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2</v>
      </c>
      <c r="F20" s="8"/>
      <c r="G20" s="23">
        <f>C20*E20</f>
        <v>2000</v>
      </c>
      <c r="H20" s="9"/>
      <c r="I20" s="23"/>
      <c r="J20" s="107" t="s">
        <v>60</v>
      </c>
      <c r="K20" s="30">
        <v>43233</v>
      </c>
      <c r="L20" s="45">
        <v>500000</v>
      </c>
      <c r="M20" s="32">
        <v>300000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2</v>
      </c>
      <c r="F21" s="8"/>
      <c r="G21" s="23">
        <f>C21*E21</f>
        <v>1000</v>
      </c>
      <c r="H21" s="9"/>
      <c r="I21" s="23"/>
      <c r="J21" s="107" t="s">
        <v>59</v>
      </c>
      <c r="K21" s="30">
        <v>43234</v>
      </c>
      <c r="L21" s="45">
        <v>700000</v>
      </c>
      <c r="M21" s="32">
        <v>500000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J22" s="107" t="s">
        <v>59</v>
      </c>
      <c r="K22" s="30">
        <v>43235</v>
      </c>
      <c r="L22" s="45">
        <v>800000</v>
      </c>
      <c r="M22" s="32">
        <v>-800000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6</v>
      </c>
      <c r="F23" s="8"/>
      <c r="G23" s="23">
        <f>C23*E23</f>
        <v>600</v>
      </c>
      <c r="H23" s="9"/>
      <c r="I23" s="10"/>
      <c r="J23" s="107" t="s">
        <v>59</v>
      </c>
      <c r="K23" s="30">
        <v>43236</v>
      </c>
      <c r="L23" s="45">
        <v>400000</v>
      </c>
      <c r="M23" s="32">
        <v>20000000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 t="s">
        <v>59</v>
      </c>
      <c r="K24" s="30">
        <v>43237</v>
      </c>
      <c r="L24" s="45">
        <v>800000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 t="s">
        <v>59</v>
      </c>
      <c r="K25" s="30">
        <v>43238</v>
      </c>
      <c r="L25" s="45">
        <v>800000</v>
      </c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4000</v>
      </c>
      <c r="I26" s="9"/>
      <c r="J26" s="107" t="s">
        <v>59</v>
      </c>
      <c r="K26" s="30">
        <v>43239</v>
      </c>
      <c r="L26" s="45">
        <v>500000</v>
      </c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15482000</v>
      </c>
      <c r="J27" s="107" t="s">
        <v>59</v>
      </c>
      <c r="K27" s="30">
        <v>43240</v>
      </c>
      <c r="L27" s="45">
        <v>500000</v>
      </c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 t="s">
        <v>59</v>
      </c>
      <c r="K28" s="30">
        <v>43241</v>
      </c>
      <c r="L28" s="45">
        <v>1500000</v>
      </c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+'3 Nov'!I37</f>
        <v>709404603</v>
      </c>
      <c r="J29" s="107" t="s">
        <v>59</v>
      </c>
      <c r="K29" s="30">
        <v>43242</v>
      </c>
      <c r="L29" s="45">
        <v>550000</v>
      </c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+'3 Nov'!I52</f>
        <v>5720500</v>
      </c>
      <c r="J30" s="107" t="s">
        <v>59</v>
      </c>
      <c r="K30" s="30">
        <v>43243</v>
      </c>
      <c r="L30" s="45">
        <v>700000</v>
      </c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 t="s">
        <v>59</v>
      </c>
      <c r="K31" s="30">
        <v>43244</v>
      </c>
      <c r="L31" s="45">
        <v>750000</v>
      </c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 t="s">
        <v>59</v>
      </c>
      <c r="K32" s="30">
        <v>43245</v>
      </c>
      <c r="L32" s="45">
        <v>800000</v>
      </c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 t="s">
        <v>59</v>
      </c>
      <c r="K33" s="30">
        <v>43246</v>
      </c>
      <c r="L33" s="45">
        <v>700000</v>
      </c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 t="s">
        <v>59</v>
      </c>
      <c r="K34" s="30">
        <v>43247</v>
      </c>
      <c r="L34" s="45">
        <v>700000</v>
      </c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20000000</v>
      </c>
      <c r="I35" s="9"/>
      <c r="J35" s="107" t="s">
        <v>59</v>
      </c>
      <c r="K35" s="30">
        <v>43248</v>
      </c>
      <c r="L35" s="45">
        <v>562500</v>
      </c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>
        <v>147510000</v>
      </c>
      <c r="I36" s="8" t="s">
        <v>7</v>
      </c>
      <c r="J36" s="107" t="s">
        <v>59</v>
      </c>
      <c r="K36" s="30">
        <v>43249</v>
      </c>
      <c r="L36" s="45">
        <v>750000</v>
      </c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581894603</v>
      </c>
      <c r="J37" s="107" t="s">
        <v>59</v>
      </c>
      <c r="K37" s="30">
        <v>43250</v>
      </c>
      <c r="L37" s="45">
        <v>300000</v>
      </c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 t="s">
        <v>59</v>
      </c>
      <c r="K38" s="30">
        <v>43251</v>
      </c>
      <c r="L38" s="45">
        <v>800000</v>
      </c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 t="s">
        <v>59</v>
      </c>
      <c r="K39" s="30">
        <v>43252</v>
      </c>
      <c r="L39" s="45">
        <v>660000</v>
      </c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 t="s">
        <v>59</v>
      </c>
      <c r="K40" s="30">
        <v>43253</v>
      </c>
      <c r="L40" s="45">
        <v>1500000</v>
      </c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 t="s">
        <v>59</v>
      </c>
      <c r="K41" s="30">
        <v>43254</v>
      </c>
      <c r="L41" s="45">
        <v>500000</v>
      </c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 t="s">
        <v>59</v>
      </c>
      <c r="K42" s="30">
        <v>43255</v>
      </c>
      <c r="L42" s="45">
        <v>400000</v>
      </c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787573081</v>
      </c>
      <c r="J43" s="107" t="s">
        <v>59</v>
      </c>
      <c r="K43" s="30">
        <v>43256</v>
      </c>
      <c r="L43" s="45">
        <v>400000</v>
      </c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 t="s">
        <v>59</v>
      </c>
      <c r="K44" s="30">
        <v>43257</v>
      </c>
      <c r="L44" s="45">
        <v>400000</v>
      </c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29772000</v>
      </c>
      <c r="I45" s="9"/>
      <c r="J45" s="107" t="s">
        <v>59</v>
      </c>
      <c r="K45" s="30">
        <v>43258</v>
      </c>
      <c r="L45" s="45">
        <v>1200000</v>
      </c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4000</v>
      </c>
      <c r="I46" s="9" t="s">
        <v>7</v>
      </c>
      <c r="J46" s="107" t="s">
        <v>59</v>
      </c>
      <c r="K46" s="30">
        <v>43259</v>
      </c>
      <c r="L46" s="45">
        <v>1350000</v>
      </c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29776000</v>
      </c>
      <c r="J47" s="107" t="s">
        <v>59</v>
      </c>
      <c r="K47" s="30">
        <v>43260</v>
      </c>
      <c r="L47" s="45">
        <v>1000000</v>
      </c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 t="s">
        <v>59</v>
      </c>
      <c r="K48" s="30">
        <v>43261</v>
      </c>
      <c r="L48" s="45">
        <v>600000</v>
      </c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39537500</v>
      </c>
      <c r="I49" s="9">
        <v>0</v>
      </c>
      <c r="J49" s="107" t="s">
        <v>59</v>
      </c>
      <c r="K49" s="30">
        <v>43262</v>
      </c>
      <c r="L49" s="45">
        <v>600000</v>
      </c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0</v>
      </c>
      <c r="I50" s="9"/>
      <c r="J50" s="107" t="s">
        <v>59</v>
      </c>
      <c r="K50" s="30">
        <v>43263</v>
      </c>
      <c r="L50" s="45">
        <v>1600000</v>
      </c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39537500</v>
      </c>
      <c r="J51" s="107" t="s">
        <v>59</v>
      </c>
      <c r="K51" s="30">
        <v>43264</v>
      </c>
      <c r="L51" s="45">
        <v>550000</v>
      </c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15482000</v>
      </c>
      <c r="J52" s="108" t="s">
        <v>60</v>
      </c>
      <c r="K52" s="30">
        <v>43265</v>
      </c>
      <c r="L52" s="73">
        <v>1000000</v>
      </c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15482000</v>
      </c>
      <c r="J53" s="108" t="s">
        <v>60</v>
      </c>
      <c r="K53" s="30">
        <v>43266</v>
      </c>
      <c r="L53" s="73">
        <v>800000</v>
      </c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 t="s">
        <v>59</v>
      </c>
      <c r="K54" s="30">
        <v>43267</v>
      </c>
      <c r="L54" s="73">
        <v>950000</v>
      </c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 t="s">
        <v>59</v>
      </c>
      <c r="K55" s="30">
        <v>43268</v>
      </c>
      <c r="L55" s="73">
        <v>545000</v>
      </c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 t="s">
        <v>59</v>
      </c>
      <c r="K56" s="30">
        <v>43269</v>
      </c>
      <c r="L56" s="73">
        <v>750000</v>
      </c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 t="s">
        <v>59</v>
      </c>
      <c r="K57" s="30">
        <v>43270</v>
      </c>
      <c r="L57" s="73">
        <v>950000</v>
      </c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 t="s">
        <v>59</v>
      </c>
      <c r="K58" s="30">
        <v>43271</v>
      </c>
      <c r="L58" s="73">
        <v>1000000</v>
      </c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 t="s">
        <v>59</v>
      </c>
      <c r="K59" s="30">
        <v>43272</v>
      </c>
      <c r="L59" s="73">
        <v>800000</v>
      </c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 t="s">
        <v>60</v>
      </c>
      <c r="K60" s="30">
        <v>43273</v>
      </c>
      <c r="L60" s="73">
        <v>250000</v>
      </c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 t="s">
        <v>60</v>
      </c>
      <c r="K61" s="30">
        <v>43274</v>
      </c>
      <c r="L61" s="73">
        <v>1200000</v>
      </c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K62" s="30">
        <v>43275</v>
      </c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>
        <v>43276</v>
      </c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K64" s="30">
        <v>43277</v>
      </c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K65" s="30">
        <v>43278</v>
      </c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K66" s="30">
        <v>43279</v>
      </c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K67" s="30">
        <v>43280</v>
      </c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K68" s="30">
        <v>43281</v>
      </c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K69" s="30">
        <v>43282</v>
      </c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/>
      <c r="B72" s="87"/>
      <c r="C72" s="88"/>
      <c r="D72" s="84"/>
      <c r="E72" s="89">
        <v>4000</v>
      </c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0</v>
      </c>
      <c r="E87" s="69">
        <f>SUM(E69:E86)</f>
        <v>4000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20000000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39537500</v>
      </c>
      <c r="M114" s="101">
        <f>SUM(M13:M113)</f>
        <v>29772000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79075000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80" zoomScaleNormal="100" zoomScaleSheetLayoutView="80" workbookViewId="0">
      <selection activeCell="H63" sqref="H6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0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43046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28</v>
      </c>
      <c r="F8" s="22"/>
      <c r="G8" s="17">
        <f>C8*E8</f>
        <v>2800000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73</v>
      </c>
      <c r="F9" s="22"/>
      <c r="G9" s="17">
        <f t="shared" ref="G9:G16" si="0">C9*E9</f>
        <v>3650000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74</v>
      </c>
      <c r="F10" s="22"/>
      <c r="G10" s="17">
        <f t="shared" si="0"/>
        <v>1480000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56</v>
      </c>
      <c r="F11" s="22"/>
      <c r="G11" s="17">
        <f t="shared" si="0"/>
        <v>560000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51</v>
      </c>
      <c r="F12" s="22"/>
      <c r="G12" s="17">
        <f>C12*E12</f>
        <v>255000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56</v>
      </c>
      <c r="F13" s="22"/>
      <c r="G13" s="17">
        <f t="shared" si="0"/>
        <v>112000</v>
      </c>
      <c r="H13" s="9"/>
      <c r="I13" s="17"/>
      <c r="J13" s="107"/>
      <c r="K13" s="30">
        <v>43275</v>
      </c>
      <c r="L13" s="45">
        <v>1000000</v>
      </c>
      <c r="M13" s="32">
        <v>4881100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43276</v>
      </c>
      <c r="L14" s="45">
        <v>1000000</v>
      </c>
      <c r="M14" s="32">
        <v>3438300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43277</v>
      </c>
      <c r="L15" s="45">
        <v>860000</v>
      </c>
      <c r="M15" s="32">
        <v>2035000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43278</v>
      </c>
      <c r="L16" s="45">
        <v>1000000</v>
      </c>
      <c r="M16" s="32">
        <v>1160000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8857000</v>
      </c>
      <c r="I17" s="10"/>
      <c r="J17" s="107"/>
      <c r="K17" s="30">
        <v>43279</v>
      </c>
      <c r="L17" s="45">
        <v>1000000</v>
      </c>
      <c r="M17" s="32">
        <v>1750000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43280</v>
      </c>
      <c r="L18" s="45">
        <v>545000</v>
      </c>
      <c r="M18" s="36">
        <v>100000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43281</v>
      </c>
      <c r="L19" s="45">
        <v>710000</v>
      </c>
      <c r="M19" s="32">
        <v>210000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43282</v>
      </c>
      <c r="L20" s="45">
        <v>500000</v>
      </c>
      <c r="M20" s="32">
        <v>205000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2</v>
      </c>
      <c r="F21" s="8"/>
      <c r="G21" s="23">
        <f>C21*E21</f>
        <v>1000</v>
      </c>
      <c r="H21" s="9"/>
      <c r="I21" s="23"/>
      <c r="J21" s="107"/>
      <c r="K21" s="30">
        <v>43283</v>
      </c>
      <c r="L21" s="45">
        <v>541000</v>
      </c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1</v>
      </c>
      <c r="F22" s="8"/>
      <c r="G22" s="23">
        <f>C22*E22</f>
        <v>200</v>
      </c>
      <c r="H22" s="9"/>
      <c r="I22" s="10"/>
      <c r="J22" s="107"/>
      <c r="K22" s="30">
        <v>43284</v>
      </c>
      <c r="L22" s="45"/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4</v>
      </c>
      <c r="F23" s="8"/>
      <c r="G23" s="23">
        <f>C23*E23</f>
        <v>400</v>
      </c>
      <c r="H23" s="9"/>
      <c r="I23" s="10"/>
      <c r="J23" s="107"/>
      <c r="K23" s="30">
        <v>43285</v>
      </c>
      <c r="L23" s="45"/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43286</v>
      </c>
      <c r="L24" s="45"/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43287</v>
      </c>
      <c r="L25" s="45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1600</v>
      </c>
      <c r="I26" s="9"/>
      <c r="J26" s="107"/>
      <c r="K26" s="30">
        <v>43288</v>
      </c>
      <c r="L26" s="45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8858600</v>
      </c>
      <c r="J27" s="107"/>
      <c r="K27" s="30">
        <v>43289</v>
      </c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43290</v>
      </c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+'6 nov'!I37</f>
        <v>581894603</v>
      </c>
      <c r="J29" s="107"/>
      <c r="K29" s="30">
        <v>43291</v>
      </c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+'6 nov'!I52</f>
        <v>15482000</v>
      </c>
      <c r="J30" s="107"/>
      <c r="K30" s="30">
        <v>43292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43293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43294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43295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43296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43297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43298</v>
      </c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581894603</v>
      </c>
      <c r="J37" s="107"/>
      <c r="K37" s="30">
        <v>43299</v>
      </c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43300</v>
      </c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43301</v>
      </c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43302</v>
      </c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>
        <v>43303</v>
      </c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>
        <v>43304</v>
      </c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787573081</v>
      </c>
      <c r="J43" s="107"/>
      <c r="K43" s="30">
        <v>43305</v>
      </c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>
        <v>43306</v>
      </c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13779400</v>
      </c>
      <c r="I45" s="9"/>
      <c r="J45" s="107"/>
      <c r="K45" s="30">
        <v>43307</v>
      </c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K46" s="30">
        <v>43308</v>
      </c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13779400</v>
      </c>
      <c r="J47" s="107"/>
      <c r="K47" s="30">
        <v>43309</v>
      </c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>
        <v>43310</v>
      </c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7156000</v>
      </c>
      <c r="I49" s="9">
        <v>0</v>
      </c>
      <c r="J49" s="107"/>
      <c r="K49" s="30">
        <v>43311</v>
      </c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0</v>
      </c>
      <c r="I50" s="9"/>
      <c r="J50" s="107"/>
      <c r="K50" s="30">
        <v>43312</v>
      </c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7156000</v>
      </c>
      <c r="J51" s="107"/>
      <c r="K51" s="30">
        <v>43313</v>
      </c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8858600</v>
      </c>
      <c r="J52" s="108"/>
      <c r="K52" s="30">
        <v>43314</v>
      </c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8858600</v>
      </c>
      <c r="J53" s="108"/>
      <c r="K53" s="30">
        <v>43315</v>
      </c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>
        <v>43316</v>
      </c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>
        <v>43317</v>
      </c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>
        <v>43318</v>
      </c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/>
      <c r="K57" s="30">
        <v>43319</v>
      </c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>
        <v>43320</v>
      </c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>
        <v>43321</v>
      </c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>
        <v>43322</v>
      </c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>
        <v>43323</v>
      </c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/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7156000</v>
      </c>
      <c r="M114" s="101">
        <f>SUM(M13:M113)</f>
        <v>13779400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14312000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1" zoomScale="80" zoomScaleNormal="100" zoomScaleSheetLayoutView="80" workbookViewId="0">
      <selection activeCell="B4" sqref="B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0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56</v>
      </c>
      <c r="C3" s="10"/>
      <c r="D3" s="8"/>
      <c r="E3" s="8"/>
      <c r="F3" s="8"/>
      <c r="G3" s="8"/>
      <c r="H3" s="8" t="s">
        <v>3</v>
      </c>
      <c r="I3" s="12">
        <v>43047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f>59+27</f>
        <v>86</v>
      </c>
      <c r="F8" s="22"/>
      <c r="G8" s="17">
        <f>C8*E8</f>
        <v>8600000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35</v>
      </c>
      <c r="F9" s="22"/>
      <c r="G9" s="17">
        <f t="shared" ref="G9:G16" si="0">C9*E9</f>
        <v>1750000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116</v>
      </c>
      <c r="F10" s="22"/>
      <c r="G10" s="17">
        <f t="shared" si="0"/>
        <v>2320000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83</v>
      </c>
      <c r="F11" s="22"/>
      <c r="G11" s="17">
        <f t="shared" si="0"/>
        <v>830000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101</v>
      </c>
      <c r="F12" s="22"/>
      <c r="G12" s="17">
        <f>C12*E12</f>
        <v>505000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56</v>
      </c>
      <c r="F13" s="22"/>
      <c r="G13" s="17">
        <f t="shared" si="0"/>
        <v>112000</v>
      </c>
      <c r="H13" s="9"/>
      <c r="I13" s="17"/>
      <c r="J13" s="107"/>
      <c r="K13" s="30">
        <v>43284</v>
      </c>
      <c r="L13" s="47">
        <v>1900000</v>
      </c>
      <c r="M13" s="32">
        <v>300000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43285</v>
      </c>
      <c r="L14" s="47">
        <v>900000</v>
      </c>
      <c r="M14" s="32">
        <v>23000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43286</v>
      </c>
      <c r="L15" s="47">
        <v>1000000</v>
      </c>
      <c r="M15" s="32">
        <v>143000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43287</v>
      </c>
      <c r="L16" s="47">
        <v>800000</v>
      </c>
      <c r="M16" s="32">
        <v>75000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14117000</v>
      </c>
      <c r="I17" s="10"/>
      <c r="J17" s="107"/>
      <c r="K17" s="30">
        <v>43288</v>
      </c>
      <c r="L17" s="47">
        <v>950000</v>
      </c>
      <c r="M17" s="32">
        <v>342000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43289</v>
      </c>
      <c r="L18" s="47">
        <v>800000</v>
      </c>
      <c r="M18" s="36">
        <v>340000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43290</v>
      </c>
      <c r="L19" s="47">
        <v>900000</v>
      </c>
      <c r="M19" s="32">
        <v>160000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43291</v>
      </c>
      <c r="L20" s="47">
        <v>750000</v>
      </c>
      <c r="M20" s="32">
        <v>70000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43292</v>
      </c>
      <c r="L21" s="47">
        <v>800000</v>
      </c>
      <c r="M21" s="32">
        <v>205000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43293</v>
      </c>
      <c r="L22" s="47">
        <v>1125000</v>
      </c>
      <c r="M22" s="32">
        <v>400000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1</v>
      </c>
      <c r="F23" s="8"/>
      <c r="G23" s="23">
        <f>C23*E23</f>
        <v>100</v>
      </c>
      <c r="H23" s="9"/>
      <c r="I23" s="10"/>
      <c r="J23" s="107"/>
      <c r="K23" s="30">
        <v>43294</v>
      </c>
      <c r="L23" s="47">
        <v>1150000</v>
      </c>
      <c r="M23" s="32">
        <v>4270000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43295</v>
      </c>
      <c r="L24" s="47">
        <v>700000</v>
      </c>
      <c r="M24" s="32">
        <v>250000</v>
      </c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43296</v>
      </c>
      <c r="L25" s="111"/>
      <c r="M25" s="32">
        <v>100000</v>
      </c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600</v>
      </c>
      <c r="I26" s="9"/>
      <c r="J26" s="107"/>
      <c r="K26" s="30">
        <v>43297</v>
      </c>
      <c r="L26" s="45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14117600</v>
      </c>
      <c r="J27" s="107"/>
      <c r="K27" s="30">
        <v>43298</v>
      </c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43299</v>
      </c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+'7 nov '!I37</f>
        <v>581894603</v>
      </c>
      <c r="J29" s="107"/>
      <c r="K29" s="30">
        <v>43300</v>
      </c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+'7 nov '!I52</f>
        <v>8858600</v>
      </c>
      <c r="J30" s="107"/>
      <c r="K30" s="30">
        <v>43301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43302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43303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43304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43305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43306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43307</v>
      </c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581894603</v>
      </c>
      <c r="J37" s="107"/>
      <c r="K37" s="30">
        <v>43308</v>
      </c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43309</v>
      </c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43310</v>
      </c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43311</v>
      </c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>
        <v>43312</v>
      </c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>
        <v>43313</v>
      </c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787573081</v>
      </c>
      <c r="J43" s="107"/>
      <c r="K43" s="30">
        <v>43314</v>
      </c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>
        <v>43315</v>
      </c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6678000</v>
      </c>
      <c r="I45" s="9"/>
      <c r="J45" s="107"/>
      <c r="K45" s="30">
        <v>43316</v>
      </c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K46" s="30">
        <v>43317</v>
      </c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6678000</v>
      </c>
      <c r="J47" s="107"/>
      <c r="K47" s="30">
        <v>43318</v>
      </c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>
        <v>43319</v>
      </c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11775000</v>
      </c>
      <c r="I49" s="9">
        <v>0</v>
      </c>
      <c r="J49" s="107"/>
      <c r="K49" s="30">
        <v>43320</v>
      </c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162000</v>
      </c>
      <c r="I50" s="9"/>
      <c r="J50" s="107"/>
      <c r="K50" s="30">
        <v>43321</v>
      </c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11937000</v>
      </c>
      <c r="J51" s="107"/>
      <c r="K51" s="30">
        <v>43322</v>
      </c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14117600</v>
      </c>
      <c r="J52" s="108"/>
      <c r="K52" s="30">
        <v>43323</v>
      </c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14117600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112000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50000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162000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11775000</v>
      </c>
      <c r="M114" s="101">
        <f>SUM(M13:M113)</f>
        <v>6678000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23550000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A47" zoomScale="80" zoomScaleNormal="100" zoomScaleSheetLayoutView="80" workbookViewId="0">
      <selection activeCell="A75" sqref="A7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56</v>
      </c>
      <c r="C3" s="10"/>
      <c r="D3" s="8"/>
      <c r="E3" s="8"/>
      <c r="F3" s="8"/>
      <c r="G3" s="8"/>
      <c r="H3" s="8" t="s">
        <v>3</v>
      </c>
      <c r="I3" s="12">
        <v>43047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3</v>
      </c>
      <c r="F8" s="22"/>
      <c r="G8" s="17">
        <f>C8*E8</f>
        <v>300000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21</v>
      </c>
      <c r="F9" s="22"/>
      <c r="G9" s="17">
        <f t="shared" ref="G9:G16" si="0">C9*E9</f>
        <v>1050000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117</v>
      </c>
      <c r="F10" s="22"/>
      <c r="G10" s="17">
        <f t="shared" si="0"/>
        <v>2340000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98</v>
      </c>
      <c r="F11" s="22"/>
      <c r="G11" s="17">
        <f t="shared" si="0"/>
        <v>980000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94</v>
      </c>
      <c r="F12" s="22"/>
      <c r="G12" s="17">
        <f>C12*E12</f>
        <v>470000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51</v>
      </c>
      <c r="F13" s="22"/>
      <c r="G13" s="17">
        <f t="shared" si="0"/>
        <v>102000</v>
      </c>
      <c r="H13" s="9"/>
      <c r="I13" s="17"/>
      <c r="J13" s="107"/>
      <c r="K13" s="30">
        <v>43296</v>
      </c>
      <c r="L13" s="47">
        <v>200000</v>
      </c>
      <c r="M13" s="32">
        <v>35000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43297</v>
      </c>
      <c r="L14" s="47">
        <v>1500000</v>
      </c>
      <c r="M14" s="32">
        <v>208000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43298</v>
      </c>
      <c r="L15" s="47">
        <v>850000</v>
      </c>
      <c r="M15" s="32">
        <v>100000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43299</v>
      </c>
      <c r="L16" s="47">
        <v>450000</v>
      </c>
      <c r="M16" s="32">
        <v>60000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5242000</v>
      </c>
      <c r="I17" s="10"/>
      <c r="J17" s="107"/>
      <c r="K17" s="30">
        <v>43300</v>
      </c>
      <c r="L17" s="47">
        <v>1750000</v>
      </c>
      <c r="M17" s="32">
        <v>7163000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43301</v>
      </c>
      <c r="L18" s="47"/>
      <c r="M18" s="36">
        <v>1700000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43302</v>
      </c>
      <c r="L19" s="47"/>
      <c r="M19" s="32">
        <v>400000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43303</v>
      </c>
      <c r="L20" s="47"/>
      <c r="M20" s="32">
        <v>350000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43304</v>
      </c>
      <c r="L21" s="47"/>
      <c r="M21" s="32">
        <v>20000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43305</v>
      </c>
      <c r="L22" s="47"/>
      <c r="M22" s="32">
        <v>330000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1</v>
      </c>
      <c r="F23" s="8"/>
      <c r="G23" s="23">
        <f>C23*E23</f>
        <v>100</v>
      </c>
      <c r="H23" s="9"/>
      <c r="I23" s="10"/>
      <c r="J23" s="107"/>
      <c r="K23" s="30">
        <v>43306</v>
      </c>
      <c r="L23" s="47"/>
      <c r="M23" s="32">
        <v>750000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43307</v>
      </c>
      <c r="L24" s="47"/>
      <c r="M24" s="32">
        <v>200000</v>
      </c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43308</v>
      </c>
      <c r="L25" s="111"/>
      <c r="M25" s="32">
        <v>2555000</v>
      </c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600</v>
      </c>
      <c r="I26" s="9"/>
      <c r="J26" s="107"/>
      <c r="K26" s="30">
        <v>43309</v>
      </c>
      <c r="L26" s="45"/>
      <c r="M26" s="32">
        <v>200000</v>
      </c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5242600</v>
      </c>
      <c r="J27" s="107"/>
      <c r="K27" s="30">
        <v>43310</v>
      </c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43311</v>
      </c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+'7 nov '!I37</f>
        <v>581894603</v>
      </c>
      <c r="J29" s="107"/>
      <c r="K29" s="30">
        <v>43312</v>
      </c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+'8 nov '!I52</f>
        <v>14117600</v>
      </c>
      <c r="J30" s="107"/>
      <c r="K30" s="30">
        <v>43313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43314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43315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43316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43317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43318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43319</v>
      </c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581894603</v>
      </c>
      <c r="J37" s="107"/>
      <c r="K37" s="30">
        <v>43320</v>
      </c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43321</v>
      </c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43322</v>
      </c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43323</v>
      </c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14071000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14071000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4750000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446000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5196000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5242600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5242600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400000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45000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>
        <v>1000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446000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4750000</v>
      </c>
      <c r="M114" s="101">
        <f>SUM(M13:M113)</f>
        <v>14071000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9500000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31 okt</vt:lpstr>
      <vt:lpstr>1 nov</vt:lpstr>
      <vt:lpstr>2 nov</vt:lpstr>
      <vt:lpstr>3 Nov</vt:lpstr>
      <vt:lpstr>6 nov</vt:lpstr>
      <vt:lpstr>7 nov </vt:lpstr>
      <vt:lpstr>8 nov </vt:lpstr>
      <vt:lpstr>9 nov </vt:lpstr>
      <vt:lpstr>'1 nov'!Print_Area</vt:lpstr>
      <vt:lpstr>'2 nov'!Print_Area</vt:lpstr>
      <vt:lpstr>'3 Nov'!Print_Area</vt:lpstr>
      <vt:lpstr>'31 okt'!Print_Area</vt:lpstr>
      <vt:lpstr>'6 nov'!Print_Area</vt:lpstr>
      <vt:lpstr>'7 nov '!Print_Area</vt:lpstr>
      <vt:lpstr>'8 nov '!Print_Area</vt:lpstr>
      <vt:lpstr>'9 nov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2017-11-07T08:32:06Z</cp:lastPrinted>
  <dcterms:created xsi:type="dcterms:W3CDTF">2017-11-01T01:56:54Z</dcterms:created>
  <dcterms:modified xsi:type="dcterms:W3CDTF">2017-11-09T09:18:51Z</dcterms:modified>
</cp:coreProperties>
</file>