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K8" i="4" l="1"/>
  <c r="W25" i="9" l="1"/>
  <c r="AC31" i="9"/>
  <c r="T23" i="6" l="1"/>
  <c r="AF18" i="9" l="1"/>
  <c r="W92" i="6"/>
  <c r="AE47" i="8" l="1"/>
  <c r="AJ39" i="8" l="1"/>
  <c r="AE31" i="8" l="1"/>
  <c r="AE35" i="8"/>
  <c r="U44" i="6"/>
  <c r="AB34" i="8" l="1"/>
  <c r="AA9" i="6" l="1"/>
  <c r="U29" i="1" l="1"/>
  <c r="AA40" i="6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31" i="9" l="1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<sst xmlns="http://schemas.openxmlformats.org/spreadsheetml/2006/main" count="1272" uniqueCount="442">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</sst>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4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AH1" zoomScale="90" zoomScaleNormal="90" workbookViewId="0">
      <pane ySplit="6" topLeftCell="A25" activePane="bottomLeft" state="frozen"/>
      <selection pane="bottomLeft" activeCell="AV18" sqref="AV18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91" t="s">
        <v>1</v>
      </c>
      <c r="B5" s="389" t="s">
        <v>2</v>
      </c>
      <c r="C5" s="389" t="s">
        <v>3</v>
      </c>
      <c r="D5" s="389" t="s">
        <v>4</v>
      </c>
      <c r="E5" s="393" t="s">
        <v>5</v>
      </c>
      <c r="F5" s="382" t="s">
        <v>6</v>
      </c>
      <c r="G5" s="382"/>
      <c r="H5" s="389" t="s">
        <v>10</v>
      </c>
      <c r="I5" s="389" t="s">
        <v>27</v>
      </c>
      <c r="J5" s="395" t="s">
        <v>26</v>
      </c>
      <c r="K5" s="396"/>
      <c r="L5" s="397"/>
      <c r="M5" s="383" t="s">
        <v>9</v>
      </c>
      <c r="N5" s="383"/>
      <c r="O5" s="383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86" t="s">
        <v>25</v>
      </c>
      <c r="AX5" s="387"/>
      <c r="AY5" s="388"/>
      <c r="AZ5" s="65" t="s">
        <v>62</v>
      </c>
      <c r="BA5" s="66" t="s">
        <v>62</v>
      </c>
    </row>
    <row r="6" spans="1:54" s="72" customFormat="1" x14ac:dyDescent="0.2">
      <c r="A6" s="392"/>
      <c r="B6" s="390"/>
      <c r="C6" s="390"/>
      <c r="D6" s="390"/>
      <c r="E6" s="394"/>
      <c r="F6" s="68" t="s">
        <v>7</v>
      </c>
      <c r="G6" s="69" t="s">
        <v>8</v>
      </c>
      <c r="H6" s="390"/>
      <c r="I6" s="390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710000</v>
      </c>
      <c r="AD8" s="325">
        <f t="shared" si="0"/>
        <v>0</v>
      </c>
      <c r="AE8" s="327">
        <v>710000</v>
      </c>
      <c r="AF8" s="327">
        <v>710000</v>
      </c>
      <c r="AG8" s="325">
        <f t="shared" si="1"/>
        <v>0</v>
      </c>
      <c r="AH8" s="327">
        <v>710000</v>
      </c>
      <c r="AI8" s="327">
        <v>100000</v>
      </c>
      <c r="AJ8" s="325">
        <f t="shared" si="2"/>
        <v>610000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>
        <v>1000000</v>
      </c>
      <c r="X13" s="324">
        <f t="shared" si="18"/>
        <v>0</v>
      </c>
      <c r="Y13" s="330">
        <v>1000000</v>
      </c>
      <c r="Z13" s="330">
        <v>1000000</v>
      </c>
      <c r="AA13" s="324">
        <f t="shared" si="24"/>
        <v>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>
        <v>1000000</v>
      </c>
      <c r="AD14" s="324">
        <f t="shared" si="25"/>
        <v>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>
        <v>950000</v>
      </c>
      <c r="AA15" s="324">
        <f t="shared" si="24"/>
        <v>0</v>
      </c>
      <c r="AB15" s="330">
        <v>950000</v>
      </c>
      <c r="AC15" s="330">
        <v>950000</v>
      </c>
      <c r="AD15" s="324">
        <f t="shared" si="25"/>
        <v>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835000</v>
      </c>
      <c r="AD16" s="324">
        <f t="shared" si="25"/>
        <v>0</v>
      </c>
      <c r="AE16" s="330">
        <v>835000</v>
      </c>
      <c r="AF16" s="330">
        <v>30000</v>
      </c>
      <c r="AG16" s="324">
        <f t="shared" si="21"/>
        <v>805000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>
        <v>1000000</v>
      </c>
      <c r="AD17" s="324">
        <f t="shared" si="25"/>
        <v>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675000</v>
      </c>
      <c r="AD18" s="324">
        <f t="shared" si="25"/>
        <v>0</v>
      </c>
      <c r="AE18" s="330">
        <v>675000</v>
      </c>
      <c r="AF18" s="330">
        <v>675000</v>
      </c>
      <c r="AG18" s="324">
        <f t="shared" si="21"/>
        <v>0</v>
      </c>
      <c r="AH18" s="330">
        <v>675000</v>
      </c>
      <c r="AI18" s="330">
        <v>675000</v>
      </c>
      <c r="AJ18" s="324">
        <f t="shared" si="22"/>
        <v>0</v>
      </c>
      <c r="AK18" s="330">
        <v>675000</v>
      </c>
      <c r="AL18" s="330">
        <v>675000</v>
      </c>
      <c r="AM18" s="324">
        <f t="shared" si="23"/>
        <v>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667000</v>
      </c>
      <c r="AD19" s="324">
        <f t="shared" si="25"/>
        <v>0</v>
      </c>
      <c r="AE19" s="324">
        <v>667000</v>
      </c>
      <c r="AF19" s="324">
        <v>667000</v>
      </c>
      <c r="AG19" s="324">
        <f t="shared" si="21"/>
        <v>0</v>
      </c>
      <c r="AH19" s="324">
        <v>667000</v>
      </c>
      <c r="AI19" s="324">
        <v>331000</v>
      </c>
      <c r="AJ19" s="324">
        <f t="shared" si="22"/>
        <v>336000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>
        <v>950000</v>
      </c>
      <c r="X20" s="324">
        <f t="shared" si="18"/>
        <v>0</v>
      </c>
      <c r="Y20" s="324">
        <v>950000</v>
      </c>
      <c r="Z20" s="324">
        <v>950000</v>
      </c>
      <c r="AA20" s="324">
        <f t="shared" si="24"/>
        <v>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>
        <v>1000000</v>
      </c>
      <c r="AD21" s="324">
        <f t="shared" si="25"/>
        <v>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>
        <v>800000</v>
      </c>
      <c r="AD22" s="324">
        <f t="shared" si="25"/>
        <v>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>
        <v>800000</v>
      </c>
      <c r="AD23" s="324">
        <f t="shared" si="25"/>
        <v>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>
        <v>800000</v>
      </c>
      <c r="AA24" s="324">
        <f t="shared" si="24"/>
        <v>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667000</v>
      </c>
      <c r="AA25" s="324">
        <f t="shared" si="24"/>
        <v>0</v>
      </c>
      <c r="AB25" s="336">
        <v>667000</v>
      </c>
      <c r="AC25" s="336">
        <v>667000</v>
      </c>
      <c r="AD25" s="324">
        <f t="shared" si="25"/>
        <v>0</v>
      </c>
      <c r="AE25" s="336">
        <v>667000</v>
      </c>
      <c r="AF25" s="336">
        <v>2000</v>
      </c>
      <c r="AG25" s="324">
        <f t="shared" si="21"/>
        <v>665000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3000000</v>
      </c>
      <c r="L26" s="324">
        <f t="shared" si="6"/>
        <v>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>
        <v>900000</v>
      </c>
      <c r="X27" s="324">
        <f t="shared" si="18"/>
        <v>0</v>
      </c>
      <c r="Y27" s="324">
        <v>900000</v>
      </c>
      <c r="Z27" s="324">
        <v>900000</v>
      </c>
      <c r="AA27" s="324">
        <f t="shared" si="24"/>
        <v>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>
        <v>1000000</v>
      </c>
      <c r="AA28" s="324">
        <f t="shared" si="24"/>
        <v>0</v>
      </c>
      <c r="AB28" s="324">
        <v>1000000</v>
      </c>
      <c r="AC28" s="324">
        <v>1000000</v>
      </c>
      <c r="AD28" s="324">
        <f t="shared" si="25"/>
        <v>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800000</v>
      </c>
      <c r="U29" s="324">
        <f>S29-T29</f>
        <v>0</v>
      </c>
      <c r="V29" s="324">
        <v>800000</v>
      </c>
      <c r="W29" s="324">
        <v>800000</v>
      </c>
      <c r="X29" s="324">
        <f t="shared" si="18"/>
        <v>0</v>
      </c>
      <c r="Y29" s="324">
        <v>800000</v>
      </c>
      <c r="Z29" s="324">
        <v>800000</v>
      </c>
      <c r="AA29" s="324">
        <f t="shared" si="24"/>
        <v>0</v>
      </c>
      <c r="AB29" s="324">
        <v>800000</v>
      </c>
      <c r="AC29" s="324">
        <v>800000</v>
      </c>
      <c r="AD29" s="324">
        <f t="shared" si="25"/>
        <v>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>
        <v>1000000</v>
      </c>
      <c r="AD31" s="325">
        <f t="shared" si="25"/>
        <v>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1200000</v>
      </c>
      <c r="AA32" s="325">
        <f t="shared" si="24"/>
        <v>0</v>
      </c>
      <c r="AB32" s="330">
        <v>1200000</v>
      </c>
      <c r="AC32" s="324">
        <v>1200000</v>
      </c>
      <c r="AD32" s="325">
        <f t="shared" si="25"/>
        <v>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>
        <v>1000000</v>
      </c>
      <c r="AA34" s="325">
        <f t="shared" ref="AA34" si="33">Y34-Z34</f>
        <v>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>
        <v>1000000</v>
      </c>
      <c r="AD36" s="325">
        <f t="shared" ref="AD36:AD39" si="40">+AB36-AC36</f>
        <v>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>
        <v>1000000</v>
      </c>
      <c r="AD37" s="325">
        <f t="shared" si="40"/>
        <v>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>
        <v>1000000</v>
      </c>
      <c r="AD38" s="347">
        <f t="shared" si="40"/>
        <v>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5"/>
      <c r="B47" s="385"/>
      <c r="C47" s="385"/>
      <c r="D47" s="385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39335000</v>
      </c>
      <c r="L47" s="369">
        <f t="shared" si="47"/>
        <v>7850000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22304000</v>
      </c>
      <c r="U47" s="369">
        <f t="shared" si="47"/>
        <v>4670000</v>
      </c>
      <c r="V47" s="369">
        <f t="shared" si="47"/>
        <v>29974000</v>
      </c>
      <c r="W47" s="369">
        <f t="shared" si="47"/>
        <v>22804000</v>
      </c>
      <c r="X47" s="369">
        <f t="shared" si="47"/>
        <v>7170000</v>
      </c>
      <c r="Y47" s="369">
        <f t="shared" si="47"/>
        <v>26974000</v>
      </c>
      <c r="Z47" s="369">
        <f t="shared" si="47"/>
        <v>21554000</v>
      </c>
      <c r="AA47" s="369">
        <f t="shared" si="47"/>
        <v>5420000</v>
      </c>
      <c r="AB47" s="369">
        <f t="shared" si="47"/>
        <v>26974000</v>
      </c>
      <c r="AC47" s="369">
        <f t="shared" si="47"/>
        <v>16904000</v>
      </c>
      <c r="AD47" s="369">
        <f t="shared" si="47"/>
        <v>10070000</v>
      </c>
      <c r="AE47" s="369">
        <f t="shared" si="47"/>
        <v>29974000</v>
      </c>
      <c r="AF47" s="369">
        <f t="shared" si="47"/>
        <v>2884000</v>
      </c>
      <c r="AG47" s="369">
        <f t="shared" si="47"/>
        <v>27090000</v>
      </c>
      <c r="AH47" s="369">
        <f t="shared" si="47"/>
        <v>26974000</v>
      </c>
      <c r="AI47" s="369">
        <f t="shared" si="47"/>
        <v>1906000</v>
      </c>
      <c r="AJ47" s="369">
        <f t="shared" si="47"/>
        <v>25068000</v>
      </c>
      <c r="AK47" s="369">
        <f t="shared" si="47"/>
        <v>26974000</v>
      </c>
      <c r="AL47" s="369">
        <f t="shared" si="47"/>
        <v>1475000</v>
      </c>
      <c r="AM47" s="369">
        <f t="shared" si="47"/>
        <v>25499000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4"/>
      <c r="B49" s="384"/>
      <c r="C49" s="384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3430000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5000000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4000000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3800000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4125000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4000000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1925000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3000000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4750000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4000000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3200000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3200000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4000000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3996000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9700000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4500000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4000000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3200000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5000000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6000000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6000000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5000000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5000000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6000000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165426000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K9" sqref="K9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6" t="s">
        <v>1</v>
      </c>
      <c r="B5" s="408" t="s">
        <v>2</v>
      </c>
      <c r="C5" s="393" t="s">
        <v>3</v>
      </c>
      <c r="D5" s="393" t="s">
        <v>4</v>
      </c>
      <c r="E5" s="393" t="s">
        <v>5</v>
      </c>
      <c r="F5" s="410" t="s">
        <v>6</v>
      </c>
      <c r="G5" s="410"/>
      <c r="H5" s="393" t="s">
        <v>10</v>
      </c>
      <c r="I5" s="393" t="s">
        <v>27</v>
      </c>
      <c r="J5" s="398" t="s">
        <v>26</v>
      </c>
      <c r="K5" s="399"/>
      <c r="L5" s="400"/>
      <c r="M5" s="401" t="s">
        <v>9</v>
      </c>
      <c r="N5" s="402"/>
      <c r="O5" s="403"/>
      <c r="P5" s="401" t="s">
        <v>14</v>
      </c>
      <c r="Q5" s="402"/>
      <c r="R5" s="403"/>
      <c r="S5" s="401" t="s">
        <v>15</v>
      </c>
      <c r="T5" s="402"/>
      <c r="U5" s="403"/>
      <c r="V5" s="401" t="s">
        <v>16</v>
      </c>
      <c r="W5" s="402"/>
      <c r="X5" s="403"/>
      <c r="Y5" s="401" t="s">
        <v>17</v>
      </c>
      <c r="Z5" s="402"/>
      <c r="AA5" s="403"/>
      <c r="AB5" s="401" t="s">
        <v>18</v>
      </c>
      <c r="AC5" s="402"/>
      <c r="AD5" s="403"/>
      <c r="AE5" s="401" t="s">
        <v>19</v>
      </c>
      <c r="AF5" s="402"/>
      <c r="AG5" s="403"/>
      <c r="AH5" s="401" t="s">
        <v>20</v>
      </c>
      <c r="AI5" s="402"/>
      <c r="AJ5" s="403"/>
      <c r="AK5" s="401" t="s">
        <v>21</v>
      </c>
      <c r="AL5" s="402"/>
      <c r="AM5" s="403"/>
      <c r="AN5" s="401" t="s">
        <v>22</v>
      </c>
      <c r="AO5" s="402"/>
      <c r="AP5" s="403"/>
      <c r="AQ5" s="401" t="s">
        <v>23</v>
      </c>
      <c r="AR5" s="402"/>
      <c r="AS5" s="403"/>
      <c r="AT5" s="401" t="s">
        <v>24</v>
      </c>
      <c r="AU5" s="402"/>
      <c r="AV5" s="403"/>
      <c r="AW5" s="401" t="s">
        <v>25</v>
      </c>
      <c r="AX5" s="402"/>
      <c r="AY5" s="403"/>
      <c r="AZ5" s="77" t="s">
        <v>62</v>
      </c>
      <c r="BA5" s="45" t="s">
        <v>31</v>
      </c>
    </row>
    <row r="6" spans="1:56" s="46" customFormat="1" ht="12" thickBot="1" x14ac:dyDescent="0.25">
      <c r="A6" s="407"/>
      <c r="B6" s="409"/>
      <c r="C6" s="394"/>
      <c r="D6" s="394"/>
      <c r="E6" s="394"/>
      <c r="F6" s="78" t="s">
        <v>7</v>
      </c>
      <c r="G6" s="79" t="s">
        <v>8</v>
      </c>
      <c r="H6" s="411"/>
      <c r="I6" s="394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f>1750000+500000</f>
        <v>2250000</v>
      </c>
      <c r="L8" s="12">
        <f t="shared" ref="L8:L44" si="1">J8-K8</f>
        <v>1250000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>
        <v>750000</v>
      </c>
      <c r="AD9" s="41">
        <f t="shared" ref="AD9:AD13" si="24">AB9-AC9</f>
        <v>0</v>
      </c>
      <c r="AE9" s="12">
        <v>750000</v>
      </c>
      <c r="AF9" s="12">
        <v>750000</v>
      </c>
      <c r="AG9" s="41">
        <f t="shared" ref="AG9:AG13" si="25">AE9-AF9</f>
        <v>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>
        <v>1100000</v>
      </c>
      <c r="AA10" s="12">
        <f t="shared" si="23"/>
        <v>0</v>
      </c>
      <c r="AB10" s="12">
        <v>1100000</v>
      </c>
      <c r="AC10" s="12">
        <v>1100000</v>
      </c>
      <c r="AD10" s="12">
        <f t="shared" si="24"/>
        <v>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>
        <v>950000</v>
      </c>
      <c r="AA11" s="12">
        <f t="shared" si="23"/>
        <v>0</v>
      </c>
      <c r="AB11" s="12">
        <v>950000</v>
      </c>
      <c r="AC11" s="12">
        <v>950000</v>
      </c>
      <c r="AD11" s="12">
        <f t="shared" si="24"/>
        <v>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>
        <v>1000000</v>
      </c>
      <c r="AA13" s="12">
        <f t="shared" si="23"/>
        <v>0</v>
      </c>
      <c r="AB13" s="12">
        <v>1000000</v>
      </c>
      <c r="AC13" s="12">
        <v>1000000</v>
      </c>
      <c r="AD13" s="12">
        <f t="shared" si="24"/>
        <v>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s="121" customFormat="1" x14ac:dyDescent="0.2">
      <c r="A15" s="355">
        <v>9</v>
      </c>
      <c r="B15" s="356"/>
      <c r="C15" s="357" t="s">
        <v>323</v>
      </c>
      <c r="D15" s="358" t="s">
        <v>374</v>
      </c>
      <c r="E15" s="285">
        <v>13000000</v>
      </c>
      <c r="F15" s="285"/>
      <c r="G15" s="285"/>
      <c r="H15" s="285">
        <f t="shared" si="0"/>
        <v>13000000</v>
      </c>
      <c r="I15" s="285">
        <v>5000000</v>
      </c>
      <c r="J15" s="285"/>
      <c r="K15" s="285"/>
      <c r="L15" s="285">
        <f t="shared" si="1"/>
        <v>0</v>
      </c>
      <c r="M15" s="285">
        <v>1600000</v>
      </c>
      <c r="N15" s="285">
        <v>1600000</v>
      </c>
      <c r="O15" s="285">
        <f t="shared" si="31"/>
        <v>0</v>
      </c>
      <c r="P15" s="285">
        <v>1600000</v>
      </c>
      <c r="Q15" s="285">
        <v>1600000</v>
      </c>
      <c r="R15" s="285">
        <f t="shared" si="20"/>
        <v>0</v>
      </c>
      <c r="S15" s="285">
        <v>1600000</v>
      </c>
      <c r="T15" s="285">
        <v>1600000</v>
      </c>
      <c r="U15" s="285">
        <f t="shared" si="21"/>
        <v>0</v>
      </c>
      <c r="V15" s="285">
        <v>1600000</v>
      </c>
      <c r="W15" s="285">
        <v>1600000</v>
      </c>
      <c r="X15" s="285">
        <f t="shared" si="32"/>
        <v>0</v>
      </c>
      <c r="Y15" s="285">
        <v>1600000</v>
      </c>
      <c r="Z15" s="285">
        <v>1600000</v>
      </c>
      <c r="AA15" s="285">
        <f t="shared" si="33"/>
        <v>0</v>
      </c>
      <c r="AB15" s="285"/>
      <c r="AC15" s="285"/>
      <c r="AD15" s="305">
        <f t="shared" si="34"/>
        <v>0</v>
      </c>
      <c r="AE15" s="285"/>
      <c r="AF15" s="285"/>
      <c r="AG15" s="305">
        <f t="shared" si="35"/>
        <v>0</v>
      </c>
      <c r="AH15" s="285"/>
      <c r="AI15" s="285"/>
      <c r="AJ15" s="305">
        <f t="shared" si="26"/>
        <v>0</v>
      </c>
      <c r="AK15" s="285"/>
      <c r="AL15" s="285"/>
      <c r="AM15" s="305">
        <f t="shared" si="27"/>
        <v>0</v>
      </c>
      <c r="AN15" s="285"/>
      <c r="AO15" s="285"/>
      <c r="AP15" s="305">
        <f t="shared" si="28"/>
        <v>0</v>
      </c>
      <c r="AQ15" s="285"/>
      <c r="AR15" s="285"/>
      <c r="AS15" s="305">
        <f t="shared" si="12"/>
        <v>0</v>
      </c>
      <c r="AT15" s="285"/>
      <c r="AU15" s="285"/>
      <c r="AV15" s="285">
        <f t="shared" si="13"/>
        <v>0</v>
      </c>
      <c r="AW15" s="285"/>
      <c r="AX15" s="285"/>
      <c r="AY15" s="285"/>
      <c r="AZ15" s="120">
        <f t="shared" si="14"/>
        <v>8000000</v>
      </c>
      <c r="BA15" s="121">
        <f t="shared" si="15"/>
        <v>5000000</v>
      </c>
      <c r="BB15" s="121">
        <f t="shared" si="16"/>
        <v>13000000</v>
      </c>
      <c r="BC15" s="121">
        <f t="shared" si="17"/>
        <v>13000000</v>
      </c>
      <c r="BD15" s="121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>
        <v>950000</v>
      </c>
      <c r="AD16" s="12">
        <f t="shared" si="34"/>
        <v>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>
        <v>770000</v>
      </c>
      <c r="AD17" s="12">
        <f t="shared" si="34"/>
        <v>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>
        <v>850000</v>
      </c>
      <c r="AD18" s="12">
        <f t="shared" si="34"/>
        <v>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>
        <v>800000</v>
      </c>
      <c r="AD20" s="12">
        <f t="shared" si="34"/>
        <v>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900000</v>
      </c>
      <c r="AD21" s="12">
        <f t="shared" si="34"/>
        <v>0</v>
      </c>
      <c r="AE21" s="12">
        <v>900000</v>
      </c>
      <c r="AF21" s="12">
        <v>900000</v>
      </c>
      <c r="AG21" s="12">
        <f t="shared" si="35"/>
        <v>0</v>
      </c>
      <c r="AH21" s="12">
        <v>900000</v>
      </c>
      <c r="AI21" s="12">
        <v>900000</v>
      </c>
      <c r="AJ21" s="12">
        <f t="shared" si="26"/>
        <v>0</v>
      </c>
      <c r="AK21" s="12">
        <v>900000</v>
      </c>
      <c r="AL21" s="12">
        <v>900000</v>
      </c>
      <c r="AM21" s="12">
        <f t="shared" si="27"/>
        <v>0</v>
      </c>
      <c r="AN21" s="12">
        <v>900000</v>
      </c>
      <c r="AO21" s="12">
        <v>400000</v>
      </c>
      <c r="AP21" s="12">
        <f t="shared" si="28"/>
        <v>500000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>
        <v>800000</v>
      </c>
      <c r="AA22" s="54">
        <f t="shared" si="33"/>
        <v>0</v>
      </c>
      <c r="AB22" s="42">
        <v>800000</v>
      </c>
      <c r="AC22" s="42">
        <v>800000</v>
      </c>
      <c r="AD22" s="54">
        <f t="shared" si="34"/>
        <v>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>
        <v>800000</v>
      </c>
      <c r="AA24" s="54">
        <f t="shared" si="33"/>
        <v>0</v>
      </c>
      <c r="AB24" s="12">
        <v>800000</v>
      </c>
      <c r="AC24" s="12">
        <v>800000</v>
      </c>
      <c r="AD24" s="54">
        <f t="shared" si="34"/>
        <v>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>
        <v>800000</v>
      </c>
      <c r="AA25" s="54">
        <f t="shared" si="33"/>
        <v>0</v>
      </c>
      <c r="AB25" s="12">
        <v>800000</v>
      </c>
      <c r="AC25" s="12">
        <v>800000</v>
      </c>
      <c r="AD25" s="54">
        <f t="shared" si="34"/>
        <v>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>
        <v>1020000</v>
      </c>
      <c r="AA27" s="54">
        <f t="shared" si="33"/>
        <v>0</v>
      </c>
      <c r="AB27" s="12">
        <v>1020000</v>
      </c>
      <c r="AC27" s="12">
        <v>1020000</v>
      </c>
      <c r="AD27" s="54">
        <f t="shared" si="34"/>
        <v>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>
        <v>900000</v>
      </c>
      <c r="AD28" s="54">
        <f t="shared" si="34"/>
        <v>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>
        <v>900000</v>
      </c>
      <c r="AD29" s="54">
        <f t="shared" si="34"/>
        <v>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>
        <v>950000</v>
      </c>
      <c r="AD30" s="54">
        <f t="shared" si="34"/>
        <v>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>
        <v>900000</v>
      </c>
      <c r="AA32" s="54">
        <f t="shared" si="33"/>
        <v>0</v>
      </c>
      <c r="AB32" s="12">
        <v>900000</v>
      </c>
      <c r="AC32" s="12">
        <v>900000</v>
      </c>
      <c r="AD32" s="54">
        <f t="shared" si="34"/>
        <v>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>
        <v>950000</v>
      </c>
      <c r="AA33" s="54">
        <f t="shared" si="33"/>
        <v>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>
        <v>950000</v>
      </c>
      <c r="AA34" s="54">
        <f t="shared" si="33"/>
        <v>0</v>
      </c>
      <c r="AB34" s="12">
        <v>950000</v>
      </c>
      <c r="AC34" s="12">
        <v>950000</v>
      </c>
      <c r="AD34" s="54">
        <f t="shared" si="34"/>
        <v>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>
        <v>950000</v>
      </c>
      <c r="AD35" s="54">
        <f t="shared" si="34"/>
        <v>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>
        <v>900000</v>
      </c>
      <c r="AD36" s="54">
        <f t="shared" si="34"/>
        <v>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>
        <v>900000</v>
      </c>
      <c r="AD38" s="54">
        <f t="shared" si="34"/>
        <v>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>
        <v>1000000</v>
      </c>
      <c r="AD40" s="41">
        <f t="shared" si="34"/>
        <v>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>
        <v>950000</v>
      </c>
      <c r="AA41" s="54">
        <f t="shared" si="33"/>
        <v>0</v>
      </c>
      <c r="AB41" s="12">
        <v>950000</v>
      </c>
      <c r="AC41" s="12">
        <v>950000</v>
      </c>
      <c r="AD41" s="54">
        <f t="shared" si="34"/>
        <v>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>
        <v>950000</v>
      </c>
      <c r="AD43" s="225">
        <f t="shared" si="34"/>
        <v>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>
        <v>1000000</v>
      </c>
      <c r="U45" s="41">
        <f t="shared" si="21"/>
        <v>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>
        <v>700000</v>
      </c>
      <c r="AA46" s="41">
        <f t="shared" si="33"/>
        <v>300000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>
        <v>1000000</v>
      </c>
      <c r="AA48" s="41">
        <f t="shared" si="48"/>
        <v>0</v>
      </c>
      <c r="AB48" s="12">
        <v>1000000</v>
      </c>
      <c r="AC48" s="12">
        <v>1000000</v>
      </c>
      <c r="AD48" s="41">
        <f t="shared" si="49"/>
        <v>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>
        <v>950000</v>
      </c>
      <c r="X51" s="230">
        <f t="shared" si="47"/>
        <v>0</v>
      </c>
      <c r="Y51" s="12">
        <v>950000</v>
      </c>
      <c r="Z51" s="12">
        <v>950000</v>
      </c>
      <c r="AA51" s="230">
        <f t="shared" si="48"/>
        <v>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625000</v>
      </c>
      <c r="U52" s="41">
        <f t="shared" si="46"/>
        <v>0</v>
      </c>
      <c r="V52" s="12">
        <v>625000</v>
      </c>
      <c r="W52" s="12">
        <v>625000</v>
      </c>
      <c r="X52" s="41">
        <f t="shared" si="47"/>
        <v>0</v>
      </c>
      <c r="Y52" s="12">
        <v>625000</v>
      </c>
      <c r="Z52" s="12">
        <v>310000</v>
      </c>
      <c r="AA52" s="41">
        <f t="shared" si="48"/>
        <v>315000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4"/>
      <c r="B110" s="405"/>
      <c r="C110" s="405"/>
      <c r="D110" s="405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40875000</v>
      </c>
      <c r="L110" s="235">
        <f t="shared" ref="L110:AY110" si="61">SUM(L7:L109)</f>
        <v>7250000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32510000</v>
      </c>
      <c r="U110" s="235">
        <f t="shared" si="61"/>
        <v>5067000</v>
      </c>
      <c r="V110" s="235">
        <f t="shared" si="61"/>
        <v>37577000</v>
      </c>
      <c r="W110" s="235">
        <f t="shared" si="61"/>
        <v>30110000</v>
      </c>
      <c r="X110" s="235">
        <f t="shared" si="61"/>
        <v>7467000</v>
      </c>
      <c r="Y110" s="235">
        <f t="shared" si="61"/>
        <v>37577000</v>
      </c>
      <c r="Z110" s="235">
        <f t="shared" si="61"/>
        <v>29445000</v>
      </c>
      <c r="AA110" s="235">
        <f t="shared" si="61"/>
        <v>8132000</v>
      </c>
      <c r="AB110" s="235">
        <f t="shared" si="61"/>
        <v>35977000</v>
      </c>
      <c r="AC110" s="235">
        <f t="shared" si="61"/>
        <v>24935000</v>
      </c>
      <c r="AD110" s="235">
        <f t="shared" si="61"/>
        <v>11042000</v>
      </c>
      <c r="AE110" s="235">
        <f t="shared" si="61"/>
        <v>35977000</v>
      </c>
      <c r="AF110" s="235">
        <f t="shared" si="61"/>
        <v>3845000</v>
      </c>
      <c r="AG110" s="235">
        <f t="shared" si="61"/>
        <v>32132000</v>
      </c>
      <c r="AH110" s="235">
        <f t="shared" si="61"/>
        <v>35977000</v>
      </c>
      <c r="AI110" s="235">
        <f t="shared" si="61"/>
        <v>2295000</v>
      </c>
      <c r="AJ110" s="235">
        <f t="shared" si="61"/>
        <v>33682000</v>
      </c>
      <c r="AK110" s="235">
        <f t="shared" si="61"/>
        <v>35977000</v>
      </c>
      <c r="AL110" s="235">
        <f t="shared" si="61"/>
        <v>1525000</v>
      </c>
      <c r="AM110" s="235">
        <f t="shared" si="61"/>
        <v>34452000</v>
      </c>
      <c r="AN110" s="235">
        <f t="shared" si="61"/>
        <v>35977000</v>
      </c>
      <c r="AO110" s="235">
        <f t="shared" si="61"/>
        <v>1025000</v>
      </c>
      <c r="AP110" s="235">
        <f t="shared" si="61"/>
        <v>34952000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4" t="s">
        <v>125</v>
      </c>
      <c r="B113" s="384"/>
      <c r="C113" s="384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1250000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3750000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4400000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3800000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4000000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3800000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3080000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3400000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3200000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500000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3200000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3200000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3200000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4080000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3600000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3600000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3800000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3600000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4750000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3800000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3800000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3600000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3600000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5000000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3800000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3800000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8000000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6300000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5000000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4750000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4750000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4065000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194315000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83970000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101530000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F26" activePane="bottomRight" state="frozen"/>
      <selection pane="topRight" activeCell="F1" sqref="F1"/>
      <selection pane="bottomLeft" activeCell="A7" sqref="A7"/>
      <selection pane="bottomRight" activeCell="E42" sqref="E42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3" t="s">
        <v>1</v>
      </c>
      <c r="B5" s="425" t="s">
        <v>2</v>
      </c>
      <c r="C5" s="427" t="s">
        <v>3</v>
      </c>
      <c r="D5" s="427" t="s">
        <v>4</v>
      </c>
      <c r="E5" s="427" t="s">
        <v>5</v>
      </c>
      <c r="F5" s="429" t="s">
        <v>6</v>
      </c>
      <c r="G5" s="429"/>
      <c r="H5" s="427" t="s">
        <v>10</v>
      </c>
      <c r="I5" s="427" t="s">
        <v>27</v>
      </c>
      <c r="J5" s="412" t="s">
        <v>26</v>
      </c>
      <c r="K5" s="413"/>
      <c r="L5" s="414"/>
      <c r="M5" s="418" t="s">
        <v>9</v>
      </c>
      <c r="N5" s="418"/>
      <c r="O5" s="418"/>
      <c r="P5" s="418" t="s">
        <v>14</v>
      </c>
      <c r="Q5" s="418"/>
      <c r="R5" s="418"/>
      <c r="S5" s="418" t="s">
        <v>15</v>
      </c>
      <c r="T5" s="418"/>
      <c r="U5" s="418"/>
      <c r="V5" s="418" t="s">
        <v>16</v>
      </c>
      <c r="W5" s="418"/>
      <c r="X5" s="418"/>
      <c r="Y5" s="418" t="s">
        <v>17</v>
      </c>
      <c r="Z5" s="418"/>
      <c r="AA5" s="418"/>
      <c r="AB5" s="418" t="s">
        <v>18</v>
      </c>
      <c r="AC5" s="418"/>
      <c r="AD5" s="418"/>
      <c r="AE5" s="418" t="s">
        <v>19</v>
      </c>
      <c r="AF5" s="418"/>
      <c r="AG5" s="418"/>
      <c r="AH5" s="418" t="s">
        <v>20</v>
      </c>
      <c r="AI5" s="418"/>
      <c r="AJ5" s="418"/>
      <c r="AK5" s="418" t="s">
        <v>21</v>
      </c>
      <c r="AL5" s="418"/>
      <c r="AM5" s="418"/>
      <c r="AN5" s="418" t="s">
        <v>22</v>
      </c>
      <c r="AO5" s="418"/>
      <c r="AP5" s="418"/>
      <c r="AQ5" s="418" t="s">
        <v>46</v>
      </c>
      <c r="AR5" s="418"/>
      <c r="AS5" s="422"/>
      <c r="AT5" s="418" t="s">
        <v>47</v>
      </c>
      <c r="AU5" s="418"/>
      <c r="AV5" s="418"/>
      <c r="AW5" s="415" t="s">
        <v>25</v>
      </c>
      <c r="AX5" s="416"/>
      <c r="AY5" s="417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4"/>
      <c r="B6" s="426"/>
      <c r="C6" s="428"/>
      <c r="D6" s="428"/>
      <c r="E6" s="428"/>
      <c r="F6" s="129" t="s">
        <v>7</v>
      </c>
      <c r="G6" s="130" t="s">
        <v>8</v>
      </c>
      <c r="H6" s="428"/>
      <c r="I6" s="428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>
        <v>750000</v>
      </c>
      <c r="AG7" s="54">
        <f>AE7-AF7</f>
        <v>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>
        <v>750000</v>
      </c>
      <c r="AA8" s="54">
        <f>Y8-Z8</f>
        <v>0</v>
      </c>
      <c r="AB8" s="44">
        <v>750000</v>
      </c>
      <c r="AC8" s="12">
        <v>750000</v>
      </c>
      <c r="AD8" s="54">
        <f>AB8-AC8</f>
        <v>0</v>
      </c>
      <c r="AE8" s="44">
        <v>750000</v>
      </c>
      <c r="AF8" s="12">
        <v>750000</v>
      </c>
      <c r="AG8" s="54">
        <f>AE8-AF8</f>
        <v>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>
        <v>625000</v>
      </c>
      <c r="AA9" s="54">
        <f>Y9-Z9</f>
        <v>0</v>
      </c>
      <c r="AB9" s="44">
        <v>625000</v>
      </c>
      <c r="AC9" s="12">
        <v>625000</v>
      </c>
      <c r="AD9" s="54">
        <f>AB9-AC9</f>
        <v>0</v>
      </c>
      <c r="AE9" s="44">
        <v>625000</v>
      </c>
      <c r="AF9" s="12">
        <v>25000</v>
      </c>
      <c r="AG9" s="54">
        <f>AE9-AF9</f>
        <v>600000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>
        <v>450000</v>
      </c>
      <c r="X11" s="262">
        <f>V11-W11</f>
        <v>0</v>
      </c>
      <c r="Y11" s="260">
        <v>450000</v>
      </c>
      <c r="Z11" s="53">
        <v>450000</v>
      </c>
      <c r="AA11" s="262">
        <f>Y11-Z11</f>
        <v>0</v>
      </c>
      <c r="AB11" s="260">
        <v>450000</v>
      </c>
      <c r="AC11" s="53">
        <v>450000</v>
      </c>
      <c r="AD11" s="262">
        <f>AB11-AC11</f>
        <v>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>
        <v>875000</v>
      </c>
      <c r="AD13" s="54">
        <f>AB13-AC13</f>
        <v>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>
        <v>950000</v>
      </c>
      <c r="AD14" s="54">
        <f>AB14-AC14</f>
        <v>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>
        <v>950000</v>
      </c>
      <c r="X15" s="54">
        <f t="shared" ref="X15:X17" si="12">V15-W15</f>
        <v>0</v>
      </c>
      <c r="Y15" s="12">
        <v>950000</v>
      </c>
      <c r="Z15" s="12">
        <v>950000</v>
      </c>
      <c r="AA15" s="54">
        <f t="shared" ref="AA15:AA17" si="13">Y15-Z15</f>
        <v>0</v>
      </c>
      <c r="AB15" s="12">
        <v>950000</v>
      </c>
      <c r="AC15" s="12">
        <v>950000</v>
      </c>
      <c r="AD15" s="54">
        <f t="shared" ref="AD15:AD17" si="14">AB15-AC15</f>
        <v>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>
        <v>900000</v>
      </c>
      <c r="AD16" s="54">
        <f t="shared" si="14"/>
        <v>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>
        <v>850000</v>
      </c>
      <c r="AD18" s="54">
        <f t="shared" ref="AD18:AD21" si="26">AB18-AC18</f>
        <v>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>
        <v>900000</v>
      </c>
      <c r="AD19" s="54">
        <f t="shared" si="26"/>
        <v>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>
        <v>500000</v>
      </c>
      <c r="AA20" s="54">
        <f t="shared" si="25"/>
        <v>0</v>
      </c>
      <c r="AB20" s="12">
        <v>500000</v>
      </c>
      <c r="AC20" s="12">
        <v>500000</v>
      </c>
      <c r="AD20" s="54">
        <f t="shared" si="26"/>
        <v>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>
        <v>950000</v>
      </c>
      <c r="AD21" s="54">
        <f t="shared" si="26"/>
        <v>0</v>
      </c>
      <c r="AE21" s="42">
        <v>950000</v>
      </c>
      <c r="AF21" s="42">
        <v>950000</v>
      </c>
      <c r="AG21" s="54">
        <f t="shared" si="27"/>
        <v>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>
        <v>585000</v>
      </c>
      <c r="X22" s="54">
        <f t="shared" ref="X22:X26" si="34">V22-W22</f>
        <v>0</v>
      </c>
      <c r="Y22" s="12">
        <v>585000</v>
      </c>
      <c r="Z22" s="12">
        <v>585000</v>
      </c>
      <c r="AA22" s="54">
        <f t="shared" ref="AA22:AA26" si="35">Y22-Z22</f>
        <v>0</v>
      </c>
      <c r="AB22" s="12">
        <v>585000</v>
      </c>
      <c r="AC22" s="12">
        <v>585000</v>
      </c>
      <c r="AD22" s="54">
        <f t="shared" ref="AD22:AD26" si="36">AB22-AC22</f>
        <v>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950000+950000+950000+950000</f>
        <v>3800000</v>
      </c>
      <c r="U23" s="54">
        <f t="shared" si="33"/>
        <v>1200000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>
        <v>1050000</v>
      </c>
      <c r="AD24" s="54">
        <f t="shared" si="36"/>
        <v>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>
        <v>950000</v>
      </c>
      <c r="AD28" s="54">
        <f t="shared" si="48"/>
        <v>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>
        <v>900000</v>
      </c>
      <c r="X29" s="54">
        <f t="shared" si="46"/>
        <v>0</v>
      </c>
      <c r="Y29" s="12">
        <v>900000</v>
      </c>
      <c r="Z29" s="12">
        <v>900000</v>
      </c>
      <c r="AA29" s="54">
        <f t="shared" si="47"/>
        <v>0</v>
      </c>
      <c r="AB29" s="12">
        <v>900000</v>
      </c>
      <c r="AC29" s="12">
        <v>900000</v>
      </c>
      <c r="AD29" s="54">
        <f t="shared" si="48"/>
        <v>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>
        <v>800000</v>
      </c>
      <c r="X30" s="54">
        <f t="shared" si="46"/>
        <v>0</v>
      </c>
      <c r="Y30" s="12">
        <v>800000</v>
      </c>
      <c r="Z30" s="12">
        <v>800000</v>
      </c>
      <c r="AA30" s="54">
        <f t="shared" si="47"/>
        <v>0</v>
      </c>
      <c r="AB30" s="12">
        <v>800000</v>
      </c>
      <c r="AC30" s="12">
        <v>800000</v>
      </c>
      <c r="AD30" s="54">
        <f t="shared" si="48"/>
        <v>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>
        <v>950000</v>
      </c>
      <c r="X31" s="54">
        <f t="shared" si="46"/>
        <v>0</v>
      </c>
      <c r="Y31" s="12">
        <v>950000</v>
      </c>
      <c r="Z31" s="12">
        <v>950000</v>
      </c>
      <c r="AA31" s="54">
        <f t="shared" si="47"/>
        <v>0</v>
      </c>
      <c r="AB31" s="12">
        <v>950000</v>
      </c>
      <c r="AC31" s="12">
        <v>950000</v>
      </c>
      <c r="AD31" s="54">
        <f t="shared" si="48"/>
        <v>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>
        <v>800000</v>
      </c>
      <c r="AA33" s="54">
        <f t="shared" si="47"/>
        <v>0</v>
      </c>
      <c r="AB33" s="12">
        <v>800000</v>
      </c>
      <c r="AC33" s="12">
        <v>800000</v>
      </c>
      <c r="AD33" s="54">
        <f t="shared" si="48"/>
        <v>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>
        <v>950000</v>
      </c>
      <c r="AD34" s="54">
        <f t="shared" si="48"/>
        <v>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950000</v>
      </c>
      <c r="AD35" s="54">
        <f t="shared" si="48"/>
        <v>0</v>
      </c>
      <c r="AE35" s="12">
        <v>950000</v>
      </c>
      <c r="AF35" s="12">
        <v>100000</v>
      </c>
      <c r="AG35" s="54">
        <f t="shared" si="49"/>
        <v>850000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>
        <v>950000</v>
      </c>
      <c r="AA36" s="54">
        <f t="shared" si="47"/>
        <v>0</v>
      </c>
      <c r="AB36" s="12">
        <v>950000</v>
      </c>
      <c r="AC36" s="12">
        <v>950000</v>
      </c>
      <c r="AD36" s="54">
        <f t="shared" si="48"/>
        <v>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>
        <v>950000</v>
      </c>
      <c r="AA37" s="54">
        <f t="shared" si="47"/>
        <v>0</v>
      </c>
      <c r="AB37" s="12">
        <v>950000</v>
      </c>
      <c r="AC37" s="12">
        <v>950000</v>
      </c>
      <c r="AD37" s="54">
        <f t="shared" si="48"/>
        <v>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s="121" customFormat="1" x14ac:dyDescent="0.2">
      <c r="A39" s="352">
        <v>33</v>
      </c>
      <c r="B39" s="300"/>
      <c r="C39" s="301" t="s">
        <v>259</v>
      </c>
      <c r="D39" s="284" t="s">
        <v>374</v>
      </c>
      <c r="E39" s="285">
        <v>13000000</v>
      </c>
      <c r="F39" s="285"/>
      <c r="G39" s="285"/>
      <c r="H39" s="286">
        <f t="shared" si="41"/>
        <v>13000000</v>
      </c>
      <c r="I39" s="285">
        <v>5000000</v>
      </c>
      <c r="J39" s="285"/>
      <c r="K39" s="285"/>
      <c r="L39" s="302"/>
      <c r="M39" s="285">
        <v>800000</v>
      </c>
      <c r="N39" s="285">
        <v>800000</v>
      </c>
      <c r="O39" s="289">
        <f>M39-N39</f>
        <v>0</v>
      </c>
      <c r="P39" s="285">
        <v>800000</v>
      </c>
      <c r="Q39" s="285">
        <v>800000</v>
      </c>
      <c r="R39" s="289">
        <f t="shared" si="44"/>
        <v>0</v>
      </c>
      <c r="S39" s="285">
        <v>800000</v>
      </c>
      <c r="T39" s="285">
        <v>800000</v>
      </c>
      <c r="U39" s="289">
        <f t="shared" si="45"/>
        <v>0</v>
      </c>
      <c r="V39" s="285">
        <v>800000</v>
      </c>
      <c r="W39" s="285">
        <v>800000</v>
      </c>
      <c r="X39" s="289">
        <f t="shared" si="46"/>
        <v>0</v>
      </c>
      <c r="Y39" s="285">
        <v>800000</v>
      </c>
      <c r="Z39" s="285">
        <v>800000</v>
      </c>
      <c r="AA39" s="289">
        <f t="shared" si="47"/>
        <v>0</v>
      </c>
      <c r="AB39" s="285">
        <v>800000</v>
      </c>
      <c r="AC39" s="285">
        <v>800000</v>
      </c>
      <c r="AD39" s="289">
        <f t="shared" si="48"/>
        <v>0</v>
      </c>
      <c r="AE39" s="285">
        <v>800000</v>
      </c>
      <c r="AF39" s="285">
        <v>800000</v>
      </c>
      <c r="AG39" s="289">
        <f t="shared" si="49"/>
        <v>0</v>
      </c>
      <c r="AH39" s="285">
        <v>800000</v>
      </c>
      <c r="AI39" s="285">
        <v>800000</v>
      </c>
      <c r="AJ39" s="289">
        <f t="shared" si="50"/>
        <v>0</v>
      </c>
      <c r="AK39" s="285">
        <v>800000</v>
      </c>
      <c r="AL39" s="285">
        <v>800000</v>
      </c>
      <c r="AM39" s="289">
        <f t="shared" si="51"/>
        <v>0</v>
      </c>
      <c r="AN39" s="285">
        <v>800000</v>
      </c>
      <c r="AO39" s="285">
        <v>800000</v>
      </c>
      <c r="AP39" s="289">
        <f t="shared" si="52"/>
        <v>0</v>
      </c>
      <c r="AQ39" s="286"/>
      <c r="AR39" s="285"/>
      <c r="AS39" s="290"/>
      <c r="AT39" s="285"/>
      <c r="AU39" s="285"/>
      <c r="AV39" s="290"/>
      <c r="AW39" s="285"/>
      <c r="AX39" s="285"/>
      <c r="AY39" s="285"/>
      <c r="AZ39" s="120">
        <f t="shared" si="1"/>
        <v>8000000</v>
      </c>
      <c r="BA39" s="269">
        <f t="shared" si="2"/>
        <v>5000000</v>
      </c>
      <c r="BB39" s="121">
        <f t="shared" si="3"/>
        <v>13000000</v>
      </c>
      <c r="BC39" s="121">
        <f t="shared" si="4"/>
        <v>13000000</v>
      </c>
      <c r="BD39" s="121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>
        <v>950000</v>
      </c>
      <c r="AD40" s="54">
        <f t="shared" si="48"/>
        <v>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1020000</v>
      </c>
      <c r="AA41" s="54">
        <f t="shared" si="47"/>
        <v>0</v>
      </c>
      <c r="AB41" s="12">
        <v>1020000</v>
      </c>
      <c r="AC41" s="12">
        <v>1020000</v>
      </c>
      <c r="AD41" s="54">
        <f t="shared" si="48"/>
        <v>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>
        <v>950000</v>
      </c>
      <c r="AD42" s="54">
        <f t="shared" si="48"/>
        <v>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>+S44-T44</f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350000</v>
      </c>
      <c r="AA44" s="54">
        <f t="shared" si="47"/>
        <v>450000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>
        <v>850000</v>
      </c>
      <c r="X48" s="54">
        <f t="shared" ref="X48:X51" si="70">V48-W48</f>
        <v>0</v>
      </c>
      <c r="Y48" s="42">
        <v>850000</v>
      </c>
      <c r="Z48" s="42">
        <v>850000</v>
      </c>
      <c r="AA48" s="54">
        <f t="shared" si="64"/>
        <v>0</v>
      </c>
      <c r="AB48" s="42">
        <v>850000</v>
      </c>
      <c r="AC48" s="42">
        <v>850000</v>
      </c>
      <c r="AD48" s="54">
        <f t="shared" si="65"/>
        <v>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>
        <v>500000</v>
      </c>
      <c r="AJ50" s="54">
        <f t="shared" si="71"/>
        <v>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>
        <v>900000</v>
      </c>
      <c r="AD53" s="54">
        <f t="shared" si="82"/>
        <v>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>
        <v>900000</v>
      </c>
      <c r="AD54" s="54">
        <f t="shared" si="82"/>
        <v>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>
        <v>900000</v>
      </c>
      <c r="X57" s="54">
        <f t="shared" si="89"/>
        <v>0</v>
      </c>
      <c r="Y57" s="12">
        <v>900000</v>
      </c>
      <c r="Z57" s="12">
        <v>900000</v>
      </c>
      <c r="AA57" s="54">
        <f t="shared" si="90"/>
        <v>0</v>
      </c>
      <c r="AB57" s="12">
        <v>900000</v>
      </c>
      <c r="AC57" s="12">
        <v>900000</v>
      </c>
      <c r="AD57" s="54">
        <f t="shared" si="91"/>
        <v>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>
        <v>800000</v>
      </c>
      <c r="X58" s="54">
        <f t="shared" si="89"/>
        <v>0</v>
      </c>
      <c r="Y58" s="12">
        <v>800000</v>
      </c>
      <c r="Z58" s="12">
        <v>800000</v>
      </c>
      <c r="AA58" s="54">
        <f t="shared" si="90"/>
        <v>0</v>
      </c>
      <c r="AB58" s="12">
        <v>800000</v>
      </c>
      <c r="AC58" s="12">
        <v>800000</v>
      </c>
      <c r="AD58" s="54">
        <f t="shared" si="91"/>
        <v>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>
        <v>900000</v>
      </c>
      <c r="AA59" s="54">
        <f t="shared" si="90"/>
        <v>0</v>
      </c>
      <c r="AB59" s="12">
        <v>900000</v>
      </c>
      <c r="AC59" s="12">
        <v>100000</v>
      </c>
      <c r="AD59" s="54">
        <f t="shared" si="91"/>
        <v>800000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>
        <v>670000</v>
      </c>
      <c r="AD61" s="222">
        <f t="shared" si="91"/>
        <v>0</v>
      </c>
      <c r="AE61" s="12">
        <v>670000</v>
      </c>
      <c r="AF61" s="12">
        <v>670000</v>
      </c>
      <c r="AG61" s="222">
        <f t="shared" si="92"/>
        <v>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>
        <v>900000</v>
      </c>
      <c r="AD62" s="54">
        <f t="shared" si="91"/>
        <v>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>
        <v>800000</v>
      </c>
      <c r="AD65" s="54">
        <f t="shared" si="91"/>
        <v>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>
        <v>800000</v>
      </c>
      <c r="AD66" s="54">
        <f t="shared" si="91"/>
        <v>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>
        <v>950000</v>
      </c>
      <c r="AD67" s="54">
        <f t="shared" si="91"/>
        <v>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>
        <v>620000</v>
      </c>
      <c r="AA71" s="54">
        <f>Y71-Z71</f>
        <v>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1000000</v>
      </c>
      <c r="R73" s="105">
        <f t="shared" si="109"/>
        <v>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>
        <v>1000000</v>
      </c>
      <c r="AA75" s="105">
        <f t="shared" ref="AA75:AA76" si="120">+Y75-Z75</f>
        <v>0</v>
      </c>
      <c r="AB75" s="42">
        <v>1000000</v>
      </c>
      <c r="AC75" s="42">
        <v>1000000</v>
      </c>
      <c r="AD75" s="105">
        <f t="shared" ref="AD75:AD76" si="121">+AB75-AC75</f>
        <v>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>
        <v>1000000</v>
      </c>
      <c r="AA76" s="105">
        <f t="shared" si="120"/>
        <v>0</v>
      </c>
      <c r="AB76" s="42">
        <v>1000000</v>
      </c>
      <c r="AC76" s="42">
        <v>1000000</v>
      </c>
      <c r="AD76" s="105">
        <f t="shared" si="121"/>
        <v>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>
        <v>1000000</v>
      </c>
      <c r="AD77" s="105">
        <f t="shared" ref="AD77:AD78" si="133">AB77-AC77</f>
        <v>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>
        <v>1000000</v>
      </c>
      <c r="AA81" s="54">
        <f t="shared" ref="AA81:AA84" si="143">Y81-Z81</f>
        <v>0</v>
      </c>
      <c r="AB81" s="42">
        <v>1000000</v>
      </c>
      <c r="AC81" s="42">
        <v>1000000</v>
      </c>
      <c r="AD81" s="54">
        <f t="shared" ref="AD81:AD84" si="144">AB81-AC81</f>
        <v>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>
        <v>1000000</v>
      </c>
      <c r="X82" s="54">
        <f t="shared" si="142"/>
        <v>0</v>
      </c>
      <c r="Y82" s="42">
        <v>1000000</v>
      </c>
      <c r="Z82" s="42">
        <v>1000000</v>
      </c>
      <c r="AA82" s="54">
        <f t="shared" si="143"/>
        <v>0</v>
      </c>
      <c r="AB82" s="42">
        <v>1000000</v>
      </c>
      <c r="AC82" s="42">
        <v>1000000</v>
      </c>
      <c r="AD82" s="54">
        <f t="shared" si="144"/>
        <v>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>
        <v>655000</v>
      </c>
      <c r="AA83" s="54">
        <f t="shared" si="143"/>
        <v>0</v>
      </c>
      <c r="AB83" s="42">
        <v>655000</v>
      </c>
      <c r="AC83" s="42">
        <v>655000</v>
      </c>
      <c r="AD83" s="54">
        <f t="shared" si="144"/>
        <v>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>
        <v>1150000</v>
      </c>
      <c r="AD84" s="54">
        <f t="shared" si="144"/>
        <v>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>
        <v>1150000</v>
      </c>
      <c r="AD85" s="54">
        <f t="shared" ref="AD85:AD88" si="150">+AB85-AC85</f>
        <v>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>
        <v>1150000</v>
      </c>
      <c r="AD86" s="54">
        <f t="shared" si="150"/>
        <v>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>
        <v>820000</v>
      </c>
      <c r="X89" s="54">
        <f t="shared" ref="X89:X92" si="158">+V89-W89</f>
        <v>0</v>
      </c>
      <c r="Y89" s="42">
        <v>820000</v>
      </c>
      <c r="Z89" s="42">
        <v>820000</v>
      </c>
      <c r="AA89" s="54">
        <f t="shared" ref="AA89:AA92" si="159">+Y89-Z89</f>
        <v>0</v>
      </c>
      <c r="AB89" s="42">
        <v>820000</v>
      </c>
      <c r="AC89" s="42">
        <v>820000</v>
      </c>
      <c r="AD89" s="54">
        <f t="shared" ref="AD89:AD92" si="160">+AB89-AC89</f>
        <v>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>
        <v>1150000</v>
      </c>
      <c r="AD90" s="54">
        <f t="shared" si="160"/>
        <v>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625000</v>
      </c>
      <c r="U92" s="54">
        <f t="shared" si="157"/>
        <v>0</v>
      </c>
      <c r="V92" s="42">
        <v>625000</v>
      </c>
      <c r="W92" s="42">
        <f>521000-104000</f>
        <v>417000</v>
      </c>
      <c r="X92" s="54">
        <f t="shared" si="158"/>
        <v>208000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>
        <v>600000</v>
      </c>
      <c r="AA93" s="54">
        <f t="shared" ref="AA93" si="169">+Y93-Z93</f>
        <v>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9" t="s">
        <v>28</v>
      </c>
      <c r="B143" s="420"/>
      <c r="C143" s="420"/>
      <c r="D143" s="421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44787000</v>
      </c>
      <c r="R143" s="211">
        <f t="shared" si="199"/>
        <v>11940000</v>
      </c>
      <c r="S143" s="211">
        <f t="shared" si="199"/>
        <v>71777000</v>
      </c>
      <c r="T143" s="211">
        <f t="shared" si="199"/>
        <v>54987000</v>
      </c>
      <c r="U143" s="211">
        <f t="shared" si="199"/>
        <v>16790000</v>
      </c>
      <c r="V143" s="211">
        <f t="shared" si="199"/>
        <v>66777000</v>
      </c>
      <c r="W143" s="211">
        <f t="shared" si="199"/>
        <v>50179000</v>
      </c>
      <c r="X143" s="211">
        <f t="shared" si="199"/>
        <v>16598000</v>
      </c>
      <c r="Y143" s="211">
        <f t="shared" si="199"/>
        <v>66777000</v>
      </c>
      <c r="Z143" s="211">
        <f t="shared" si="199"/>
        <v>49312000</v>
      </c>
      <c r="AA143" s="211">
        <f t="shared" si="199"/>
        <v>17465000</v>
      </c>
      <c r="AB143" s="211">
        <f t="shared" si="199"/>
        <v>71277000</v>
      </c>
      <c r="AC143" s="211">
        <f t="shared" si="199"/>
        <v>46117000</v>
      </c>
      <c r="AD143" s="211">
        <f t="shared" si="199"/>
        <v>25160000</v>
      </c>
      <c r="AE143" s="211">
        <f t="shared" si="199"/>
        <v>66777000</v>
      </c>
      <c r="AF143" s="211">
        <f t="shared" si="199"/>
        <v>6662000</v>
      </c>
      <c r="AG143" s="211">
        <f t="shared" si="199"/>
        <v>60115000</v>
      </c>
      <c r="AH143" s="211">
        <f t="shared" si="199"/>
        <v>66777000</v>
      </c>
      <c r="AI143" s="211">
        <f t="shared" si="199"/>
        <v>3417000</v>
      </c>
      <c r="AJ143" s="211">
        <f t="shared" si="199"/>
        <v>63360000</v>
      </c>
      <c r="AK143" s="211">
        <f t="shared" ref="AK143:BA143" si="200">SUM(AK7:AK142)</f>
        <v>66777000</v>
      </c>
      <c r="AL143" s="211">
        <f t="shared" si="200"/>
        <v>2917000</v>
      </c>
      <c r="AM143" s="211">
        <f t="shared" si="200"/>
        <v>63860000</v>
      </c>
      <c r="AN143" s="211">
        <f t="shared" si="200"/>
        <v>66027000</v>
      </c>
      <c r="AO143" s="211">
        <f t="shared" si="200"/>
        <v>2917000</v>
      </c>
      <c r="AP143" s="211">
        <f t="shared" si="200"/>
        <v>63110000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4" t="s">
        <v>125</v>
      </c>
      <c r="B145" s="384"/>
      <c r="C145" s="384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3000000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2250000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3100000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1800000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3500000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3800000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3800000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3600000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3400000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3600000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3000000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2850000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2340000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5700000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4200000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3800000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3600000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3200000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3800000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3200000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3800000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3700000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3800000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3800000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3800000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4080000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3800000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4450000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3400000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2000000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3600000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3600000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3600000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3200000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4400000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2640000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3600000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3200000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3200000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3800000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3100000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8000000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5000000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5000000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5000000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5000000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6000000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3930000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6900000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6900000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6900000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4920000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6900000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5208000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5400000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123450000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116090000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workbookViewId="0">
      <pane ySplit="6" topLeftCell="A13" activePane="bottomLeft" state="frozen"/>
      <selection pane="bottomLeft" activeCell="C25" sqref="C25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5" t="s">
        <v>1</v>
      </c>
      <c r="B5" s="447" t="s">
        <v>2</v>
      </c>
      <c r="C5" s="430" t="s">
        <v>3</v>
      </c>
      <c r="D5" s="430" t="s">
        <v>4</v>
      </c>
      <c r="E5" s="430" t="s">
        <v>5</v>
      </c>
      <c r="F5" s="436" t="s">
        <v>6</v>
      </c>
      <c r="G5" s="436"/>
      <c r="H5" s="430" t="s">
        <v>10</v>
      </c>
      <c r="I5" s="430" t="s">
        <v>27</v>
      </c>
      <c r="J5" s="85"/>
      <c r="K5" s="432" t="s">
        <v>26</v>
      </c>
      <c r="L5" s="433"/>
      <c r="M5" s="434"/>
      <c r="N5" s="435" t="s">
        <v>9</v>
      </c>
      <c r="O5" s="435"/>
      <c r="P5" s="435"/>
      <c r="Q5" s="435" t="s">
        <v>14</v>
      </c>
      <c r="R5" s="435"/>
      <c r="S5" s="435"/>
      <c r="T5" s="435" t="s">
        <v>15</v>
      </c>
      <c r="U5" s="435"/>
      <c r="V5" s="435"/>
      <c r="W5" s="435" t="s">
        <v>16</v>
      </c>
      <c r="X5" s="435"/>
      <c r="Y5" s="435"/>
      <c r="Z5" s="435" t="s">
        <v>17</v>
      </c>
      <c r="AA5" s="435"/>
      <c r="AB5" s="435"/>
      <c r="AC5" s="435" t="s">
        <v>18</v>
      </c>
      <c r="AD5" s="435"/>
      <c r="AE5" s="435"/>
      <c r="AF5" s="435" t="s">
        <v>19</v>
      </c>
      <c r="AG5" s="435"/>
      <c r="AH5" s="435"/>
      <c r="AI5" s="435" t="s">
        <v>20</v>
      </c>
      <c r="AJ5" s="435"/>
      <c r="AK5" s="435"/>
      <c r="AL5" s="435" t="s">
        <v>21</v>
      </c>
      <c r="AM5" s="435"/>
      <c r="AN5" s="435"/>
      <c r="AO5" s="435" t="s">
        <v>22</v>
      </c>
      <c r="AP5" s="435"/>
      <c r="AQ5" s="435"/>
      <c r="AR5" s="435" t="s">
        <v>23</v>
      </c>
      <c r="AS5" s="435"/>
      <c r="AT5" s="435"/>
      <c r="AU5" s="435" t="s">
        <v>24</v>
      </c>
      <c r="AV5" s="435"/>
      <c r="AW5" s="435"/>
      <c r="AX5" s="442" t="s">
        <v>25</v>
      </c>
      <c r="AY5" s="443"/>
      <c r="AZ5" s="444"/>
      <c r="BA5" s="81" t="s">
        <v>62</v>
      </c>
      <c r="BC5" s="440" t="s">
        <v>29</v>
      </c>
    </row>
    <row r="6" spans="1:55" s="57" customFormat="1" ht="15.75" customHeight="1" thickBot="1" x14ac:dyDescent="0.25">
      <c r="A6" s="446"/>
      <c r="B6" s="448"/>
      <c r="C6" s="431"/>
      <c r="D6" s="431"/>
      <c r="E6" s="431"/>
      <c r="F6" s="55" t="s">
        <v>7</v>
      </c>
      <c r="G6" s="56" t="s">
        <v>8</v>
      </c>
      <c r="H6" s="431"/>
      <c r="I6" s="431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41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>
        <v>750000</v>
      </c>
      <c r="AE7" s="54">
        <f>AC7-AD7</f>
        <v>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>
        <v>850000</v>
      </c>
      <c r="AE8" s="54">
        <f>AC8-AD8</f>
        <v>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>
        <v>480000</v>
      </c>
      <c r="AE10" s="54">
        <f t="shared" ref="AE10:AE16" si="9">AC10-AD10</f>
        <v>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s="121" customFormat="1" x14ac:dyDescent="0.2">
      <c r="A11" s="364">
        <v>5</v>
      </c>
      <c r="B11" s="282"/>
      <c r="C11" s="283" t="s">
        <v>175</v>
      </c>
      <c r="D11" s="284" t="s">
        <v>375</v>
      </c>
      <c r="E11" s="285">
        <v>14000000</v>
      </c>
      <c r="F11" s="285"/>
      <c r="G11" s="285">
        <v>7000000</v>
      </c>
      <c r="H11" s="285">
        <f t="shared" si="0"/>
        <v>7000000</v>
      </c>
      <c r="I11" s="285">
        <v>2000000</v>
      </c>
      <c r="J11" s="269"/>
      <c r="K11" s="285"/>
      <c r="L11" s="285"/>
      <c r="M11" s="286">
        <f t="shared" si="1"/>
        <v>0</v>
      </c>
      <c r="N11" s="285">
        <v>500000</v>
      </c>
      <c r="O11" s="287">
        <v>500000</v>
      </c>
      <c r="P11" s="288">
        <f t="shared" si="4"/>
        <v>0</v>
      </c>
      <c r="Q11" s="285">
        <v>500000</v>
      </c>
      <c r="R11" s="285">
        <v>500000</v>
      </c>
      <c r="S11" s="289">
        <f t="shared" si="5"/>
        <v>0</v>
      </c>
      <c r="T11" s="285">
        <v>500000</v>
      </c>
      <c r="U11" s="285">
        <v>500000</v>
      </c>
      <c r="V11" s="289">
        <f t="shared" si="6"/>
        <v>0</v>
      </c>
      <c r="W11" s="285">
        <v>500000</v>
      </c>
      <c r="X11" s="285">
        <v>500000</v>
      </c>
      <c r="Y11" s="289">
        <f t="shared" si="7"/>
        <v>0</v>
      </c>
      <c r="Z11" s="285">
        <v>500000</v>
      </c>
      <c r="AA11" s="285">
        <v>500000</v>
      </c>
      <c r="AB11" s="289">
        <f t="shared" si="8"/>
        <v>0</v>
      </c>
      <c r="AC11" s="285">
        <v>500000</v>
      </c>
      <c r="AD11" s="285">
        <v>500000</v>
      </c>
      <c r="AE11" s="289">
        <f t="shared" si="9"/>
        <v>0</v>
      </c>
      <c r="AF11" s="285">
        <v>500000</v>
      </c>
      <c r="AG11" s="285">
        <v>500000</v>
      </c>
      <c r="AH11" s="289">
        <f t="shared" si="10"/>
        <v>0</v>
      </c>
      <c r="AI11" s="285">
        <v>500000</v>
      </c>
      <c r="AJ11" s="285">
        <v>500000</v>
      </c>
      <c r="AK11" s="289">
        <f t="shared" si="11"/>
        <v>0</v>
      </c>
      <c r="AL11" s="285">
        <v>500000</v>
      </c>
      <c r="AM11" s="285">
        <v>500000</v>
      </c>
      <c r="AN11" s="289">
        <f t="shared" si="12"/>
        <v>0</v>
      </c>
      <c r="AO11" s="285">
        <v>500000</v>
      </c>
      <c r="AP11" s="285">
        <v>500000</v>
      </c>
      <c r="AQ11" s="289">
        <f t="shared" si="13"/>
        <v>0</v>
      </c>
      <c r="AR11" s="285"/>
      <c r="AS11" s="285"/>
      <c r="AT11" s="290">
        <f t="shared" si="2"/>
        <v>0</v>
      </c>
      <c r="AU11" s="285"/>
      <c r="AV11" s="285"/>
      <c r="AW11" s="286"/>
      <c r="AX11" s="285"/>
      <c r="AY11" s="285"/>
      <c r="AZ11" s="285"/>
      <c r="BA11" s="121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>
        <v>900000</v>
      </c>
      <c r="AB12" s="252">
        <f t="shared" si="8"/>
        <v>0</v>
      </c>
      <c r="AC12" s="42">
        <v>900000</v>
      </c>
      <c r="AD12" s="256">
        <v>900000</v>
      </c>
      <c r="AE12" s="252">
        <f t="shared" si="9"/>
        <v>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900000</v>
      </c>
      <c r="AE13" s="12">
        <f t="shared" si="9"/>
        <v>0</v>
      </c>
      <c r="AF13" s="12">
        <v>900000</v>
      </c>
      <c r="AG13" s="54">
        <v>100000</v>
      </c>
      <c r="AH13" s="12">
        <f t="shared" si="10"/>
        <v>800000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>
        <v>950000</v>
      </c>
      <c r="AE14" s="252">
        <f t="shared" si="9"/>
        <v>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>
        <v>1000000</v>
      </c>
      <c r="AE15" s="252">
        <f t="shared" si="9"/>
        <v>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>
        <v>800000</v>
      </c>
      <c r="AB16" s="252">
        <f t="shared" si="8"/>
        <v>0</v>
      </c>
      <c r="AC16" s="12">
        <v>800000</v>
      </c>
      <c r="AD16" s="255">
        <v>800000</v>
      </c>
      <c r="AE16" s="252">
        <f t="shared" si="9"/>
        <v>0</v>
      </c>
      <c r="AF16" s="12">
        <v>800000</v>
      </c>
      <c r="AG16" s="255">
        <v>800000</v>
      </c>
      <c r="AH16" s="252">
        <f t="shared" si="10"/>
        <v>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>
        <v>950000</v>
      </c>
      <c r="Y18" s="252">
        <f t="shared" si="15"/>
        <v>0</v>
      </c>
      <c r="Z18" s="12">
        <v>950000</v>
      </c>
      <c r="AA18" s="255">
        <v>950000</v>
      </c>
      <c r="AB18" s="252">
        <f t="shared" si="16"/>
        <v>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950000</v>
      </c>
      <c r="AK19" s="252">
        <f t="shared" si="19"/>
        <v>0</v>
      </c>
      <c r="AL19" s="12">
        <v>950000</v>
      </c>
      <c r="AM19" s="255">
        <v>250000</v>
      </c>
      <c r="AN19" s="252">
        <f t="shared" si="12"/>
        <v>700000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>
        <v>1020000</v>
      </c>
      <c r="AE20" s="252">
        <f t="shared" si="17"/>
        <v>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>
        <v>1000000</v>
      </c>
      <c r="AE21" s="252">
        <f t="shared" si="17"/>
        <v>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900000</v>
      </c>
      <c r="V22" s="252">
        <f t="shared" si="6"/>
        <v>0</v>
      </c>
      <c r="W22" s="12">
        <v>900000</v>
      </c>
      <c r="X22" s="255">
        <v>900000</v>
      </c>
      <c r="Y22" s="252">
        <f t="shared" si="15"/>
        <v>0</v>
      </c>
      <c r="Z22" s="12">
        <v>900000</v>
      </c>
      <c r="AA22" s="255">
        <v>900000</v>
      </c>
      <c r="AB22" s="252">
        <f t="shared" si="16"/>
        <v>0</v>
      </c>
      <c r="AC22" s="12">
        <v>900000</v>
      </c>
      <c r="AD22" s="255">
        <v>900000</v>
      </c>
      <c r="AE22" s="252">
        <f t="shared" si="17"/>
        <v>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>
        <v>1000000</v>
      </c>
      <c r="AE23" s="252">
        <f t="shared" si="17"/>
        <v>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>
        <v>750000</v>
      </c>
      <c r="AE24" s="252">
        <f t="shared" si="17"/>
        <v>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>
        <v>1000000</v>
      </c>
      <c r="AE25" s="252">
        <f t="shared" si="17"/>
        <v>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s="121" customFormat="1" x14ac:dyDescent="0.2">
      <c r="A26" s="364">
        <v>21</v>
      </c>
      <c r="B26" s="371"/>
      <c r="C26" s="379" t="s">
        <v>230</v>
      </c>
      <c r="D26" s="358" t="s">
        <v>375</v>
      </c>
      <c r="E26" s="285">
        <v>12700000</v>
      </c>
      <c r="F26" s="285"/>
      <c r="G26" s="285"/>
      <c r="H26" s="285">
        <f t="shared" si="0"/>
        <v>12700000</v>
      </c>
      <c r="I26" s="285">
        <v>5000000</v>
      </c>
      <c r="J26" s="285"/>
      <c r="K26" s="285"/>
      <c r="L26" s="285"/>
      <c r="M26" s="269">
        <f>K26-L26</f>
        <v>0</v>
      </c>
      <c r="N26" s="269">
        <v>770000</v>
      </c>
      <c r="O26" s="380">
        <v>770000</v>
      </c>
      <c r="P26" s="288">
        <f t="shared" si="4"/>
        <v>0</v>
      </c>
      <c r="Q26" s="269">
        <v>770000</v>
      </c>
      <c r="R26" s="380">
        <v>770000</v>
      </c>
      <c r="S26" s="288">
        <f t="shared" si="5"/>
        <v>0</v>
      </c>
      <c r="T26" s="269">
        <v>770000</v>
      </c>
      <c r="U26" s="380">
        <v>770000</v>
      </c>
      <c r="V26" s="288">
        <f t="shared" si="6"/>
        <v>0</v>
      </c>
      <c r="W26" s="269">
        <v>770000</v>
      </c>
      <c r="X26" s="380">
        <v>770000</v>
      </c>
      <c r="Y26" s="288">
        <f t="shared" si="15"/>
        <v>0</v>
      </c>
      <c r="Z26" s="269">
        <v>770000</v>
      </c>
      <c r="AA26" s="380">
        <v>770000</v>
      </c>
      <c r="AB26" s="288">
        <f t="shared" si="16"/>
        <v>0</v>
      </c>
      <c r="AC26" s="269">
        <v>770000</v>
      </c>
      <c r="AD26" s="380">
        <v>770000</v>
      </c>
      <c r="AE26" s="288">
        <f t="shared" si="17"/>
        <v>0</v>
      </c>
      <c r="AF26" s="269">
        <v>770000</v>
      </c>
      <c r="AG26" s="380">
        <v>770000</v>
      </c>
      <c r="AH26" s="288">
        <f t="shared" si="18"/>
        <v>0</v>
      </c>
      <c r="AI26" s="269">
        <v>770000</v>
      </c>
      <c r="AJ26" s="380">
        <v>770000</v>
      </c>
      <c r="AK26" s="288">
        <f t="shared" si="19"/>
        <v>0</v>
      </c>
      <c r="AL26" s="269">
        <v>770000</v>
      </c>
      <c r="AM26" s="380">
        <v>770000</v>
      </c>
      <c r="AN26" s="288">
        <f t="shared" si="12"/>
        <v>0</v>
      </c>
      <c r="AO26" s="269">
        <v>770000</v>
      </c>
      <c r="AP26" s="380">
        <v>770000</v>
      </c>
      <c r="AQ26" s="288">
        <f t="shared" si="13"/>
        <v>0</v>
      </c>
      <c r="AR26" s="285"/>
      <c r="AS26" s="305"/>
      <c r="AT26" s="290">
        <f t="shared" si="2"/>
        <v>0</v>
      </c>
      <c r="AU26" s="285"/>
      <c r="AV26" s="285"/>
      <c r="AW26" s="285"/>
      <c r="AX26" s="285"/>
      <c r="AY26" s="285"/>
      <c r="AZ26" s="120"/>
      <c r="BA26" s="121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>
        <v>950000</v>
      </c>
      <c r="AB27" s="252">
        <f t="shared" si="16"/>
        <v>0</v>
      </c>
      <c r="AC27" s="42">
        <v>950000</v>
      </c>
      <c r="AD27" s="257">
        <v>950000</v>
      </c>
      <c r="AE27" s="252">
        <f t="shared" si="17"/>
        <v>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>
        <v>1000000</v>
      </c>
      <c r="S28" s="252">
        <f t="shared" si="5"/>
        <v>0</v>
      </c>
      <c r="T28" s="42">
        <v>1000000</v>
      </c>
      <c r="U28" s="256">
        <v>1000000</v>
      </c>
      <c r="V28" s="252">
        <f t="shared" si="6"/>
        <v>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>
        <v>3000000</v>
      </c>
      <c r="AE29" s="54">
        <f t="shared" si="17"/>
        <v>1500000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>
        <v>900000</v>
      </c>
      <c r="Y30" s="252">
        <f t="shared" si="15"/>
        <v>0</v>
      </c>
      <c r="Z30" s="12">
        <v>900000</v>
      </c>
      <c r="AA30" s="255">
        <v>900000</v>
      </c>
      <c r="AB30" s="252">
        <f t="shared" si="16"/>
        <v>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>
        <v>800000</v>
      </c>
      <c r="AE31" s="252">
        <f>AC31-AD31</f>
        <v>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>
        <v>800000</v>
      </c>
      <c r="Y32" s="252">
        <f t="shared" si="15"/>
        <v>0</v>
      </c>
      <c r="Z32" s="12">
        <v>800000</v>
      </c>
      <c r="AA32" s="255">
        <v>800000</v>
      </c>
      <c r="AB32" s="252">
        <f t="shared" si="16"/>
        <v>0</v>
      </c>
      <c r="AC32" s="12">
        <v>800000</v>
      </c>
      <c r="AD32" s="255">
        <v>800000</v>
      </c>
      <c r="AE32" s="252">
        <f t="shared" si="17"/>
        <v>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>
        <v>950000</v>
      </c>
      <c r="AB34" s="252">
        <f>Z34-AA34</f>
        <v>0</v>
      </c>
      <c r="AC34" s="12">
        <v>950000</v>
      </c>
      <c r="AD34" s="255">
        <v>750000</v>
      </c>
      <c r="AE34" s="252">
        <f t="shared" si="17"/>
        <v>200000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>
        <v>900000</v>
      </c>
      <c r="AE35" s="252">
        <f>AC35-AD35</f>
        <v>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1020000</v>
      </c>
      <c r="V36" s="252">
        <f t="shared" si="25"/>
        <v>0</v>
      </c>
      <c r="W36" s="12">
        <v>1020000</v>
      </c>
      <c r="X36" s="255">
        <v>1020000</v>
      </c>
      <c r="Y36" s="252">
        <f t="shared" si="15"/>
        <v>0</v>
      </c>
      <c r="Z36" s="12">
        <v>1020000</v>
      </c>
      <c r="AA36" s="255">
        <v>1020000</v>
      </c>
      <c r="AB36" s="252">
        <f t="shared" si="16"/>
        <v>0</v>
      </c>
      <c r="AC36" s="12">
        <v>1020000</v>
      </c>
      <c r="AD36" s="255">
        <v>0</v>
      </c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>
        <v>800000</v>
      </c>
      <c r="AE37" s="252">
        <f t="shared" si="17"/>
        <v>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>
        <v>900000</v>
      </c>
      <c r="AE38" s="252">
        <f t="shared" si="17"/>
        <v>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584000</v>
      </c>
      <c r="AH39" s="252">
        <f t="shared" si="18"/>
        <v>0</v>
      </c>
      <c r="AI39" s="12">
        <v>584000</v>
      </c>
      <c r="AJ39" s="255">
        <f>96000+16000</f>
        <v>112000</v>
      </c>
      <c r="AK39" s="252">
        <f t="shared" si="19"/>
        <v>472000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>
        <v>950000</v>
      </c>
      <c r="AE40" s="252">
        <f t="shared" si="17"/>
        <v>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>
        <v>900000</v>
      </c>
      <c r="Y42" s="252">
        <f t="shared" si="15"/>
        <v>0</v>
      </c>
      <c r="Z42" s="12">
        <v>900000</v>
      </c>
      <c r="AA42" s="255">
        <v>900000</v>
      </c>
      <c r="AB42" s="252">
        <f t="shared" ref="AB42:AB47" si="28">Z42-AA42</f>
        <v>0</v>
      </c>
      <c r="AC42" s="12">
        <v>900000</v>
      </c>
      <c r="AD42" s="255">
        <v>900000</v>
      </c>
      <c r="AE42" s="252">
        <f t="shared" ref="AE42:AE47" si="29">AC42-AD42</f>
        <v>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>
        <v>1000000</v>
      </c>
      <c r="AE43" s="252">
        <f t="shared" si="29"/>
        <v>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>
        <v>900000</v>
      </c>
      <c r="Y45" s="252">
        <f t="shared" si="15"/>
        <v>0</v>
      </c>
      <c r="Z45" s="12">
        <v>900000</v>
      </c>
      <c r="AA45" s="255">
        <v>900000</v>
      </c>
      <c r="AB45" s="252">
        <f t="shared" si="28"/>
        <v>0</v>
      </c>
      <c r="AC45" s="12">
        <v>900000</v>
      </c>
      <c r="AD45" s="255">
        <v>500000</v>
      </c>
      <c r="AE45" s="252">
        <f t="shared" si="29"/>
        <v>400000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>
        <v>1020000</v>
      </c>
      <c r="AB46" s="252">
        <f t="shared" si="28"/>
        <v>0</v>
      </c>
      <c r="AC46" s="12">
        <v>1020000</v>
      </c>
      <c r="AD46" s="255">
        <v>1020000</v>
      </c>
      <c r="AE46" s="252">
        <f t="shared" si="29"/>
        <v>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791000</v>
      </c>
      <c r="AE47" s="252">
        <f t="shared" si="29"/>
        <v>0</v>
      </c>
      <c r="AF47" s="12">
        <v>791000</v>
      </c>
      <c r="AG47" s="255">
        <v>54000</v>
      </c>
      <c r="AH47" s="252">
        <f t="shared" si="30"/>
        <v>737000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>
        <v>1000000</v>
      </c>
      <c r="AE49" s="54">
        <f t="shared" ref="AE49:AE53" si="45">+AC49-AD49</f>
        <v>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>
        <v>1000000</v>
      </c>
      <c r="Y50" s="54">
        <f t="shared" si="43"/>
        <v>0</v>
      </c>
      <c r="Z50" s="12">
        <v>1000000</v>
      </c>
      <c r="AA50" s="12">
        <v>1000000</v>
      </c>
      <c r="AB50" s="54">
        <f t="shared" si="44"/>
        <v>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>
        <v>1000000</v>
      </c>
      <c r="AE52" s="54">
        <f t="shared" si="45"/>
        <v>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>
        <v>1000000</v>
      </c>
      <c r="AE56" s="54">
        <f t="shared" si="54"/>
        <v>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>
        <v>1000000</v>
      </c>
      <c r="AB57" s="54">
        <f t="shared" si="53"/>
        <v>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>
        <v>1000000</v>
      </c>
      <c r="AE58" s="54">
        <f t="shared" si="54"/>
        <v>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>
        <v>1150000</v>
      </c>
      <c r="Y61" s="54">
        <f t="shared" ref="Y61:Y66" si="61">+W61-X61</f>
        <v>0</v>
      </c>
      <c r="Z61" s="12">
        <v>1150000</v>
      </c>
      <c r="AA61" s="12">
        <v>50000</v>
      </c>
      <c r="AB61" s="54">
        <f t="shared" ref="AB61:AB66" si="62">+Z61-AA61</f>
        <v>1100000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>
        <v>1150000</v>
      </c>
      <c r="AB62" s="54">
        <f t="shared" si="62"/>
        <v>0</v>
      </c>
      <c r="AC62" s="12">
        <v>1150000</v>
      </c>
      <c r="AD62" s="12">
        <v>1150000</v>
      </c>
      <c r="AE62" s="54">
        <f t="shared" si="63"/>
        <v>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>
        <v>650000</v>
      </c>
      <c r="AB63" s="54">
        <f t="shared" si="62"/>
        <v>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1150000</v>
      </c>
      <c r="AB64" s="54">
        <f t="shared" si="62"/>
        <v>0</v>
      </c>
      <c r="AC64" s="12">
        <v>1150000</v>
      </c>
      <c r="AD64" s="12">
        <v>1100000</v>
      </c>
      <c r="AE64" s="54">
        <f t="shared" si="63"/>
        <v>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1150000</v>
      </c>
      <c r="AB66" s="54">
        <f t="shared" si="62"/>
        <v>0</v>
      </c>
      <c r="AC66" s="12">
        <v>1150000</v>
      </c>
      <c r="AD66" s="12">
        <v>750000</v>
      </c>
      <c r="AE66" s="54">
        <f t="shared" si="63"/>
        <v>400000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>
        <v>625000</v>
      </c>
      <c r="V67" s="54">
        <f t="shared" si="60"/>
        <v>0</v>
      </c>
      <c r="W67" s="12">
        <v>625000</v>
      </c>
      <c r="X67" s="12">
        <v>625000</v>
      </c>
      <c r="Y67" s="54">
        <f t="shared" ref="Y67" si="70">+W67-X67</f>
        <v>0</v>
      </c>
      <c r="Z67" s="12">
        <v>625000</v>
      </c>
      <c r="AA67" s="12">
        <v>625000</v>
      </c>
      <c r="AB67" s="54">
        <f t="shared" ref="AB67" si="71">+Z67-AA67</f>
        <v>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7"/>
      <c r="B82" s="438"/>
      <c r="C82" s="438"/>
      <c r="D82" s="439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37620000</v>
      </c>
      <c r="S82" s="193">
        <f t="shared" si="81"/>
        <v>4100000</v>
      </c>
      <c r="T82" s="193">
        <f t="shared" si="81"/>
        <v>57245000</v>
      </c>
      <c r="U82" s="193">
        <f t="shared" si="81"/>
        <v>50095000</v>
      </c>
      <c r="V82" s="193">
        <f t="shared" si="81"/>
        <v>7150000</v>
      </c>
      <c r="W82" s="193">
        <f t="shared" si="81"/>
        <v>49745000</v>
      </c>
      <c r="X82" s="193">
        <f t="shared" si="81"/>
        <v>43045000</v>
      </c>
      <c r="Y82" s="193">
        <f t="shared" si="81"/>
        <v>6700000</v>
      </c>
      <c r="Z82" s="193">
        <f t="shared" si="81"/>
        <v>49745000</v>
      </c>
      <c r="AA82" s="193">
        <f t="shared" si="81"/>
        <v>40995000</v>
      </c>
      <c r="AB82" s="193">
        <f t="shared" si="81"/>
        <v>8750000</v>
      </c>
      <c r="AC82" s="193">
        <f t="shared" si="81"/>
        <v>54245000</v>
      </c>
      <c r="AD82" s="193">
        <f t="shared" si="81"/>
        <v>36165000</v>
      </c>
      <c r="AE82" s="193">
        <f t="shared" si="81"/>
        <v>18080000</v>
      </c>
      <c r="AF82" s="193">
        <f t="shared" si="81"/>
        <v>49745000</v>
      </c>
      <c r="AG82" s="193">
        <f t="shared" si="81"/>
        <v>3758000</v>
      </c>
      <c r="AH82" s="193">
        <f t="shared" si="81"/>
        <v>45987000</v>
      </c>
      <c r="AI82" s="193">
        <f t="shared" si="81"/>
        <v>49745000</v>
      </c>
      <c r="AJ82" s="193">
        <f t="shared" si="81"/>
        <v>2332000</v>
      </c>
      <c r="AK82" s="193">
        <f t="shared" si="81"/>
        <v>47413000</v>
      </c>
      <c r="AL82" s="193">
        <f t="shared" si="81"/>
        <v>49745000</v>
      </c>
      <c r="AM82" s="193">
        <f t="shared" si="81"/>
        <v>1520000</v>
      </c>
      <c r="AN82" s="193">
        <f t="shared" si="81"/>
        <v>48225000</v>
      </c>
      <c r="AO82" s="193">
        <f t="shared" si="81"/>
        <v>48895000</v>
      </c>
      <c r="AP82" s="193">
        <f t="shared" si="81"/>
        <v>1270000</v>
      </c>
      <c r="AQ82" s="193">
        <f t="shared" si="81"/>
        <v>47625000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4" t="s">
        <v>125</v>
      </c>
      <c r="B83" s="384"/>
      <c r="C83" s="384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3000000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4250000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2400000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3600000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3500000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3800000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4000000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2400000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4750000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1650000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4080000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4000000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3600000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4000000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4500000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4000000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3800000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7000000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1500000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4500000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3200000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3200000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4000000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3600000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5100000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3200000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3600000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2800000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3800000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3600000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4000000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4000000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4080000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4700000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5000000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6000000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5000000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5000000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6000000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5000000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9150000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6900000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5850000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6950000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261435000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125905000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135530000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workbookViewId="0">
      <pane ySplit="6" topLeftCell="A9" activePane="bottomLeft" state="frozen"/>
      <selection pane="bottomLeft" activeCell="C16" sqref="C16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9" t="s">
        <v>1</v>
      </c>
      <c r="B5" s="461" t="s">
        <v>2</v>
      </c>
      <c r="C5" s="463" t="s">
        <v>3</v>
      </c>
      <c r="D5" s="465" t="s">
        <v>4</v>
      </c>
      <c r="E5" s="465" t="s">
        <v>5</v>
      </c>
      <c r="F5" s="468" t="s">
        <v>6</v>
      </c>
      <c r="G5" s="468"/>
      <c r="H5" s="465" t="s">
        <v>10</v>
      </c>
      <c r="I5" s="465" t="s">
        <v>27</v>
      </c>
      <c r="J5" s="449" t="s">
        <v>26</v>
      </c>
      <c r="K5" s="450"/>
      <c r="L5" s="451"/>
      <c r="M5" s="455" t="s">
        <v>9</v>
      </c>
      <c r="N5" s="455"/>
      <c r="O5" s="467"/>
      <c r="P5" s="455" t="s">
        <v>14</v>
      </c>
      <c r="Q5" s="455"/>
      <c r="R5" s="455"/>
      <c r="S5" s="455" t="s">
        <v>15</v>
      </c>
      <c r="T5" s="455"/>
      <c r="U5" s="455"/>
      <c r="V5" s="455" t="s">
        <v>16</v>
      </c>
      <c r="W5" s="455"/>
      <c r="X5" s="455"/>
      <c r="Y5" s="455" t="s">
        <v>17</v>
      </c>
      <c r="Z5" s="455"/>
      <c r="AA5" s="455"/>
      <c r="AB5" s="455" t="s">
        <v>18</v>
      </c>
      <c r="AC5" s="455"/>
      <c r="AD5" s="455"/>
      <c r="AE5" s="455" t="s">
        <v>19</v>
      </c>
      <c r="AF5" s="455"/>
      <c r="AG5" s="455"/>
      <c r="AH5" s="455" t="s">
        <v>20</v>
      </c>
      <c r="AI5" s="455"/>
      <c r="AJ5" s="455"/>
      <c r="AK5" s="455" t="s">
        <v>21</v>
      </c>
      <c r="AL5" s="455"/>
      <c r="AM5" s="455"/>
      <c r="AN5" s="455" t="s">
        <v>22</v>
      </c>
      <c r="AO5" s="455"/>
      <c r="AP5" s="455"/>
      <c r="AQ5" s="455" t="s">
        <v>23</v>
      </c>
      <c r="AR5" s="455"/>
      <c r="AS5" s="455"/>
      <c r="AT5" s="455" t="s">
        <v>49</v>
      </c>
      <c r="AU5" s="455"/>
      <c r="AV5" s="455"/>
      <c r="AW5" s="452" t="s">
        <v>25</v>
      </c>
      <c r="AX5" s="453"/>
      <c r="AY5" s="454"/>
      <c r="AZ5" s="273" t="s">
        <v>62</v>
      </c>
    </row>
    <row r="6" spans="1:52" s="217" customFormat="1" ht="12" thickBot="1" x14ac:dyDescent="0.25">
      <c r="A6" s="460"/>
      <c r="B6" s="462"/>
      <c r="C6" s="464"/>
      <c r="D6" s="466"/>
      <c r="E6" s="466"/>
      <c r="F6" s="213" t="s">
        <v>7</v>
      </c>
      <c r="G6" s="214" t="s">
        <v>8</v>
      </c>
      <c r="H6" s="469"/>
      <c r="I6" s="466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>
        <v>900000</v>
      </c>
      <c r="AA9" s="41">
        <f t="shared" ref="AA9:AA10" si="19">Y9-Z9</f>
        <v>0</v>
      </c>
      <c r="AB9" s="12">
        <v>900000</v>
      </c>
      <c r="AC9" s="12">
        <v>900000</v>
      </c>
      <c r="AD9" s="41">
        <f t="shared" ref="AD9:AD10" si="20">AB9-AC9</f>
        <v>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5000000</v>
      </c>
      <c r="L10" s="41">
        <f t="shared" si="1"/>
        <v>0</v>
      </c>
      <c r="M10" s="12">
        <v>750000</v>
      </c>
      <c r="N10" s="12">
        <v>750000</v>
      </c>
      <c r="O10" s="230">
        <f t="shared" si="5"/>
        <v>0</v>
      </c>
      <c r="P10" s="12">
        <v>750000</v>
      </c>
      <c r="Q10" s="12">
        <v>250000</v>
      </c>
      <c r="R10" s="230">
        <f t="shared" si="16"/>
        <v>500000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>
        <v>900000</v>
      </c>
      <c r="AD12" s="230">
        <f t="shared" si="10"/>
        <v>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>
        <v>1000000</v>
      </c>
      <c r="AA14" s="230">
        <f t="shared" si="9"/>
        <v>0</v>
      </c>
      <c r="AB14" s="12">
        <v>1000000</v>
      </c>
      <c r="AC14" s="12">
        <v>1000000</v>
      </c>
      <c r="AD14" s="230">
        <f t="shared" si="10"/>
        <v>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>
        <v>1000000</v>
      </c>
      <c r="AD17" s="228">
        <f t="shared" si="10"/>
        <v>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584000</v>
      </c>
      <c r="AD18" s="230">
        <f t="shared" si="10"/>
        <v>0</v>
      </c>
      <c r="AE18" s="12">
        <v>584000</v>
      </c>
      <c r="AF18" s="12">
        <f>560000-4000</f>
        <v>556000</v>
      </c>
      <c r="AG18" s="230">
        <f t="shared" si="11"/>
        <v>28000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800000</v>
      </c>
      <c r="X19" s="230">
        <f t="shared" si="8"/>
        <v>0</v>
      </c>
      <c r="Y19" s="12">
        <v>800000</v>
      </c>
      <c r="Z19" s="12">
        <v>800000</v>
      </c>
      <c r="AA19" s="230">
        <f t="shared" si="9"/>
        <v>0</v>
      </c>
      <c r="AB19" s="12">
        <v>800000</v>
      </c>
      <c r="AC19" s="12">
        <v>800000</v>
      </c>
      <c r="AD19" s="230">
        <f t="shared" si="10"/>
        <v>0</v>
      </c>
      <c r="AE19" s="12">
        <v>800000</v>
      </c>
      <c r="AF19" s="12">
        <v>800000</v>
      </c>
      <c r="AG19" s="230">
        <f t="shared" si="11"/>
        <v>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s="121" customFormat="1" x14ac:dyDescent="0.2">
      <c r="A20" s="364">
        <v>14</v>
      </c>
      <c r="B20" s="303"/>
      <c r="C20" s="304" t="s">
        <v>290</v>
      </c>
      <c r="D20" s="267" t="s">
        <v>374</v>
      </c>
      <c r="E20" s="285">
        <v>14000000</v>
      </c>
      <c r="F20" s="285"/>
      <c r="G20" s="285"/>
      <c r="H20" s="285">
        <f t="shared" si="0"/>
        <v>14000000</v>
      </c>
      <c r="I20" s="285">
        <v>2000000</v>
      </c>
      <c r="J20" s="285">
        <v>3000000</v>
      </c>
      <c r="K20" s="285">
        <v>3000000</v>
      </c>
      <c r="L20" s="305">
        <f t="shared" si="1"/>
        <v>0</v>
      </c>
      <c r="M20" s="285">
        <v>900000</v>
      </c>
      <c r="N20" s="285">
        <v>900000</v>
      </c>
      <c r="O20" s="306">
        <f t="shared" ref="O20" si="30">M20-N20</f>
        <v>0</v>
      </c>
      <c r="P20" s="285">
        <v>900000</v>
      </c>
      <c r="Q20" s="285">
        <v>900000</v>
      </c>
      <c r="R20" s="306">
        <f t="shared" si="6"/>
        <v>0</v>
      </c>
      <c r="S20" s="285">
        <v>900000</v>
      </c>
      <c r="T20" s="285">
        <v>900000</v>
      </c>
      <c r="U20" s="306">
        <f t="shared" si="7"/>
        <v>0</v>
      </c>
      <c r="V20" s="285">
        <v>900000</v>
      </c>
      <c r="W20" s="285">
        <v>900000</v>
      </c>
      <c r="X20" s="306">
        <f t="shared" si="8"/>
        <v>0</v>
      </c>
      <c r="Y20" s="285">
        <v>900000</v>
      </c>
      <c r="Z20" s="285">
        <v>900000</v>
      </c>
      <c r="AA20" s="306">
        <f t="shared" si="9"/>
        <v>0</v>
      </c>
      <c r="AB20" s="285">
        <v>900000</v>
      </c>
      <c r="AC20" s="285">
        <v>900000</v>
      </c>
      <c r="AD20" s="306">
        <f t="shared" si="10"/>
        <v>0</v>
      </c>
      <c r="AE20" s="285">
        <v>900000</v>
      </c>
      <c r="AF20" s="285">
        <v>900000</v>
      </c>
      <c r="AG20" s="306">
        <f t="shared" si="11"/>
        <v>0</v>
      </c>
      <c r="AH20" s="285">
        <v>900000</v>
      </c>
      <c r="AI20" s="285">
        <v>900000</v>
      </c>
      <c r="AJ20" s="306">
        <f t="shared" si="12"/>
        <v>0</v>
      </c>
      <c r="AK20" s="285">
        <v>900000</v>
      </c>
      <c r="AL20" s="285">
        <v>900000</v>
      </c>
      <c r="AM20" s="306">
        <f t="shared" si="13"/>
        <v>0</v>
      </c>
      <c r="AN20" s="285">
        <v>900000</v>
      </c>
      <c r="AO20" s="285">
        <v>900000</v>
      </c>
      <c r="AP20" s="306">
        <f t="shared" si="14"/>
        <v>0</v>
      </c>
      <c r="AQ20" s="285"/>
      <c r="AR20" s="285"/>
      <c r="AS20" s="305">
        <f t="shared" si="3"/>
        <v>0</v>
      </c>
      <c r="AT20" s="285"/>
      <c r="AU20" s="285"/>
      <c r="AV20" s="285">
        <f t="shared" si="25"/>
        <v>0</v>
      </c>
      <c r="AW20" s="285"/>
      <c r="AX20" s="285"/>
      <c r="AY20" s="285"/>
      <c r="AZ20" s="120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800000</v>
      </c>
      <c r="U21" s="230">
        <f t="shared" si="7"/>
        <v>0</v>
      </c>
      <c r="V21" s="12">
        <v>800000</v>
      </c>
      <c r="W21" s="12">
        <v>800000</v>
      </c>
      <c r="X21" s="230">
        <f t="shared" si="8"/>
        <v>0</v>
      </c>
      <c r="Y21" s="12">
        <v>800000</v>
      </c>
      <c r="Z21" s="12">
        <v>800000</v>
      </c>
      <c r="AA21" s="230">
        <f t="shared" si="9"/>
        <v>0</v>
      </c>
      <c r="AB21" s="12">
        <v>800000</v>
      </c>
      <c r="AC21" s="12">
        <v>500000</v>
      </c>
      <c r="AD21" s="230">
        <f t="shared" si="10"/>
        <v>300000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s="121" customFormat="1" x14ac:dyDescent="0.2">
      <c r="A22" s="364">
        <v>161</v>
      </c>
      <c r="B22" s="303"/>
      <c r="C22" s="304" t="s">
        <v>291</v>
      </c>
      <c r="D22" s="267" t="s">
        <v>375</v>
      </c>
      <c r="E22" s="285">
        <v>14500000</v>
      </c>
      <c r="F22" s="285"/>
      <c r="G22" s="285"/>
      <c r="H22" s="285">
        <f t="shared" si="0"/>
        <v>14500000</v>
      </c>
      <c r="I22" s="285">
        <v>1000000</v>
      </c>
      <c r="J22" s="285">
        <v>4000000</v>
      </c>
      <c r="K22" s="285">
        <v>4000000</v>
      </c>
      <c r="L22" s="305">
        <f t="shared" si="1"/>
        <v>0</v>
      </c>
      <c r="M22" s="285">
        <v>2375000</v>
      </c>
      <c r="N22" s="285">
        <v>2375000</v>
      </c>
      <c r="O22" s="306">
        <f t="shared" ref="O22" si="32">M22-N22</f>
        <v>0</v>
      </c>
      <c r="P22" s="285"/>
      <c r="Q22" s="285"/>
      <c r="R22" s="305">
        <f t="shared" si="6"/>
        <v>0</v>
      </c>
      <c r="S22" s="285">
        <v>2375000</v>
      </c>
      <c r="T22" s="285">
        <v>2375000</v>
      </c>
      <c r="U22" s="305">
        <f t="shared" ref="U22:U25" si="33">S22-T22</f>
        <v>0</v>
      </c>
      <c r="V22" s="285"/>
      <c r="W22" s="285"/>
      <c r="X22" s="305">
        <f t="shared" ref="X22:X25" si="34">V22-W22</f>
        <v>0</v>
      </c>
      <c r="Y22" s="285"/>
      <c r="Z22" s="285"/>
      <c r="AA22" s="305">
        <f t="shared" ref="AA22:AA25" si="35">Y22-Z22</f>
        <v>0</v>
      </c>
      <c r="AB22" s="285">
        <v>2375000</v>
      </c>
      <c r="AC22" s="285">
        <v>2375000</v>
      </c>
      <c r="AD22" s="305">
        <f t="shared" ref="AD22:AD25" si="36">AB22-AC22</f>
        <v>0</v>
      </c>
      <c r="AE22" s="285"/>
      <c r="AF22" s="285"/>
      <c r="AG22" s="305">
        <f t="shared" ref="AG22:AG25" si="37">AE22-AF22</f>
        <v>0</v>
      </c>
      <c r="AH22" s="285"/>
      <c r="AI22" s="285"/>
      <c r="AJ22" s="305">
        <f t="shared" ref="AJ22:AJ25" si="38">AH22-AI22</f>
        <v>0</v>
      </c>
      <c r="AK22" s="285">
        <v>2375000</v>
      </c>
      <c r="AL22" s="285">
        <v>2375000</v>
      </c>
      <c r="AM22" s="305">
        <f t="shared" ref="AM22:AM25" si="39">AK22-AL22</f>
        <v>0</v>
      </c>
      <c r="AN22" s="285"/>
      <c r="AO22" s="285"/>
      <c r="AP22" s="305">
        <f t="shared" ref="AP22:AP25" si="40">AN22-AO22</f>
        <v>0</v>
      </c>
      <c r="AQ22" s="285"/>
      <c r="AR22" s="285"/>
      <c r="AS22" s="305">
        <f t="shared" si="3"/>
        <v>0</v>
      </c>
      <c r="AT22" s="285"/>
      <c r="AU22" s="285"/>
      <c r="AV22" s="285">
        <f t="shared" ref="AV22:AV36" si="41">AT22-AU22</f>
        <v>0</v>
      </c>
      <c r="AW22" s="285"/>
      <c r="AX22" s="285"/>
      <c r="AY22" s="285"/>
      <c r="AZ22" s="120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>
        <v>900000</v>
      </c>
      <c r="AD23" s="230">
        <f t="shared" si="36"/>
        <v>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v>700000</v>
      </c>
      <c r="AA24" s="230">
        <f t="shared" si="35"/>
        <v>0</v>
      </c>
      <c r="AB24" s="12">
        <v>700000</v>
      </c>
      <c r="AC24" s="12">
        <v>700000</v>
      </c>
      <c r="AD24" s="230">
        <f t="shared" si="36"/>
        <v>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950000</v>
      </c>
      <c r="R25" s="230">
        <f t="shared" si="6"/>
        <v>0</v>
      </c>
      <c r="S25" s="12">
        <v>950000</v>
      </c>
      <c r="T25" s="12">
        <v>950000</v>
      </c>
      <c r="U25" s="230">
        <f t="shared" si="33"/>
        <v>0</v>
      </c>
      <c r="V25" s="12">
        <v>950000</v>
      </c>
      <c r="W25" s="12">
        <f>500000-50000</f>
        <v>450000</v>
      </c>
      <c r="X25" s="230">
        <f t="shared" si="34"/>
        <v>500000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>
        <v>760000</v>
      </c>
      <c r="AA26" s="54">
        <f>Y26-Z26</f>
        <v>0</v>
      </c>
      <c r="AB26" s="42">
        <v>760000</v>
      </c>
      <c r="AC26" s="42">
        <v>760000</v>
      </c>
      <c r="AD26" s="54">
        <f>AB26-AC26</f>
        <v>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800000</v>
      </c>
      <c r="X28" s="54">
        <f>V28-W28</f>
        <v>0</v>
      </c>
      <c r="Y28" s="42">
        <v>800000</v>
      </c>
      <c r="Z28" s="42">
        <v>800000</v>
      </c>
      <c r="AA28" s="54">
        <f>Y28-Z28</f>
        <v>0</v>
      </c>
      <c r="AB28" s="42">
        <v>800000</v>
      </c>
      <c r="AC28" s="42">
        <v>800000</v>
      </c>
      <c r="AD28" s="54">
        <f>AB28-AC28</f>
        <v>0</v>
      </c>
      <c r="AE28" s="42">
        <v>800000</v>
      </c>
      <c r="AF28" s="42">
        <v>700000</v>
      </c>
      <c r="AG28" s="54">
        <f>AE28-AF28</f>
        <v>100000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>
        <v>850000</v>
      </c>
      <c r="AD29" s="54">
        <f>AB29-AC29</f>
        <v>0</v>
      </c>
      <c r="AE29" s="42">
        <v>850000</v>
      </c>
      <c r="AF29" s="42">
        <v>850000</v>
      </c>
      <c r="AG29" s="54">
        <f>AE29-AF29</f>
        <v>0</v>
      </c>
      <c r="AH29" s="42">
        <v>850000</v>
      </c>
      <c r="AI29" s="42">
        <v>850000</v>
      </c>
      <c r="AJ29" s="54">
        <f>AH29-AI29</f>
        <v>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>
        <v>750000</v>
      </c>
      <c r="AJ30" s="54">
        <f t="shared" ref="AJ30:AJ50" si="50">AH30-AI30</f>
        <v>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740000</v>
      </c>
      <c r="X31" s="230">
        <f t="shared" si="46"/>
        <v>0</v>
      </c>
      <c r="Y31" s="12">
        <v>740000</v>
      </c>
      <c r="Z31" s="12">
        <v>740000</v>
      </c>
      <c r="AA31" s="230">
        <f t="shared" si="47"/>
        <v>0</v>
      </c>
      <c r="AB31" s="12">
        <v>740000</v>
      </c>
      <c r="AC31" s="12">
        <f>750000-380000</f>
        <v>370000</v>
      </c>
      <c r="AD31" s="230">
        <f t="shared" si="48"/>
        <v>370000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950000</v>
      </c>
      <c r="X34" s="230">
        <f t="shared" si="46"/>
        <v>0</v>
      </c>
      <c r="Y34" s="12">
        <v>950000</v>
      </c>
      <c r="Z34" s="12">
        <v>950000</v>
      </c>
      <c r="AA34" s="230">
        <f t="shared" si="47"/>
        <v>0</v>
      </c>
      <c r="AB34" s="12">
        <v>950000</v>
      </c>
      <c r="AC34" s="12">
        <v>950000</v>
      </c>
      <c r="AD34" s="230">
        <f t="shared" si="48"/>
        <v>0</v>
      </c>
      <c r="AE34" s="12">
        <v>950000</v>
      </c>
      <c r="AF34" s="12">
        <v>300000</v>
      </c>
      <c r="AG34" s="230">
        <f t="shared" si="49"/>
        <v>650000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800000</v>
      </c>
      <c r="U35" s="230">
        <f t="shared" si="45"/>
        <v>0</v>
      </c>
      <c r="V35" s="12">
        <v>800000</v>
      </c>
      <c r="W35" s="12">
        <v>800000</v>
      </c>
      <c r="X35" s="230">
        <f t="shared" si="46"/>
        <v>0</v>
      </c>
      <c r="Y35" s="12">
        <v>800000</v>
      </c>
      <c r="Z35" s="12">
        <v>800000</v>
      </c>
      <c r="AA35" s="230">
        <f t="shared" si="47"/>
        <v>0</v>
      </c>
      <c r="AB35" s="12">
        <v>800000</v>
      </c>
      <c r="AC35" s="12">
        <v>800000</v>
      </c>
      <c r="AD35" s="230">
        <f t="shared" si="48"/>
        <v>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>
        <v>900000</v>
      </c>
      <c r="AA37" s="230">
        <f t="shared" si="47"/>
        <v>0</v>
      </c>
      <c r="AB37" s="12">
        <v>900000</v>
      </c>
      <c r="AC37" s="12">
        <v>900000</v>
      </c>
      <c r="AD37" s="230">
        <f t="shared" si="48"/>
        <v>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>
        <v>1000000</v>
      </c>
      <c r="AD38" s="230">
        <f t="shared" si="48"/>
        <v>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>
        <v>950000</v>
      </c>
      <c r="AD39" s="230">
        <f t="shared" si="48"/>
        <v>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>
        <v>1000000</v>
      </c>
      <c r="AJ42" s="41">
        <f t="shared" si="50"/>
        <v>0</v>
      </c>
      <c r="AK42" s="12">
        <v>1000000</v>
      </c>
      <c r="AL42" s="12">
        <v>1000000</v>
      </c>
      <c r="AM42" s="41">
        <f t="shared" si="51"/>
        <v>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>
        <v>1000000</v>
      </c>
      <c r="X44" s="41">
        <f t="shared" si="46"/>
        <v>0</v>
      </c>
      <c r="Y44" s="12">
        <v>1000000</v>
      </c>
      <c r="Z44" s="12">
        <v>1000000</v>
      </c>
      <c r="AA44" s="41">
        <f t="shared" si="47"/>
        <v>0</v>
      </c>
      <c r="AB44" s="12">
        <v>1000000</v>
      </c>
      <c r="AC44" s="12">
        <v>1000000</v>
      </c>
      <c r="AD44" s="41">
        <f t="shared" si="48"/>
        <v>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900000</v>
      </c>
      <c r="AA46" s="230">
        <f t="shared" si="47"/>
        <v>0</v>
      </c>
      <c r="AB46" s="12">
        <v>900000</v>
      </c>
      <c r="AC46" s="12">
        <v>700000</v>
      </c>
      <c r="AD46" s="230">
        <f t="shared" si="48"/>
        <v>200000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>
        <v>900000</v>
      </c>
      <c r="AD47" s="230">
        <f t="shared" si="48"/>
        <v>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985000</v>
      </c>
      <c r="AD48" s="41">
        <f t="shared" si="48"/>
        <v>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>
        <v>900000</v>
      </c>
      <c r="X50" s="54">
        <f t="shared" si="46"/>
        <v>0</v>
      </c>
      <c r="Y50" s="12">
        <v>900000</v>
      </c>
      <c r="Z50" s="12">
        <v>900000</v>
      </c>
      <c r="AA50" s="54">
        <f t="shared" si="47"/>
        <v>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56" t="s">
        <v>28</v>
      </c>
      <c r="B77" s="457"/>
      <c r="C77" s="457"/>
      <c r="D77" s="458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56000000</v>
      </c>
      <c r="L77" s="280">
        <f t="shared" si="83"/>
        <v>4000000</v>
      </c>
      <c r="M77" s="280">
        <f t="shared" si="83"/>
        <v>34029000</v>
      </c>
      <c r="N77" s="280">
        <f t="shared" si="83"/>
        <v>32379000</v>
      </c>
      <c r="O77" s="280">
        <f t="shared" si="83"/>
        <v>1650000</v>
      </c>
      <c r="P77" s="280">
        <f t="shared" si="83"/>
        <v>34654000</v>
      </c>
      <c r="Q77" s="280">
        <f>SUM(Q7:Q76)</f>
        <v>30504000</v>
      </c>
      <c r="R77" s="280">
        <f t="shared" si="83"/>
        <v>4150000</v>
      </c>
      <c r="S77" s="280">
        <f t="shared" si="83"/>
        <v>38014000</v>
      </c>
      <c r="T77" s="280">
        <f t="shared" si="83"/>
        <v>31694000</v>
      </c>
      <c r="U77" s="280">
        <f t="shared" si="83"/>
        <v>6320000</v>
      </c>
      <c r="V77" s="280">
        <f t="shared" si="83"/>
        <v>38639000</v>
      </c>
      <c r="W77" s="280">
        <f t="shared" si="83"/>
        <v>29769000</v>
      </c>
      <c r="X77" s="280">
        <f t="shared" si="83"/>
        <v>8870000</v>
      </c>
      <c r="Y77" s="280">
        <f t="shared" si="83"/>
        <v>35639000</v>
      </c>
      <c r="Z77" s="280">
        <f t="shared" si="83"/>
        <v>26319000</v>
      </c>
      <c r="AA77" s="280">
        <f t="shared" si="83"/>
        <v>9320000</v>
      </c>
      <c r="AB77" s="280">
        <f t="shared" si="83"/>
        <v>38014000</v>
      </c>
      <c r="AC77" s="280">
        <f t="shared" si="83"/>
        <v>25224000</v>
      </c>
      <c r="AD77" s="280">
        <f t="shared" si="83"/>
        <v>12790000</v>
      </c>
      <c r="AE77" s="280">
        <f t="shared" si="83"/>
        <v>37639000</v>
      </c>
      <c r="AF77" s="280">
        <f t="shared" si="83"/>
        <v>6756000</v>
      </c>
      <c r="AG77" s="280">
        <f t="shared" si="83"/>
        <v>30883000</v>
      </c>
      <c r="AH77" s="280">
        <f t="shared" si="83"/>
        <v>35639000</v>
      </c>
      <c r="AI77" s="280">
        <f t="shared" si="83"/>
        <v>4400000</v>
      </c>
      <c r="AJ77" s="280">
        <f t="shared" si="83"/>
        <v>31239000</v>
      </c>
      <c r="AK77" s="280">
        <f t="shared" si="83"/>
        <v>38014000</v>
      </c>
      <c r="AL77" s="280">
        <f t="shared" si="83"/>
        <v>5175000</v>
      </c>
      <c r="AM77" s="280">
        <f t="shared" si="83"/>
        <v>32839000</v>
      </c>
      <c r="AN77" s="280">
        <f t="shared" si="83"/>
        <v>35639000</v>
      </c>
      <c r="AO77" s="280">
        <f t="shared" si="83"/>
        <v>1800000</v>
      </c>
      <c r="AP77" s="280">
        <f t="shared" si="83"/>
        <v>33839000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4" t="s">
        <v>125</v>
      </c>
      <c r="B79" s="384"/>
      <c r="C79" s="384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3600000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6500000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3600000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4000000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4000000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2940000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2400000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3500000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3600000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2800000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6200000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3040000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2500000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1700000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3000000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3330000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3500000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3200000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3600000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4000000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3800000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2000000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5000000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3800000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3600000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5910000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182030000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107250000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74780000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70" t="s">
        <v>56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20" x14ac:dyDescent="0.2">
      <c r="A2" s="470" t="s">
        <v>186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170035000</v>
      </c>
      <c r="D17" s="8">
        <f>+BA!N47</f>
        <v>15304000</v>
      </c>
      <c r="E17" s="8">
        <f>+BA!Q47</f>
        <v>21304000</v>
      </c>
      <c r="F17" s="8">
        <f>+BA!T47</f>
        <v>22304000</v>
      </c>
      <c r="G17" s="8">
        <f>+BA!W47</f>
        <v>22804000</v>
      </c>
      <c r="H17" s="8">
        <f>+BA!Z47</f>
        <v>21554000</v>
      </c>
      <c r="I17" s="8">
        <f>+BA!AC47</f>
        <v>16904000</v>
      </c>
      <c r="J17" s="8">
        <f>+BA!AF47</f>
        <v>2884000</v>
      </c>
      <c r="K17" s="8">
        <f>+BA!AI47</f>
        <v>1906000</v>
      </c>
      <c r="L17" s="246">
        <f>+BA!AL47</f>
        <v>1475000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296474000</v>
      </c>
    </row>
    <row r="18" spans="1:20" x14ac:dyDescent="0.2">
      <c r="A18" s="7">
        <v>2</v>
      </c>
      <c r="B18" s="20" t="s">
        <v>52</v>
      </c>
      <c r="C18" s="11">
        <f>+KA!K110+KA!I110</f>
        <v>258297500</v>
      </c>
      <c r="D18" s="11">
        <f>+KA!N110</f>
        <v>28335000</v>
      </c>
      <c r="E18" s="11">
        <f>+KA!Q110</f>
        <v>33635000</v>
      </c>
      <c r="F18" s="11">
        <f>+KA!T110</f>
        <v>32510000</v>
      </c>
      <c r="G18" s="11">
        <f>+KA!W110</f>
        <v>30110000</v>
      </c>
      <c r="H18" s="11">
        <f>+KA!Z110</f>
        <v>29445000</v>
      </c>
      <c r="I18" s="11">
        <f>+KA!AC110</f>
        <v>24935000</v>
      </c>
      <c r="J18" s="11">
        <f>+KA!AF110</f>
        <v>3845000</v>
      </c>
      <c r="K18" s="11">
        <f>+KA!AI110</f>
        <v>2295000</v>
      </c>
      <c r="L18" s="246">
        <f>+KA!AL110</f>
        <v>1525000</v>
      </c>
      <c r="M18" s="11">
        <f>+KA!AO110</f>
        <v>1025000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446582500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44787000</v>
      </c>
      <c r="F19" s="11">
        <f>+OM!T143</f>
        <v>54987000</v>
      </c>
      <c r="G19" s="11">
        <f>+OM!W143</f>
        <v>50179000</v>
      </c>
      <c r="H19" s="11">
        <f>+OM!Z143</f>
        <v>49312000</v>
      </c>
      <c r="I19" s="11">
        <f>+OM!AC143</f>
        <v>46117000</v>
      </c>
      <c r="J19" s="11">
        <f>+OM!AF143</f>
        <v>6662000</v>
      </c>
      <c r="K19" s="11">
        <f>+OM!AI143</f>
        <v>3417000</v>
      </c>
      <c r="L19" s="246">
        <f>+OM!AL143</f>
        <v>2917000</v>
      </c>
      <c r="M19" s="11">
        <f>+OM!AO143</f>
        <v>2917000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761087000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37620000</v>
      </c>
      <c r="F20" s="11">
        <f>+TI!U82</f>
        <v>50095000</v>
      </c>
      <c r="G20" s="11">
        <f>+TI!X82</f>
        <v>43045000</v>
      </c>
      <c r="H20" s="11">
        <f>+TI!AA82</f>
        <v>40995000</v>
      </c>
      <c r="I20" s="11">
        <f>TI!AD82</f>
        <v>36165000</v>
      </c>
      <c r="J20" s="11">
        <f>+TI!AG82</f>
        <v>3758000</v>
      </c>
      <c r="K20" s="11">
        <f>+TI!AJ82</f>
        <v>2332000</v>
      </c>
      <c r="L20" s="246">
        <f>+TI!AM82</f>
        <v>1520000</v>
      </c>
      <c r="M20" s="11">
        <f>+TI!AP82</f>
        <v>1270000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573940000</v>
      </c>
    </row>
    <row r="21" spans="1:20" x14ac:dyDescent="0.2">
      <c r="A21" s="7">
        <v>5</v>
      </c>
      <c r="B21" s="20" t="s">
        <v>55</v>
      </c>
      <c r="C21" s="11">
        <f>+TO!K77+TO!I77</f>
        <v>227730000</v>
      </c>
      <c r="D21" s="11">
        <f>+TO!N77</f>
        <v>32379000</v>
      </c>
      <c r="E21" s="11">
        <f>+TO!Q77</f>
        <v>30504000</v>
      </c>
      <c r="F21" s="11">
        <f>+TO!T77</f>
        <v>31694000</v>
      </c>
      <c r="G21" s="11">
        <f>+TO!W77</f>
        <v>29769000</v>
      </c>
      <c r="H21" s="11">
        <f>+TO!Z77</f>
        <v>26319000</v>
      </c>
      <c r="I21" s="11">
        <f>+TO!AC77</f>
        <v>25224000</v>
      </c>
      <c r="J21" s="11">
        <f>+TO!AF77</f>
        <v>6756000</v>
      </c>
      <c r="K21" s="11">
        <f>+TO!AI77</f>
        <v>4400000</v>
      </c>
      <c r="L21" s="246">
        <f>+TO!AL77</f>
        <v>5175000</v>
      </c>
      <c r="M21" s="11">
        <f>+TO!AO77</f>
        <v>1800000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421750000</v>
      </c>
    </row>
    <row r="22" spans="1:20" s="308" customFormat="1" x14ac:dyDescent="0.2">
      <c r="A22" s="21"/>
      <c r="B22" s="21" t="s">
        <v>50</v>
      </c>
      <c r="C22" s="26">
        <f>SUM(C17:C21)</f>
        <v>1440187500</v>
      </c>
      <c r="D22" s="26">
        <f t="shared" ref="D22:R22" si="2">SUM(D17:D21)</f>
        <v>147495000</v>
      </c>
      <c r="E22" s="26">
        <f t="shared" si="2"/>
        <v>167850000</v>
      </c>
      <c r="F22" s="26">
        <f t="shared" si="2"/>
        <v>191590000</v>
      </c>
      <c r="G22" s="26">
        <f t="shared" si="2"/>
        <v>175907000</v>
      </c>
      <c r="H22" s="26">
        <f t="shared" si="2"/>
        <v>167625000</v>
      </c>
      <c r="I22" s="26">
        <f t="shared" si="2"/>
        <v>149345000</v>
      </c>
      <c r="J22" s="26">
        <f t="shared" si="2"/>
        <v>23905000</v>
      </c>
      <c r="K22" s="26">
        <f t="shared" si="2"/>
        <v>14350000</v>
      </c>
      <c r="L22" s="247">
        <f t="shared" si="2"/>
        <v>12612000</v>
      </c>
      <c r="M22" s="26">
        <f t="shared" si="2"/>
        <v>7012000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2499833500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7850000</v>
      </c>
      <c r="D28" s="238">
        <f>+BA!O47</f>
        <v>3520000</v>
      </c>
      <c r="E28" s="238">
        <f>+BA!R47</f>
        <v>3520000</v>
      </c>
      <c r="F28" s="238">
        <f>+BA!U47</f>
        <v>4670000</v>
      </c>
      <c r="G28" s="238">
        <f>+BA!X47</f>
        <v>7170000</v>
      </c>
      <c r="H28" s="238">
        <f>BA!AA47</f>
        <v>5420000</v>
      </c>
      <c r="I28" s="238">
        <f>+BA!AD47</f>
        <v>10070000</v>
      </c>
      <c r="J28" s="238">
        <f>+BA!AG47</f>
        <v>27090000</v>
      </c>
      <c r="K28" s="238">
        <f>+BA!AJ47</f>
        <v>25068000</v>
      </c>
      <c r="L28" s="248">
        <f>+BA!AM47</f>
        <v>25499000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165426000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7250000</v>
      </c>
      <c r="D29" s="239">
        <f>+KA!O110</f>
        <v>3317000</v>
      </c>
      <c r="E29" s="239">
        <f>+KA!R110</f>
        <v>3317000</v>
      </c>
      <c r="F29" s="239">
        <f>+KA!U110</f>
        <v>5067000</v>
      </c>
      <c r="G29" s="239">
        <f>+KA!X110</f>
        <v>7467000</v>
      </c>
      <c r="H29" s="239">
        <f>+KA!AA110</f>
        <v>8132000</v>
      </c>
      <c r="I29" s="239">
        <f>+KA!AD110</f>
        <v>11042000</v>
      </c>
      <c r="J29" s="239">
        <f>+KA!AG110</f>
        <v>32132000</v>
      </c>
      <c r="K29" s="239">
        <f>+KA!AJ110</f>
        <v>33682000</v>
      </c>
      <c r="L29" s="248">
        <f>+KA!AM110</f>
        <v>34452000</v>
      </c>
      <c r="M29" s="239">
        <f>+KA!AP110</f>
        <v>34952000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190190000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11940000</v>
      </c>
      <c r="F30" s="239">
        <f>+OM!U143</f>
        <v>16790000</v>
      </c>
      <c r="G30" s="239">
        <f>+OM!X143</f>
        <v>16598000</v>
      </c>
      <c r="H30" s="239">
        <f>+OM!AA143</f>
        <v>17465000</v>
      </c>
      <c r="I30" s="239">
        <f>+OM!AD143</f>
        <v>25160000</v>
      </c>
      <c r="J30" s="239">
        <f>+OM!AG143</f>
        <v>60115000</v>
      </c>
      <c r="K30" s="239">
        <f>+OM!AJ143</f>
        <v>63360000</v>
      </c>
      <c r="L30" s="248">
        <f>+OM!AM143</f>
        <v>63860000</v>
      </c>
      <c r="M30" s="239">
        <f>+OM!AP143</f>
        <v>63110000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404893000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4100000</v>
      </c>
      <c r="F31" s="239">
        <f>+TI!V82</f>
        <v>7150000</v>
      </c>
      <c r="G31" s="239">
        <f>+TI!Y82</f>
        <v>6700000</v>
      </c>
      <c r="H31" s="239">
        <f>+TI!AB82</f>
        <v>8750000</v>
      </c>
      <c r="I31" s="239">
        <f>+TI!AE82</f>
        <v>18080000</v>
      </c>
      <c r="J31" s="239">
        <f>+TI!AH82</f>
        <v>45987000</v>
      </c>
      <c r="K31" s="239">
        <f>+TI!AK82</f>
        <v>47413000</v>
      </c>
      <c r="L31" s="248">
        <f>+TI!AN82</f>
        <v>48225000</v>
      </c>
      <c r="M31" s="239">
        <f>+TI!AQ82</f>
        <v>47625000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273110000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4000000</v>
      </c>
      <c r="D32" s="239">
        <f>+TO!O77</f>
        <v>1650000</v>
      </c>
      <c r="E32" s="239">
        <f>+TO!R77</f>
        <v>4150000</v>
      </c>
      <c r="F32" s="239">
        <f>+TO!U77</f>
        <v>6320000</v>
      </c>
      <c r="G32" s="239">
        <f>+TO!X77</f>
        <v>8870000</v>
      </c>
      <c r="H32" s="239">
        <f>+TO!AA77</f>
        <v>9320000</v>
      </c>
      <c r="I32" s="239">
        <f>+TO!AD77</f>
        <v>12790000</v>
      </c>
      <c r="J32" s="239">
        <f>+TO!AG77</f>
        <v>30883000</v>
      </c>
      <c r="K32" s="239">
        <f>+TO!AJ77</f>
        <v>31239000</v>
      </c>
      <c r="L32" s="248">
        <f>+TO!AM77</f>
        <v>32839000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186530000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51350000</v>
      </c>
      <c r="D33" s="240">
        <f t="shared" ref="D33:Q33" si="3">SUM(D28:D32)</f>
        <v>20377000</v>
      </c>
      <c r="E33" s="240">
        <f t="shared" si="3"/>
        <v>27027000</v>
      </c>
      <c r="F33" s="240">
        <f t="shared" si="3"/>
        <v>39997000</v>
      </c>
      <c r="G33" s="240">
        <f t="shared" ref="G33:N33" si="4">SUM(G28:G32)</f>
        <v>46805000</v>
      </c>
      <c r="H33" s="240">
        <f t="shared" si="4"/>
        <v>49087000</v>
      </c>
      <c r="I33" s="240">
        <f t="shared" si="4"/>
        <v>77142000</v>
      </c>
      <c r="J33" s="240">
        <f t="shared" si="4"/>
        <v>196207000</v>
      </c>
      <c r="K33" s="240">
        <f t="shared" si="4"/>
        <v>200762000</v>
      </c>
      <c r="L33" s="249">
        <f t="shared" si="4"/>
        <v>204875000</v>
      </c>
      <c r="M33" s="240">
        <f t="shared" si="4"/>
        <v>208650000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1220149000</v>
      </c>
      <c r="S33" s="311">
        <f>R11-R22</f>
        <v>1220149000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7850000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4670000</v>
      </c>
      <c r="G43" s="310">
        <f t="shared" si="5"/>
        <v>7170000</v>
      </c>
      <c r="H43" s="310">
        <f t="shared" si="5"/>
        <v>5420000</v>
      </c>
      <c r="I43" s="310">
        <f t="shared" si="5"/>
        <v>10070000</v>
      </c>
      <c r="J43" s="310">
        <f t="shared" si="5"/>
        <v>27090000</v>
      </c>
      <c r="K43" s="310">
        <f t="shared" si="5"/>
        <v>25068000</v>
      </c>
      <c r="L43" s="310">
        <f t="shared" si="5"/>
        <v>25499000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165426000</v>
      </c>
    </row>
    <row r="44" spans="1:19" x14ac:dyDescent="0.2">
      <c r="B44" s="20" t="s">
        <v>52</v>
      </c>
      <c r="C44" s="310">
        <f t="shared" ref="C44:R44" si="6">C7-C18</f>
        <v>7250000</v>
      </c>
      <c r="D44" s="310">
        <f t="shared" si="6"/>
        <v>3317000</v>
      </c>
      <c r="E44" s="310">
        <f t="shared" si="6"/>
        <v>3317000</v>
      </c>
      <c r="F44" s="310">
        <f t="shared" si="6"/>
        <v>5067000</v>
      </c>
      <c r="G44" s="310">
        <f t="shared" si="6"/>
        <v>7467000</v>
      </c>
      <c r="H44" s="310">
        <f t="shared" si="6"/>
        <v>8132000</v>
      </c>
      <c r="I44" s="310">
        <f t="shared" si="6"/>
        <v>11042000</v>
      </c>
      <c r="J44" s="310">
        <f t="shared" si="6"/>
        <v>32132000</v>
      </c>
      <c r="K44" s="310">
        <f t="shared" si="6"/>
        <v>33682000</v>
      </c>
      <c r="L44" s="310">
        <f t="shared" si="6"/>
        <v>34452000</v>
      </c>
      <c r="M44" s="310">
        <f t="shared" si="6"/>
        <v>34952000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190190000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11940000</v>
      </c>
      <c r="F45" s="310">
        <f t="shared" si="7"/>
        <v>16790000</v>
      </c>
      <c r="G45" s="310">
        <f t="shared" si="7"/>
        <v>16598000</v>
      </c>
      <c r="H45" s="310">
        <f t="shared" si="7"/>
        <v>17465000</v>
      </c>
      <c r="I45" s="310">
        <f t="shared" si="7"/>
        <v>25160000</v>
      </c>
      <c r="J45" s="310">
        <f t="shared" si="7"/>
        <v>60115000</v>
      </c>
      <c r="K45" s="310">
        <f t="shared" si="7"/>
        <v>63360000</v>
      </c>
      <c r="L45" s="310">
        <f t="shared" si="7"/>
        <v>63860000</v>
      </c>
      <c r="M45" s="310">
        <f t="shared" si="7"/>
        <v>63110000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404893000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4100000</v>
      </c>
      <c r="F46" s="310">
        <f t="shared" si="8"/>
        <v>7150000</v>
      </c>
      <c r="G46" s="310">
        <f t="shared" si="8"/>
        <v>6700000</v>
      </c>
      <c r="H46" s="310">
        <f t="shared" si="8"/>
        <v>8750000</v>
      </c>
      <c r="I46" s="310">
        <f t="shared" si="8"/>
        <v>18080000</v>
      </c>
      <c r="J46" s="310">
        <f t="shared" si="8"/>
        <v>45987000</v>
      </c>
      <c r="K46" s="310">
        <f t="shared" si="8"/>
        <v>47413000</v>
      </c>
      <c r="L46" s="310">
        <f t="shared" si="8"/>
        <v>48225000</v>
      </c>
      <c r="M46" s="310">
        <f t="shared" si="8"/>
        <v>47625000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273110000</v>
      </c>
    </row>
    <row r="47" spans="1:19" x14ac:dyDescent="0.2">
      <c r="B47" s="20" t="s">
        <v>55</v>
      </c>
      <c r="C47" s="310">
        <f t="shared" ref="C47:R47" si="9">C10-C21</f>
        <v>4000000</v>
      </c>
      <c r="D47" s="310">
        <f t="shared" si="9"/>
        <v>1650000</v>
      </c>
      <c r="E47" s="310">
        <f t="shared" si="9"/>
        <v>4150000</v>
      </c>
      <c r="F47" s="310">
        <f t="shared" si="9"/>
        <v>6320000</v>
      </c>
      <c r="G47" s="310">
        <f t="shared" si="9"/>
        <v>8870000</v>
      </c>
      <c r="H47" s="310">
        <f t="shared" si="9"/>
        <v>9320000</v>
      </c>
      <c r="I47" s="310">
        <f t="shared" si="9"/>
        <v>12790000</v>
      </c>
      <c r="J47" s="310">
        <f t="shared" si="9"/>
        <v>30883000</v>
      </c>
      <c r="K47" s="310">
        <f t="shared" si="9"/>
        <v>31239000</v>
      </c>
      <c r="L47" s="310">
        <f t="shared" si="9"/>
        <v>32839000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186530000</v>
      </c>
    </row>
    <row r="48" spans="1:19" x14ac:dyDescent="0.2">
      <c r="C48" s="310">
        <f t="shared" ref="C48:R48" si="10">C11-C22</f>
        <v>51350000</v>
      </c>
      <c r="D48" s="310">
        <f t="shared" si="10"/>
        <v>20377000</v>
      </c>
      <c r="E48" s="310">
        <f t="shared" si="10"/>
        <v>27027000</v>
      </c>
      <c r="F48" s="310">
        <f t="shared" si="10"/>
        <v>39997000</v>
      </c>
      <c r="G48" s="310">
        <f t="shared" si="10"/>
        <v>46805000</v>
      </c>
      <c r="H48" s="310">
        <f t="shared" si="10"/>
        <v>49087000</v>
      </c>
      <c r="I48" s="310">
        <f t="shared" si="10"/>
        <v>77142000</v>
      </c>
      <c r="J48" s="310">
        <f t="shared" si="10"/>
        <v>196207000</v>
      </c>
      <c r="K48" s="310">
        <f t="shared" si="10"/>
        <v>200762000</v>
      </c>
      <c r="L48" s="310">
        <f t="shared" si="10"/>
        <v>204875000</v>
      </c>
      <c r="M48" s="310">
        <f t="shared" si="10"/>
        <v>208650000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1220149000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71" t="s">
        <v>93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</row>
    <row r="2" spans="1:21" ht="12.75" x14ac:dyDescent="0.2">
      <c r="A2" s="471" t="s">
        <v>186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2" t="s">
        <v>60</v>
      </c>
      <c r="B14" s="472"/>
      <c r="C14" s="472"/>
      <c r="D14" s="47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3" t="s">
        <v>1</v>
      </c>
      <c r="B2" s="425" t="s">
        <v>2</v>
      </c>
      <c r="C2" s="427" t="s">
        <v>3</v>
      </c>
      <c r="D2" s="427" t="s">
        <v>4</v>
      </c>
      <c r="E2" s="427" t="s">
        <v>5</v>
      </c>
      <c r="F2" s="429" t="s">
        <v>6</v>
      </c>
      <c r="G2" s="429"/>
      <c r="H2" s="427" t="s">
        <v>10</v>
      </c>
      <c r="I2" s="427" t="s">
        <v>27</v>
      </c>
      <c r="J2" s="412" t="s">
        <v>26</v>
      </c>
      <c r="K2" s="413"/>
      <c r="L2" s="473"/>
      <c r="M2" s="418" t="s">
        <v>9</v>
      </c>
      <c r="N2" s="418"/>
      <c r="O2" s="418"/>
      <c r="P2" s="418" t="s">
        <v>14</v>
      </c>
      <c r="Q2" s="418"/>
      <c r="R2" s="418"/>
      <c r="S2" s="418" t="s">
        <v>15</v>
      </c>
      <c r="T2" s="418"/>
      <c r="U2" s="418"/>
      <c r="V2" s="418" t="s">
        <v>16</v>
      </c>
      <c r="W2" s="418"/>
      <c r="X2" s="418"/>
      <c r="Y2" s="418" t="s">
        <v>17</v>
      </c>
      <c r="Z2" s="418"/>
      <c r="AA2" s="418"/>
      <c r="AB2" s="418" t="s">
        <v>18</v>
      </c>
      <c r="AC2" s="418"/>
      <c r="AD2" s="418"/>
      <c r="AE2" s="418" t="s">
        <v>19</v>
      </c>
      <c r="AF2" s="418"/>
      <c r="AG2" s="418"/>
      <c r="AH2" s="418" t="s">
        <v>20</v>
      </c>
      <c r="AI2" s="418"/>
      <c r="AJ2" s="418"/>
      <c r="AK2" s="418" t="s">
        <v>21</v>
      </c>
      <c r="AL2" s="418"/>
      <c r="AM2" s="418"/>
      <c r="AN2" s="418" t="s">
        <v>22</v>
      </c>
      <c r="AO2" s="418"/>
      <c r="AP2" s="418"/>
      <c r="AQ2" s="418" t="s">
        <v>23</v>
      </c>
      <c r="AR2" s="418"/>
      <c r="AS2" s="418"/>
      <c r="AT2" s="418" t="s">
        <v>24</v>
      </c>
      <c r="AU2" s="418"/>
      <c r="AV2" s="418"/>
      <c r="AW2" s="415" t="s">
        <v>25</v>
      </c>
      <c r="AX2" s="416"/>
      <c r="AY2" s="417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4"/>
      <c r="B3" s="426"/>
      <c r="C3" s="428"/>
      <c r="D3" s="428"/>
      <c r="E3" s="428"/>
      <c r="F3" s="129" t="s">
        <v>7</v>
      </c>
      <c r="G3" s="130" t="s">
        <v>8</v>
      </c>
      <c r="H3" s="428"/>
      <c r="I3" s="428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4000000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4000000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5000000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5000000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3800000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3600000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4400000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4000000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3600000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4500000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5000000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6000000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2800000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3600000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59300000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73900000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2018-01-04T10:48:36Z</dcterms:modified>
</cp:coreProperties>
</file>