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5. RPT\2017-2018\"/>
    </mc:Choice>
  </mc:AlternateContent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I35" i="6" l="1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<sst xmlns="http://schemas.openxmlformats.org/spreadsheetml/2006/main" count="1470" uniqueCount="538">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</sst>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6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M1" workbookViewId="0">
      <pane ySplit="6" topLeftCell="A7" activePane="bottomLeft" state="frozen"/>
      <selection activeCell="X15" sqref="X15"/>
      <selection pane="bottomLeft" activeCell="M28" sqref="M28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60" t="s">
        <v>1</v>
      </c>
      <c r="B5" s="358" t="s">
        <v>2</v>
      </c>
      <c r="C5" s="358" t="s">
        <v>3</v>
      </c>
      <c r="D5" s="358" t="s">
        <v>4</v>
      </c>
      <c r="E5" s="358" t="s">
        <v>5</v>
      </c>
      <c r="F5" s="354" t="s">
        <v>6</v>
      </c>
      <c r="G5" s="354"/>
      <c r="H5" s="358" t="s">
        <v>10</v>
      </c>
      <c r="I5" s="358" t="s">
        <v>27</v>
      </c>
      <c r="J5" s="362" t="s">
        <v>26</v>
      </c>
      <c r="K5" s="363"/>
      <c r="L5" s="364"/>
      <c r="M5" s="353" t="s">
        <v>9</v>
      </c>
      <c r="N5" s="353"/>
      <c r="O5" s="353"/>
      <c r="P5" s="353" t="s">
        <v>14</v>
      </c>
      <c r="Q5" s="353"/>
      <c r="R5" s="353"/>
      <c r="S5" s="353" t="s">
        <v>15</v>
      </c>
      <c r="T5" s="353"/>
      <c r="U5" s="353"/>
      <c r="V5" s="353" t="s">
        <v>16</v>
      </c>
      <c r="W5" s="353"/>
      <c r="X5" s="353"/>
      <c r="Y5" s="353" t="s">
        <v>17</v>
      </c>
      <c r="Z5" s="353"/>
      <c r="AA5" s="353"/>
      <c r="AB5" s="353" t="s">
        <v>18</v>
      </c>
      <c r="AC5" s="353"/>
      <c r="AD5" s="353"/>
      <c r="AE5" s="353" t="s">
        <v>19</v>
      </c>
      <c r="AF5" s="353"/>
      <c r="AG5" s="353"/>
      <c r="AH5" s="353" t="s">
        <v>20</v>
      </c>
      <c r="AI5" s="353"/>
      <c r="AJ5" s="353"/>
      <c r="AK5" s="353" t="s">
        <v>21</v>
      </c>
      <c r="AL5" s="353"/>
      <c r="AM5" s="353"/>
      <c r="AN5" s="353" t="s">
        <v>22</v>
      </c>
      <c r="AO5" s="353"/>
      <c r="AP5" s="353"/>
      <c r="AQ5" s="353" t="s">
        <v>23</v>
      </c>
      <c r="AR5" s="353"/>
      <c r="AS5" s="353"/>
      <c r="AT5" s="353" t="s">
        <v>24</v>
      </c>
      <c r="AU5" s="353"/>
      <c r="AV5" s="353"/>
      <c r="AW5" s="355" t="s">
        <v>25</v>
      </c>
      <c r="AX5" s="356"/>
      <c r="AY5" s="357"/>
      <c r="AZ5" s="170" t="s">
        <v>285</v>
      </c>
      <c r="BA5" s="42"/>
    </row>
    <row r="6" spans="1:56" s="43" customFormat="1" x14ac:dyDescent="0.2">
      <c r="A6" s="361"/>
      <c r="B6" s="359"/>
      <c r="C6" s="359"/>
      <c r="D6" s="359"/>
      <c r="E6" s="359"/>
      <c r="F6" s="171" t="s">
        <v>7</v>
      </c>
      <c r="G6" s="172" t="s">
        <v>8</v>
      </c>
      <c r="H6" s="359"/>
      <c r="I6" s="359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54000</v>
      </c>
      <c r="AG14" s="216">
        <f>AE14-AF14</f>
        <v>737000</v>
      </c>
      <c r="AH14" s="11">
        <v>791000</v>
      </c>
      <c r="AI14" s="11"/>
      <c r="AJ14" s="216">
        <f>AH14-AI14</f>
        <v>791000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/>
      <c r="AG20" s="216">
        <f t="shared" ref="AG20:AG29" si="13">AE20-AF20</f>
        <v>800000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/>
      <c r="AG21" s="216">
        <f t="shared" si="13"/>
        <v>750000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3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/>
      <c r="AG22" s="216">
        <f t="shared" si="13"/>
        <v>950000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2">
        <f t="shared" si="2"/>
        <v>4000000</v>
      </c>
      <c r="BB22" s="262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530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0"/>
      <c r="B43" s="351"/>
      <c r="C43" s="351"/>
      <c r="D43" s="351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3764000</v>
      </c>
      <c r="AG43" s="237">
        <f t="shared" si="17"/>
        <v>13368000</v>
      </c>
      <c r="AH43" s="237">
        <f t="shared" si="17"/>
        <v>17132000</v>
      </c>
      <c r="AI43" s="237">
        <f t="shared" si="17"/>
        <v>2600000</v>
      </c>
      <c r="AJ43" s="237">
        <f t="shared" si="17"/>
        <v>14532000</v>
      </c>
      <c r="AK43" s="237">
        <f t="shared" si="17"/>
        <v>17132000</v>
      </c>
      <c r="AL43" s="237">
        <f t="shared" si="17"/>
        <v>2600000</v>
      </c>
      <c r="AM43" s="237">
        <f t="shared" si="17"/>
        <v>14532000</v>
      </c>
      <c r="AN43" s="237">
        <f t="shared" si="17"/>
        <v>17132000</v>
      </c>
      <c r="AO43" s="237">
        <f t="shared" si="17"/>
        <v>2600000</v>
      </c>
      <c r="AP43" s="237">
        <f t="shared" si="17"/>
        <v>14532000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52" t="s">
        <v>308</v>
      </c>
      <c r="B44" s="352"/>
      <c r="C44" s="352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8400230.7692307699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4700000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4700000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4000000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3800000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4340000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79294000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T1" zoomScaleSheetLayoutView="90" workbookViewId="0">
      <pane ySplit="6" topLeftCell="A7" activePane="bottomLeft" state="frozen"/>
      <selection activeCell="O14" sqref="O14"/>
      <selection pane="bottomLeft" activeCell="AG15" sqref="AG15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81" t="s">
        <v>1</v>
      </c>
      <c r="B5" s="383" t="s">
        <v>2</v>
      </c>
      <c r="C5" s="369" t="s">
        <v>3</v>
      </c>
      <c r="D5" s="369" t="s">
        <v>4</v>
      </c>
      <c r="E5" s="369" t="s">
        <v>5</v>
      </c>
      <c r="F5" s="371" t="s">
        <v>6</v>
      </c>
      <c r="G5" s="371"/>
      <c r="H5" s="369" t="s">
        <v>10</v>
      </c>
      <c r="I5" s="369" t="s">
        <v>27</v>
      </c>
      <c r="J5" s="373" t="s">
        <v>26</v>
      </c>
      <c r="K5" s="374"/>
      <c r="L5" s="375"/>
      <c r="M5" s="368" t="s">
        <v>9</v>
      </c>
      <c r="N5" s="368"/>
      <c r="O5" s="368"/>
      <c r="P5" s="368" t="s">
        <v>14</v>
      </c>
      <c r="Q5" s="368"/>
      <c r="R5" s="368"/>
      <c r="S5" s="368" t="s">
        <v>15</v>
      </c>
      <c r="T5" s="368"/>
      <c r="U5" s="368"/>
      <c r="V5" s="368" t="s">
        <v>16</v>
      </c>
      <c r="W5" s="368"/>
      <c r="X5" s="368"/>
      <c r="Y5" s="368" t="s">
        <v>17</v>
      </c>
      <c r="Z5" s="368"/>
      <c r="AA5" s="368"/>
      <c r="AB5" s="368" t="s">
        <v>18</v>
      </c>
      <c r="AC5" s="368"/>
      <c r="AD5" s="368"/>
      <c r="AE5" s="368" t="s">
        <v>19</v>
      </c>
      <c r="AF5" s="368"/>
      <c r="AG5" s="368"/>
      <c r="AH5" s="368" t="s">
        <v>20</v>
      </c>
      <c r="AI5" s="368"/>
      <c r="AJ5" s="368"/>
      <c r="AK5" s="368" t="s">
        <v>21</v>
      </c>
      <c r="AL5" s="368"/>
      <c r="AM5" s="368"/>
      <c r="AN5" s="368" t="s">
        <v>22</v>
      </c>
      <c r="AO5" s="368"/>
      <c r="AP5" s="368"/>
      <c r="AQ5" s="368" t="s">
        <v>23</v>
      </c>
      <c r="AR5" s="368"/>
      <c r="AS5" s="368"/>
      <c r="AT5" s="368" t="s">
        <v>24</v>
      </c>
      <c r="AU5" s="368"/>
      <c r="AV5" s="368"/>
      <c r="AW5" s="378" t="s">
        <v>25</v>
      </c>
      <c r="AX5" s="379"/>
      <c r="AY5" s="380"/>
      <c r="AZ5" s="156" t="s">
        <v>285</v>
      </c>
    </row>
    <row r="6" spans="1:56" s="107" customFormat="1" ht="12" thickBot="1" x14ac:dyDescent="0.25">
      <c r="A6" s="382"/>
      <c r="B6" s="384"/>
      <c r="C6" s="370"/>
      <c r="D6" s="370"/>
      <c r="E6" s="370"/>
      <c r="F6" s="104" t="s">
        <v>7</v>
      </c>
      <c r="G6" s="105" t="s">
        <v>8</v>
      </c>
      <c r="H6" s="372"/>
      <c r="I6" s="370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/>
      <c r="AG9" s="227">
        <f>+AE9-AF9</f>
        <v>800000</v>
      </c>
      <c r="AH9" s="11">
        <v>800000</v>
      </c>
      <c r="AI9" s="11"/>
      <c r="AJ9" s="227">
        <f>+AH9-AI9</f>
        <v>800000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/>
      <c r="AG14" s="227">
        <f t="shared" si="14"/>
        <v>445000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/>
      <c r="AG16" s="227">
        <f t="shared" si="14"/>
        <v>950000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/>
      <c r="AG17" s="227">
        <f t="shared" si="14"/>
        <v>800000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/>
      <c r="AG19" s="227">
        <f t="shared" si="14"/>
        <v>800000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/>
      <c r="AG20" s="227">
        <f t="shared" si="14"/>
        <v>950000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/>
      <c r="AG28" s="227">
        <f t="shared" si="14"/>
        <v>800000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/>
      <c r="AG29" s="227">
        <f t="shared" si="14"/>
        <v>950000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/>
      <c r="AG30" s="227">
        <f t="shared" si="14"/>
        <v>175000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/>
      <c r="AG31" s="227">
        <f t="shared" si="14"/>
        <v>950000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/>
      <c r="AG32" s="227">
        <f t="shared" si="14"/>
        <v>900000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550000</v>
      </c>
      <c r="R39" s="227">
        <f t="shared" si="18"/>
        <v>400000</v>
      </c>
      <c r="S39" s="11">
        <v>950000</v>
      </c>
      <c r="T39" s="11"/>
      <c r="U39" s="227">
        <f t="shared" si="19"/>
        <v>950000</v>
      </c>
      <c r="V39" s="11">
        <v>950000</v>
      </c>
      <c r="W39" s="11"/>
      <c r="X39" s="227">
        <f t="shared" si="20"/>
        <v>950000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100000</v>
      </c>
      <c r="AJ40" s="227">
        <f t="shared" si="24"/>
        <v>700000</v>
      </c>
      <c r="AK40" s="11">
        <v>800000</v>
      </c>
      <c r="AL40" s="11"/>
      <c r="AM40" s="227">
        <f t="shared" si="25"/>
        <v>800000</v>
      </c>
      <c r="AN40" s="11">
        <v>800000</v>
      </c>
      <c r="AO40" s="11"/>
      <c r="AP40" s="227">
        <f t="shared" si="26"/>
        <v>800000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6"/>
      <c r="B104" s="377"/>
      <c r="C104" s="377"/>
      <c r="D104" s="377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27852500</v>
      </c>
      <c r="R104" s="238">
        <f t="shared" si="31"/>
        <v>400000</v>
      </c>
      <c r="S104" s="238">
        <f t="shared" si="31"/>
        <v>28252500</v>
      </c>
      <c r="T104" s="238">
        <f t="shared" si="31"/>
        <v>27302500</v>
      </c>
      <c r="U104" s="238">
        <f t="shared" si="31"/>
        <v>950000</v>
      </c>
      <c r="V104" s="238">
        <f t="shared" si="31"/>
        <v>28252500</v>
      </c>
      <c r="W104" s="238">
        <f t="shared" si="31"/>
        <v>27302500</v>
      </c>
      <c r="X104" s="238">
        <f t="shared" si="31"/>
        <v>950000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3075000</v>
      </c>
      <c r="AG104" s="238">
        <f t="shared" si="31"/>
        <v>25177500</v>
      </c>
      <c r="AH104" s="238">
        <f t="shared" si="31"/>
        <v>28252500</v>
      </c>
      <c r="AI104" s="238">
        <f t="shared" si="31"/>
        <v>350000</v>
      </c>
      <c r="AJ104" s="238">
        <f t="shared" si="31"/>
        <v>27902500</v>
      </c>
      <c r="AK104" s="238">
        <f t="shared" si="31"/>
        <v>28252500</v>
      </c>
      <c r="AL104" s="238">
        <f t="shared" si="31"/>
        <v>250000</v>
      </c>
      <c r="AM104" s="238">
        <f t="shared" si="31"/>
        <v>28002500</v>
      </c>
      <c r="AN104" s="238">
        <f t="shared" si="31"/>
        <v>28252500</v>
      </c>
      <c r="AO104" s="238">
        <f t="shared" si="31"/>
        <v>250000</v>
      </c>
      <c r="AP104" s="238">
        <f t="shared" si="31"/>
        <v>28002500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52"/>
      <c r="B105" s="352"/>
      <c r="C105" s="352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4700000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1780000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1635000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3800000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4700000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4700000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3800000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4700000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3800000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700000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3800000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3600000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2550000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8000000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3800000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65" t="s">
        <v>285</v>
      </c>
      <c r="B199" s="366"/>
      <c r="C199" s="366"/>
      <c r="D199" s="367"/>
      <c r="E199" s="53">
        <f>SUM(E107:E198)</f>
        <v>142125000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72050000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70075000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23" activePane="bottomRight" state="frozen"/>
      <selection pane="topRight" activeCell="F1" sqref="F1"/>
      <selection pane="bottomLeft" activeCell="A7" sqref="A7"/>
      <selection pane="bottomRight" activeCell="C35" sqref="C3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392" t="s">
        <v>26</v>
      </c>
      <c r="K5" s="393"/>
      <c r="L5" s="394"/>
      <c r="M5" s="388" t="s">
        <v>9</v>
      </c>
      <c r="N5" s="388"/>
      <c r="O5" s="388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17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98" t="s">
        <v>25</v>
      </c>
      <c r="AX5" s="399"/>
      <c r="AY5" s="400"/>
      <c r="AZ5" s="254" t="s">
        <v>285</v>
      </c>
    </row>
    <row r="6" spans="1:56" s="191" customFormat="1" ht="12" thickBot="1" x14ac:dyDescent="0.25">
      <c r="A6" s="402"/>
      <c r="B6" s="404"/>
      <c r="C6" s="390"/>
      <c r="D6" s="390"/>
      <c r="E6" s="390"/>
      <c r="F6" s="189" t="s">
        <v>7</v>
      </c>
      <c r="G6" s="190" t="s">
        <v>8</v>
      </c>
      <c r="H6" s="390"/>
      <c r="I6" s="390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/>
      <c r="AG21" s="61">
        <f t="shared" si="25"/>
        <v>950000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400000</v>
      </c>
      <c r="AD22" s="61">
        <f t="shared" si="24"/>
        <v>400000</v>
      </c>
      <c r="AE22" s="11">
        <v>800000</v>
      </c>
      <c r="AF22" s="11"/>
      <c r="AG22" s="61">
        <f t="shared" si="25"/>
        <v>800000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/>
      <c r="AG23" s="61">
        <f t="shared" si="25"/>
        <v>800000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505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/>
      <c r="AG30" s="61">
        <f t="shared" si="25"/>
        <v>550000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/>
      <c r="AG31" s="61">
        <f t="shared" si="25"/>
        <v>300000</v>
      </c>
      <c r="AH31" s="11">
        <v>300000</v>
      </c>
      <c r="AI31" s="11"/>
      <c r="AJ31" s="61">
        <f t="shared" si="26"/>
        <v>300000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/>
      <c r="AG34" s="54">
        <f t="shared" ref="AG34:AG44" si="34">AE34-AF34</f>
        <v>545000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/>
      <c r="AG38" s="61">
        <f t="shared" si="34"/>
        <v>580000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6">
        <v>34</v>
      </c>
      <c r="B40" s="5"/>
      <c r="C40" s="58" t="s">
        <v>386</v>
      </c>
      <c r="D40" s="283" t="s">
        <v>505</v>
      </c>
      <c r="E40" s="11">
        <v>12500000</v>
      </c>
      <c r="F40" s="11"/>
      <c r="G40" s="11"/>
      <c r="H40" s="56">
        <f t="shared" si="39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si="29"/>
        <v>0</v>
      </c>
      <c r="P40" s="11">
        <v>700000</v>
      </c>
      <c r="Q40" s="11">
        <v>700000</v>
      </c>
      <c r="R40" s="61">
        <f t="shared" si="30"/>
        <v>0</v>
      </c>
      <c r="S40" s="11">
        <v>700000</v>
      </c>
      <c r="T40" s="11">
        <v>700000</v>
      </c>
      <c r="U40" s="61">
        <f t="shared" si="31"/>
        <v>0</v>
      </c>
      <c r="V40" s="11">
        <v>700000</v>
      </c>
      <c r="W40" s="11">
        <v>700000</v>
      </c>
      <c r="X40" s="61">
        <f t="shared" si="38"/>
        <v>0</v>
      </c>
      <c r="Y40" s="11">
        <v>700000</v>
      </c>
      <c r="Z40" s="11">
        <v>700000</v>
      </c>
      <c r="AA40" s="61">
        <f t="shared" si="32"/>
        <v>0</v>
      </c>
      <c r="AB40" s="11">
        <v>700000</v>
      </c>
      <c r="AC40" s="11">
        <v>700000</v>
      </c>
      <c r="AD40" s="61">
        <f t="shared" si="33"/>
        <v>0</v>
      </c>
      <c r="AE40" s="11">
        <v>700000</v>
      </c>
      <c r="AF40" s="11">
        <v>700000</v>
      </c>
      <c r="AG40" s="61">
        <f t="shared" si="34"/>
        <v>0</v>
      </c>
      <c r="AH40" s="11">
        <v>700000</v>
      </c>
      <c r="AI40" s="11">
        <v>20000</v>
      </c>
      <c r="AJ40" s="61">
        <f t="shared" si="35"/>
        <v>680000</v>
      </c>
      <c r="AK40" s="11">
        <v>700000</v>
      </c>
      <c r="AL40" s="11"/>
      <c r="AM40" s="61">
        <f t="shared" si="36"/>
        <v>700000</v>
      </c>
      <c r="AN40" s="11">
        <v>700000</v>
      </c>
      <c r="AO40" s="11"/>
      <c r="AP40" s="61">
        <f t="shared" si="37"/>
        <v>700000</v>
      </c>
      <c r="AQ40" s="11">
        <v>700000</v>
      </c>
      <c r="AR40" s="11"/>
      <c r="AS40" s="61">
        <f t="shared" si="19"/>
        <v>700000</v>
      </c>
      <c r="AT40" s="56">
        <v>800000</v>
      </c>
      <c r="AU40" s="11"/>
      <c r="AV40" s="56">
        <f t="shared" si="17"/>
        <v>800000</v>
      </c>
      <c r="AW40" s="11"/>
      <c r="AX40" s="11"/>
      <c r="AY40" s="56">
        <f t="shared" si="18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30000</v>
      </c>
      <c r="AG43" s="61">
        <f t="shared" si="34"/>
        <v>415000</v>
      </c>
      <c r="AH43" s="11">
        <v>445000</v>
      </c>
      <c r="AI43" s="11"/>
      <c r="AJ43" s="61">
        <f t="shared" si="35"/>
        <v>445000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/>
      <c r="AG44" s="61">
        <f t="shared" si="34"/>
        <v>600000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5" t="s">
        <v>28</v>
      </c>
      <c r="B140" s="396"/>
      <c r="C140" s="396"/>
      <c r="D140" s="397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34796000</v>
      </c>
      <c r="AD140" s="196">
        <f t="shared" si="100"/>
        <v>11986000</v>
      </c>
      <c r="AE140" s="196">
        <f t="shared" si="100"/>
        <v>38582000</v>
      </c>
      <c r="AF140" s="196">
        <f t="shared" si="100"/>
        <v>2946000</v>
      </c>
      <c r="AG140" s="196">
        <f t="shared" si="100"/>
        <v>35636000</v>
      </c>
      <c r="AH140" s="196">
        <f t="shared" si="100"/>
        <v>38582000</v>
      </c>
      <c r="AI140" s="196">
        <f t="shared" si="100"/>
        <v>772000</v>
      </c>
      <c r="AJ140" s="196">
        <f t="shared" si="100"/>
        <v>37810000</v>
      </c>
      <c r="AK140" s="196">
        <f t="shared" si="100"/>
        <v>38582000</v>
      </c>
      <c r="AL140" s="196">
        <f t="shared" si="100"/>
        <v>708000</v>
      </c>
      <c r="AM140" s="196">
        <f t="shared" si="100"/>
        <v>37874000</v>
      </c>
      <c r="AN140" s="196">
        <f t="shared" si="100"/>
        <v>41682000</v>
      </c>
      <c r="AO140" s="196">
        <f t="shared" si="100"/>
        <v>628000</v>
      </c>
      <c r="AP140" s="196">
        <f t="shared" si="100"/>
        <v>41054000</v>
      </c>
      <c r="AQ140" s="196">
        <f t="shared" si="100"/>
        <v>26252000</v>
      </c>
      <c r="AR140" s="196">
        <f t="shared" si="100"/>
        <v>0</v>
      </c>
      <c r="AS140" s="196">
        <f t="shared" si="100"/>
        <v>26252000</v>
      </c>
      <c r="AT140" s="196">
        <f t="shared" si="100"/>
        <v>18248000</v>
      </c>
      <c r="AU140" s="196">
        <f t="shared" si="100"/>
        <v>0</v>
      </c>
      <c r="AV140" s="196">
        <f t="shared" si="100"/>
        <v>18248000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2" t="s">
        <v>308</v>
      </c>
      <c r="B142" s="352"/>
      <c r="C142" s="352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3400000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4700000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5920897.435897436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4700000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3800000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3000000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3900000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3500000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3800000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5100000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4700000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3175000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1900000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2180000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5800000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2320000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3580000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1750000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2400000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4250000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4900000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223045000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85" t="s">
        <v>28</v>
      </c>
      <c r="B235" s="386"/>
      <c r="C235" s="387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105940000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117105000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F1" workbookViewId="0">
      <pane ySplit="6" topLeftCell="A7" activePane="bottomLeft" state="frozen"/>
      <selection pane="bottomLeft" activeCell="AP18" sqref="AP18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401" t="s">
        <v>1</v>
      </c>
      <c r="B5" s="403" t="s">
        <v>2</v>
      </c>
      <c r="C5" s="414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405" t="s">
        <v>26</v>
      </c>
      <c r="K5" s="406"/>
      <c r="L5" s="407"/>
      <c r="M5" s="388" t="s">
        <v>9</v>
      </c>
      <c r="N5" s="388"/>
      <c r="O5" s="388"/>
      <c r="P5" s="388" t="s">
        <v>14</v>
      </c>
      <c r="Q5" s="388"/>
      <c r="R5" s="408"/>
      <c r="S5" s="388" t="s">
        <v>15</v>
      </c>
      <c r="T5" s="388"/>
      <c r="U5" s="408"/>
      <c r="V5" s="388" t="s">
        <v>16</v>
      </c>
      <c r="W5" s="388"/>
      <c r="X5" s="408"/>
      <c r="Y5" s="388" t="s">
        <v>17</v>
      </c>
      <c r="Z5" s="388"/>
      <c r="AA5" s="408"/>
      <c r="AB5" s="388" t="s">
        <v>18</v>
      </c>
      <c r="AC5" s="388"/>
      <c r="AD5" s="408"/>
      <c r="AE5" s="388" t="s">
        <v>19</v>
      </c>
      <c r="AF5" s="388"/>
      <c r="AG5" s="408"/>
      <c r="AH5" s="388" t="s">
        <v>20</v>
      </c>
      <c r="AI5" s="388"/>
      <c r="AJ5" s="408"/>
      <c r="AK5" s="388" t="s">
        <v>21</v>
      </c>
      <c r="AL5" s="388"/>
      <c r="AM5" s="408"/>
      <c r="AN5" s="388" t="s">
        <v>22</v>
      </c>
      <c r="AO5" s="388"/>
      <c r="AP5" s="408"/>
      <c r="AQ5" s="388" t="s">
        <v>23</v>
      </c>
      <c r="AR5" s="388"/>
      <c r="AS5" s="408"/>
      <c r="AT5" s="388" t="s">
        <v>24</v>
      </c>
      <c r="AU5" s="388"/>
      <c r="AV5" s="408"/>
      <c r="AW5" s="398" t="s">
        <v>25</v>
      </c>
      <c r="AX5" s="399"/>
      <c r="AY5" s="400"/>
      <c r="AZ5" s="258" t="s">
        <v>285</v>
      </c>
      <c r="BB5" s="412" t="s">
        <v>30</v>
      </c>
    </row>
    <row r="6" spans="1:56" s="191" customFormat="1" ht="15.75" customHeight="1" thickBot="1" x14ac:dyDescent="0.25">
      <c r="A6" s="402"/>
      <c r="B6" s="404"/>
      <c r="C6" s="415"/>
      <c r="D6" s="370"/>
      <c r="E6" s="370"/>
      <c r="F6" s="189" t="s">
        <v>7</v>
      </c>
      <c r="G6" s="190" t="s">
        <v>8</v>
      </c>
      <c r="H6" s="370"/>
      <c r="I6" s="390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3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/>
      <c r="AJ7" s="311">
        <f>AH7-AI7</f>
        <v>605000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/>
      <c r="AJ10" s="311">
        <f>AH10-AI10</f>
        <v>710000</v>
      </c>
      <c r="AK10" s="322">
        <v>710000</v>
      </c>
      <c r="AL10" s="320"/>
      <c r="AM10" s="311">
        <f>AK10-AL10</f>
        <v>710000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/>
      <c r="AJ14" s="311">
        <f t="shared" si="13"/>
        <v>1000000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x14ac:dyDescent="0.2">
      <c r="A18" s="309">
        <v>12</v>
      </c>
      <c r="B18" s="4"/>
      <c r="C18" s="228" t="s">
        <v>457</v>
      </c>
      <c r="D18" s="9" t="s">
        <v>328</v>
      </c>
      <c r="E18" s="11">
        <v>12500000</v>
      </c>
      <c r="F18" s="11"/>
      <c r="G18" s="11"/>
      <c r="H18" s="158">
        <f t="shared" si="6"/>
        <v>12500000</v>
      </c>
      <c r="I18" s="11">
        <v>3500000</v>
      </c>
      <c r="J18" s="320">
        <v>0</v>
      </c>
      <c r="K18" s="321"/>
      <c r="L18" s="311">
        <f t="shared" si="15"/>
        <v>0</v>
      </c>
      <c r="M18" s="322">
        <v>750000</v>
      </c>
      <c r="N18" s="320">
        <v>750000</v>
      </c>
      <c r="O18" s="311">
        <f t="shared" si="5"/>
        <v>0</v>
      </c>
      <c r="P18" s="322">
        <v>750000</v>
      </c>
      <c r="Q18" s="320">
        <v>750000</v>
      </c>
      <c r="R18" s="311">
        <f t="shared" si="7"/>
        <v>0</v>
      </c>
      <c r="S18" s="322">
        <v>750000</v>
      </c>
      <c r="T18" s="320">
        <v>750000</v>
      </c>
      <c r="U18" s="311">
        <f t="shared" si="8"/>
        <v>0</v>
      </c>
      <c r="V18" s="322">
        <v>750000</v>
      </c>
      <c r="W18" s="320">
        <v>750000</v>
      </c>
      <c r="X18" s="311">
        <f t="shared" si="9"/>
        <v>0</v>
      </c>
      <c r="Y18" s="322">
        <v>750000</v>
      </c>
      <c r="Z18" s="320">
        <v>750000</v>
      </c>
      <c r="AA18" s="311">
        <f t="shared" si="10"/>
        <v>0</v>
      </c>
      <c r="AB18" s="322">
        <v>750000</v>
      </c>
      <c r="AC18" s="320">
        <v>750000</v>
      </c>
      <c r="AD18" s="311">
        <f t="shared" si="11"/>
        <v>0</v>
      </c>
      <c r="AE18" s="322">
        <v>750000</v>
      </c>
      <c r="AF18" s="320">
        <v>750000</v>
      </c>
      <c r="AG18" s="311">
        <f t="shared" si="12"/>
        <v>0</v>
      </c>
      <c r="AH18" s="322">
        <v>750000</v>
      </c>
      <c r="AI18" s="320">
        <v>750000</v>
      </c>
      <c r="AJ18" s="311">
        <f t="shared" si="13"/>
        <v>0</v>
      </c>
      <c r="AK18" s="322">
        <v>750000</v>
      </c>
      <c r="AL18" s="320">
        <v>750000</v>
      </c>
      <c r="AM18" s="311">
        <f t="shared" si="14"/>
        <v>0</v>
      </c>
      <c r="AN18" s="322">
        <v>750000</v>
      </c>
      <c r="AO18" s="320">
        <v>750000</v>
      </c>
      <c r="AP18" s="311">
        <f t="shared" si="17"/>
        <v>0</v>
      </c>
      <c r="AQ18" s="322">
        <v>750000</v>
      </c>
      <c r="AR18" s="320"/>
      <c r="AS18" s="311">
        <f>+AQ18-AR18</f>
        <v>750000</v>
      </c>
      <c r="AT18" s="322">
        <v>750000</v>
      </c>
      <c r="AU18" s="320"/>
      <c r="AV18" s="311">
        <f t="shared" si="16"/>
        <v>750000</v>
      </c>
      <c r="AW18" s="320"/>
      <c r="AX18" s="320"/>
      <c r="AY18" s="324"/>
      <c r="AZ18" s="319">
        <f t="shared" si="0"/>
        <v>9000000</v>
      </c>
      <c r="BA18" s="165">
        <f t="shared" si="1"/>
        <v>3500000</v>
      </c>
      <c r="BB18" s="197">
        <f t="shared" si="2"/>
        <v>12500000</v>
      </c>
      <c r="BC18" s="165">
        <f t="shared" si="3"/>
        <v>12500000</v>
      </c>
      <c r="BD18" s="165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200000</v>
      </c>
      <c r="AD19" s="311">
        <f t="shared" si="11"/>
        <v>750000</v>
      </c>
      <c r="AE19" s="322">
        <v>950000</v>
      </c>
      <c r="AF19" s="320"/>
      <c r="AG19" s="311">
        <f t="shared" si="12"/>
        <v>950000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200000</v>
      </c>
      <c r="AA20" s="311">
        <f t="shared" si="10"/>
        <v>750000</v>
      </c>
      <c r="AB20" s="322">
        <v>950000</v>
      </c>
      <c r="AC20" s="320"/>
      <c r="AD20" s="311">
        <f t="shared" si="11"/>
        <v>950000</v>
      </c>
      <c r="AE20" s="322">
        <v>950000</v>
      </c>
      <c r="AF20" s="320"/>
      <c r="AG20" s="311">
        <f t="shared" si="12"/>
        <v>950000</v>
      </c>
      <c r="AH20" s="322">
        <v>950000</v>
      </c>
      <c r="AI20" s="320"/>
      <c r="AJ20" s="311">
        <f t="shared" si="13"/>
        <v>950000</v>
      </c>
      <c r="AK20" s="322">
        <v>950000</v>
      </c>
      <c r="AL20" s="320"/>
      <c r="AM20" s="311">
        <f t="shared" si="14"/>
        <v>950000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/>
      <c r="AG21" s="311">
        <f t="shared" si="12"/>
        <v>350000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/>
      <c r="AG24" s="311">
        <f>+AE24-AF24</f>
        <v>800000</v>
      </c>
      <c r="AH24" s="322">
        <v>800000</v>
      </c>
      <c r="AI24" s="320"/>
      <c r="AJ24" s="311">
        <f>+AH24-AI24</f>
        <v>800000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/>
      <c r="AG27" s="311">
        <f t="shared" ref="AG27:AG36" si="23">+AE27-AF27</f>
        <v>800000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/>
      <c r="AG28" s="311">
        <f t="shared" si="23"/>
        <v>800000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/>
      <c r="AG30" s="311">
        <f t="shared" si="23"/>
        <v>800000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/>
      <c r="AD32" s="311">
        <f t="shared" si="22"/>
        <v>950000</v>
      </c>
      <c r="AE32" s="322">
        <v>950000</v>
      </c>
      <c r="AF32" s="320"/>
      <c r="AG32" s="311">
        <f t="shared" si="23"/>
        <v>950000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17015000</v>
      </c>
      <c r="AA88" s="200">
        <f t="shared" si="45"/>
        <v>2900000</v>
      </c>
      <c r="AB88" s="200">
        <f t="shared" si="45"/>
        <v>19915000</v>
      </c>
      <c r="AC88" s="200">
        <f t="shared" si="45"/>
        <v>13515000</v>
      </c>
      <c r="AD88" s="200">
        <f t="shared" si="45"/>
        <v>6400000</v>
      </c>
      <c r="AE88" s="200">
        <f t="shared" si="45"/>
        <v>19915000</v>
      </c>
      <c r="AF88" s="200">
        <f t="shared" si="45"/>
        <v>4015000</v>
      </c>
      <c r="AG88" s="200">
        <f t="shared" si="45"/>
        <v>15900000</v>
      </c>
      <c r="AH88" s="200">
        <f t="shared" si="45"/>
        <v>19915000</v>
      </c>
      <c r="AI88" s="200">
        <f t="shared" si="45"/>
        <v>1700000</v>
      </c>
      <c r="AJ88" s="200">
        <f t="shared" si="45"/>
        <v>18215000</v>
      </c>
      <c r="AK88" s="200">
        <f t="shared" si="45"/>
        <v>19915000</v>
      </c>
      <c r="AL88" s="200">
        <f t="shared" si="45"/>
        <v>1150000</v>
      </c>
      <c r="AM88" s="200">
        <f t="shared" si="45"/>
        <v>18765000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0</v>
      </c>
      <c r="AS88" s="200">
        <f t="shared" si="45"/>
        <v>12965000</v>
      </c>
      <c r="AT88" s="200">
        <f t="shared" si="45"/>
        <v>11085000</v>
      </c>
      <c r="AU88" s="200">
        <f t="shared" si="45"/>
        <v>0</v>
      </c>
      <c r="AV88" s="200">
        <f t="shared" si="45"/>
        <v>11085000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52" t="s">
        <v>308</v>
      </c>
      <c r="B89" s="352"/>
      <c r="C89" s="352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3015000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4452460.3174603172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3530000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2500000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1500000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5500000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2350000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4700000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4700000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4700000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4700000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4750000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105695000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Z1" workbookViewId="0">
      <pane ySplit="6" topLeftCell="A7" activePane="bottomLeft" state="frozen"/>
      <selection pane="bottomLeft" activeCell="AM30" sqref="AM3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81" t="s">
        <v>1</v>
      </c>
      <c r="B5" s="383" t="s">
        <v>2</v>
      </c>
      <c r="C5" s="419" t="s">
        <v>3</v>
      </c>
      <c r="D5" s="369" t="s">
        <v>4</v>
      </c>
      <c r="E5" s="369" t="s">
        <v>5</v>
      </c>
      <c r="F5" s="371" t="s">
        <v>6</v>
      </c>
      <c r="G5" s="371"/>
      <c r="H5" s="369" t="s">
        <v>10</v>
      </c>
      <c r="I5" s="369" t="s">
        <v>27</v>
      </c>
      <c r="J5" s="373" t="s">
        <v>26</v>
      </c>
      <c r="K5" s="374"/>
      <c r="L5" s="375"/>
      <c r="M5" s="368" t="s">
        <v>9</v>
      </c>
      <c r="N5" s="368"/>
      <c r="O5" s="368"/>
      <c r="P5" s="368" t="s">
        <v>14</v>
      </c>
      <c r="Q5" s="368"/>
      <c r="R5" s="368"/>
      <c r="S5" s="368" t="s">
        <v>15</v>
      </c>
      <c r="T5" s="368"/>
      <c r="U5" s="368"/>
      <c r="V5" s="368" t="s">
        <v>16</v>
      </c>
      <c r="W5" s="368"/>
      <c r="X5" s="368"/>
      <c r="Y5" s="368" t="s">
        <v>295</v>
      </c>
      <c r="Z5" s="368"/>
      <c r="AA5" s="368"/>
      <c r="AB5" s="368" t="s">
        <v>18</v>
      </c>
      <c r="AC5" s="368"/>
      <c r="AD5" s="368"/>
      <c r="AE5" s="368" t="s">
        <v>19</v>
      </c>
      <c r="AF5" s="368"/>
      <c r="AG5" s="368"/>
      <c r="AH5" s="368" t="s">
        <v>20</v>
      </c>
      <c r="AI5" s="368"/>
      <c r="AJ5" s="368"/>
      <c r="AK5" s="368" t="s">
        <v>21</v>
      </c>
      <c r="AL5" s="368"/>
      <c r="AM5" s="368"/>
      <c r="AN5" s="368" t="s">
        <v>22</v>
      </c>
      <c r="AO5" s="368"/>
      <c r="AP5" s="368"/>
      <c r="AQ5" s="368" t="s">
        <v>23</v>
      </c>
      <c r="AR5" s="368"/>
      <c r="AS5" s="368"/>
      <c r="AT5" s="368" t="s">
        <v>24</v>
      </c>
      <c r="AU5" s="368"/>
      <c r="AV5" s="368"/>
      <c r="AW5" s="378" t="s">
        <v>25</v>
      </c>
      <c r="AX5" s="379"/>
      <c r="AY5" s="380"/>
      <c r="AZ5" s="156" t="s">
        <v>285</v>
      </c>
    </row>
    <row r="6" spans="1:56" s="107" customFormat="1" ht="12" thickBot="1" x14ac:dyDescent="0.25">
      <c r="A6" s="382"/>
      <c r="B6" s="384"/>
      <c r="C6" s="420"/>
      <c r="D6" s="370"/>
      <c r="E6" s="370"/>
      <c r="F6" s="104" t="s">
        <v>7</v>
      </c>
      <c r="G6" s="105" t="s">
        <v>8</v>
      </c>
      <c r="H6" s="372"/>
      <c r="I6" s="370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504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/>
      <c r="AG7" s="227">
        <f>AE7-AF7</f>
        <v>850000</v>
      </c>
      <c r="AH7" s="11">
        <v>850000</v>
      </c>
      <c r="AI7" s="11"/>
      <c r="AJ7" s="227">
        <f>AH7-AI7</f>
        <v>850000</v>
      </c>
      <c r="AK7" s="11">
        <v>850000</v>
      </c>
      <c r="AL7" s="11"/>
      <c r="AM7" s="227">
        <f>AK7-AL7</f>
        <v>850000</v>
      </c>
      <c r="AN7" s="11">
        <v>850000</v>
      </c>
      <c r="AO7" s="11"/>
      <c r="AP7" s="227">
        <f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/>
      <c r="AD8" s="227">
        <f t="shared" ref="AD8:AD17" si="4">+AB8-AC8</f>
        <v>950000</v>
      </c>
      <c r="AE8" s="11">
        <v>950000</v>
      </c>
      <c r="AF8" s="11"/>
      <c r="AG8" s="227">
        <f t="shared" ref="AG8:AG17" si="5">+AE8-AF8</f>
        <v>950000</v>
      </c>
      <c r="AH8" s="11">
        <v>950000</v>
      </c>
      <c r="AI8" s="11"/>
      <c r="AJ8" s="227">
        <f t="shared" ref="AJ8:AJ17" si="6">+AH8-AI8</f>
        <v>950000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/>
      <c r="AG9" s="227">
        <f t="shared" si="5"/>
        <v>875000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398</v>
      </c>
      <c r="D13" s="9" t="s">
        <v>505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400</v>
      </c>
      <c r="D15" s="9" t="s">
        <v>505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401</v>
      </c>
      <c r="D16" s="9" t="s">
        <v>505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/>
      <c r="AJ22" s="227">
        <f t="shared" ref="AJ22:AJ30" si="23">+AH22-AI22</f>
        <v>950000</v>
      </c>
      <c r="AK22" s="11">
        <v>950000</v>
      </c>
      <c r="AL22" s="11"/>
      <c r="AM22" s="227">
        <f t="shared" ref="AM22:AM30" si="24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50000</v>
      </c>
      <c r="AD24" s="227">
        <f t="shared" si="21"/>
        <v>900000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/>
      <c r="AG32" s="227">
        <f t="shared" si="22"/>
        <v>950000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12500</v>
      </c>
      <c r="AG33" s="227">
        <f t="shared" si="22"/>
        <v>735000</v>
      </c>
      <c r="AH33" s="11">
        <v>747500</v>
      </c>
      <c r="AI33" s="11"/>
      <c r="AJ33" s="227">
        <f>+AH33-AI33</f>
        <v>747500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/>
      <c r="AG34" s="227">
        <f t="shared" si="22"/>
        <v>950000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200000</v>
      </c>
      <c r="AD36" s="227">
        <f t="shared" ref="AD36:AD42" si="31">+AB36-AC36</f>
        <v>750000</v>
      </c>
      <c r="AE36" s="11">
        <v>950000</v>
      </c>
      <c r="AF36" s="11"/>
      <c r="AG36" s="227">
        <f t="shared" ref="AG36:AG42" si="32">+AE36-AF36</f>
        <v>950000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518</v>
      </c>
      <c r="D38" s="9" t="s">
        <v>505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27"/>
        <v>150000</v>
      </c>
      <c r="S38" s="11">
        <v>1150000</v>
      </c>
      <c r="T38" s="11"/>
      <c r="U38" s="227">
        <f t="shared" si="28"/>
        <v>1150000</v>
      </c>
      <c r="V38" s="11">
        <v>1150000</v>
      </c>
      <c r="W38" s="11"/>
      <c r="X38" s="227">
        <f t="shared" si="29"/>
        <v>1150000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527</v>
      </c>
      <c r="C42" s="203" t="s">
        <v>526</v>
      </c>
      <c r="D42" s="9" t="s">
        <v>504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6" t="s">
        <v>28</v>
      </c>
      <c r="B68" s="417"/>
      <c r="C68" s="417"/>
      <c r="D68" s="418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23624500</v>
      </c>
      <c r="R68" s="211">
        <f t="shared" si="37"/>
        <v>1020000</v>
      </c>
      <c r="S68" s="211">
        <f t="shared" si="37"/>
        <v>24949500</v>
      </c>
      <c r="T68" s="211">
        <f t="shared" si="37"/>
        <v>21979500</v>
      </c>
      <c r="U68" s="211">
        <f t="shared" si="37"/>
        <v>2970000</v>
      </c>
      <c r="V68" s="211">
        <f t="shared" si="37"/>
        <v>25755750</v>
      </c>
      <c r="W68" s="211">
        <f t="shared" si="37"/>
        <v>21985750</v>
      </c>
      <c r="X68" s="211">
        <f t="shared" si="37"/>
        <v>3770000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18429500</v>
      </c>
      <c r="AD68" s="211">
        <f t="shared" si="37"/>
        <v>7326250</v>
      </c>
      <c r="AE68" s="211">
        <f t="shared" si="37"/>
        <v>30955750</v>
      </c>
      <c r="AF68" s="211">
        <f t="shared" si="37"/>
        <v>10287500</v>
      </c>
      <c r="AG68" s="211">
        <f t="shared" si="37"/>
        <v>20668250</v>
      </c>
      <c r="AH68" s="211">
        <f t="shared" si="37"/>
        <v>25755750</v>
      </c>
      <c r="AI68" s="211">
        <f t="shared" si="37"/>
        <v>3463000</v>
      </c>
      <c r="AJ68" s="211">
        <f t="shared" si="37"/>
        <v>22292750</v>
      </c>
      <c r="AK68" s="211">
        <f t="shared" si="37"/>
        <v>25755750</v>
      </c>
      <c r="AL68" s="211">
        <f t="shared" si="37"/>
        <v>2000000</v>
      </c>
      <c r="AM68" s="211">
        <f t="shared" si="37"/>
        <v>23755750</v>
      </c>
      <c r="AN68" s="211">
        <f t="shared" si="37"/>
        <v>25755750</v>
      </c>
      <c r="AO68" s="211">
        <f t="shared" si="37"/>
        <v>1500000</v>
      </c>
      <c r="AP68" s="211">
        <f t="shared" si="37"/>
        <v>24255750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52" t="s">
        <v>308</v>
      </c>
      <c r="B69" s="352"/>
      <c r="C69" s="352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3400000</v>
      </c>
      <c r="F71" s="8"/>
      <c r="G71" s="8">
        <f>REKAP!R21/49</f>
        <v>6597081.6326530613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4750000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2850000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3800000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4700000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4750000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3725000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4750000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5500000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462888250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135774250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50400000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78925000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7" workbookViewId="0">
      <selection activeCell="E32" sqref="E32:I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1" t="s">
        <v>239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0" x14ac:dyDescent="0.2">
      <c r="A2" s="421" t="s">
        <v>336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3764000</v>
      </c>
      <c r="K17" s="7">
        <f>+BA!AI43</f>
        <v>2600000</v>
      </c>
      <c r="L17" s="7">
        <f>+BA!AL43</f>
        <v>2600000</v>
      </c>
      <c r="M17" s="7">
        <f>+BA!AO43</f>
        <v>2600000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218406000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27852500</v>
      </c>
      <c r="F18" s="10">
        <f>+KA!T104</f>
        <v>27302500</v>
      </c>
      <c r="G18" s="10">
        <f>+KA!W104</f>
        <v>27302500</v>
      </c>
      <c r="H18" s="10">
        <f>+KA!Z104</f>
        <v>26202500</v>
      </c>
      <c r="I18" s="10">
        <f>+KA!AC104</f>
        <v>23062500</v>
      </c>
      <c r="J18" s="10">
        <f>+KA!AF104</f>
        <v>3075000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338525000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34796000</v>
      </c>
      <c r="J19" s="10">
        <f>+OM!AF140</f>
        <v>2946000</v>
      </c>
      <c r="K19" s="10">
        <f>+OM!AI140</f>
        <v>772000</v>
      </c>
      <c r="L19" s="10">
        <f>+OM!AL140</f>
        <v>708000</v>
      </c>
      <c r="M19" s="10">
        <f>+OM!AO140</f>
        <v>628000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461830000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17015000</v>
      </c>
      <c r="I20" s="10">
        <f>+TI!AC88</f>
        <v>13515000</v>
      </c>
      <c r="J20" s="10">
        <f>+TI!AF88</f>
        <v>4015000</v>
      </c>
      <c r="K20" s="10">
        <f>+TI!AI88</f>
        <v>1700000</v>
      </c>
      <c r="L20" s="10">
        <f>+TI!AL88</f>
        <v>1150000</v>
      </c>
      <c r="M20" s="10">
        <f>+TI!AO88</f>
        <v>750000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280505000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23624500</v>
      </c>
      <c r="F21" s="10">
        <f>+TO!T68</f>
        <v>21979500</v>
      </c>
      <c r="G21" s="10">
        <f>+TO!W68</f>
        <v>21985750</v>
      </c>
      <c r="H21" s="10">
        <f>+TO!Z68</f>
        <v>21030250</v>
      </c>
      <c r="I21" s="10">
        <f>+TO!AC68</f>
        <v>18429500</v>
      </c>
      <c r="J21" s="10">
        <f>+TO!AF68</f>
        <v>10287500</v>
      </c>
      <c r="K21" s="10">
        <f>+TO!AI68</f>
        <v>3463000</v>
      </c>
      <c r="L21" s="10">
        <f>+TO!AL68</f>
        <v>2000000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323257000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122020000</v>
      </c>
      <c r="F22" s="26">
        <f t="shared" si="1"/>
        <v>119725000</v>
      </c>
      <c r="G22" s="26">
        <f t="shared" si="1"/>
        <v>117081250</v>
      </c>
      <c r="H22" s="26">
        <f t="shared" si="1"/>
        <v>111525750</v>
      </c>
      <c r="I22" s="26">
        <f t="shared" si="1"/>
        <v>105035000</v>
      </c>
      <c r="J22" s="26">
        <f t="shared" si="1"/>
        <v>24087500</v>
      </c>
      <c r="K22" s="26">
        <f t="shared" si="1"/>
        <v>8885000</v>
      </c>
      <c r="L22" s="26">
        <f t="shared" si="1"/>
        <v>6708000</v>
      </c>
      <c r="M22" s="26">
        <f t="shared" si="1"/>
        <v>5728000</v>
      </c>
      <c r="N22" s="26">
        <f t="shared" si="1"/>
        <v>1650000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1622523000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13368000</v>
      </c>
      <c r="K28" s="7">
        <f>+BA!AJ43</f>
        <v>14532000</v>
      </c>
      <c r="L28" s="7">
        <f>+BA!AM43</f>
        <v>14532000</v>
      </c>
      <c r="M28" s="7">
        <f>+BA!AP43</f>
        <v>14532000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79294000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400000</v>
      </c>
      <c r="F29" s="10">
        <f>+KA!U104</f>
        <v>950000</v>
      </c>
      <c r="G29" s="10">
        <f>+KA!X104</f>
        <v>950000</v>
      </c>
      <c r="H29" s="10">
        <f>+KA!AA104</f>
        <v>2050000</v>
      </c>
      <c r="I29" s="10">
        <f>+KA!AD104</f>
        <v>5190000</v>
      </c>
      <c r="J29" s="10">
        <f>+KA!AG104</f>
        <v>25177500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142125000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11986000</v>
      </c>
      <c r="J30" s="10">
        <f>+OM!AG140</f>
        <v>35636000</v>
      </c>
      <c r="K30" s="10">
        <f>+OM!AJ140</f>
        <v>37810000</v>
      </c>
      <c r="L30" s="10">
        <f>+OM!AM140</f>
        <v>37874000</v>
      </c>
      <c r="M30" s="10">
        <f>+OM!AP140</f>
        <v>41054000</v>
      </c>
      <c r="N30" s="10">
        <f>+OM!AS140</f>
        <v>26252000</v>
      </c>
      <c r="O30" s="10">
        <f>+OM!AV140</f>
        <v>18248000</v>
      </c>
      <c r="P30" s="10">
        <f>+OM!AY140</f>
        <v>0</v>
      </c>
      <c r="Q30" s="20"/>
      <c r="R30" s="7">
        <f>SUM(C30:P30)</f>
        <v>232445000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2900000</v>
      </c>
      <c r="I31" s="53">
        <f>+TI!AD88</f>
        <v>6400000</v>
      </c>
      <c r="J31" s="10">
        <f>+TI!AG88</f>
        <v>15900000</v>
      </c>
      <c r="K31" s="10">
        <f>+TI!AJ88</f>
        <v>18215000</v>
      </c>
      <c r="L31" s="10">
        <f>+TI!AM88</f>
        <v>18765000</v>
      </c>
      <c r="M31" s="10">
        <f>+TI!AP88</f>
        <v>18665000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105695000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1020000</v>
      </c>
      <c r="F32" s="10">
        <f>+TO!U68</f>
        <v>2970000</v>
      </c>
      <c r="G32" s="10">
        <f>+TO!X68</f>
        <v>3770000</v>
      </c>
      <c r="H32" s="10">
        <f>+TO!AA68</f>
        <v>4725500</v>
      </c>
      <c r="I32" s="10">
        <f>+TO!AD68</f>
        <v>7326250</v>
      </c>
      <c r="J32" s="10">
        <f>+TO!AG68</f>
        <v>20668250</v>
      </c>
      <c r="K32" s="10">
        <f>+TO!AJ68</f>
        <v>22292750</v>
      </c>
      <c r="L32" s="10">
        <f>+TO!AM68</f>
        <v>23755750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135774250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4756000</v>
      </c>
      <c r="F33" s="98">
        <f t="shared" si="2"/>
        <v>9106000</v>
      </c>
      <c r="G33" s="98">
        <f t="shared" si="2"/>
        <v>12556000</v>
      </c>
      <c r="H33" s="98">
        <f t="shared" si="2"/>
        <v>18111500</v>
      </c>
      <c r="I33" s="98">
        <f t="shared" si="2"/>
        <v>32802250</v>
      </c>
      <c r="J33" s="98">
        <f t="shared" si="2"/>
        <v>110749750</v>
      </c>
      <c r="K33" s="98">
        <f t="shared" si="2"/>
        <v>120752250</v>
      </c>
      <c r="L33" s="98">
        <f t="shared" si="2"/>
        <v>122929250</v>
      </c>
      <c r="M33" s="26">
        <f t="shared" si="2"/>
        <v>126509250</v>
      </c>
      <c r="N33" s="26">
        <f t="shared" si="2"/>
        <v>77554750</v>
      </c>
      <c r="O33" s="26">
        <f t="shared" si="2"/>
        <v>55815250</v>
      </c>
      <c r="P33" s="26">
        <f t="shared" si="2"/>
        <v>0</v>
      </c>
      <c r="Q33" s="26">
        <f t="shared" si="2"/>
        <v>0</v>
      </c>
      <c r="R33" s="26">
        <f t="shared" si="2"/>
        <v>695333250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685933250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13368000</v>
      </c>
      <c r="K44" s="86">
        <f t="shared" si="3"/>
        <v>14532000</v>
      </c>
      <c r="L44" s="86">
        <f t="shared" si="3"/>
        <v>14532000</v>
      </c>
      <c r="M44" s="86">
        <f t="shared" si="3"/>
        <v>14532000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79294000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400000</v>
      </c>
      <c r="F45" s="86">
        <f t="shared" si="4"/>
        <v>950000</v>
      </c>
      <c r="G45" s="86">
        <f t="shared" si="4"/>
        <v>950000</v>
      </c>
      <c r="H45" s="86">
        <f t="shared" si="4"/>
        <v>2050000</v>
      </c>
      <c r="I45" s="86">
        <f t="shared" si="4"/>
        <v>5190000</v>
      </c>
      <c r="J45" s="86">
        <f t="shared" si="4"/>
        <v>25177500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142125000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11986000</v>
      </c>
      <c r="J46" s="86">
        <f t="shared" si="5"/>
        <v>35636000</v>
      </c>
      <c r="K46" s="86">
        <f t="shared" si="5"/>
        <v>37810000</v>
      </c>
      <c r="L46" s="86">
        <f t="shared" si="5"/>
        <v>37874000</v>
      </c>
      <c r="M46" s="86">
        <f t="shared" si="5"/>
        <v>41054000</v>
      </c>
      <c r="N46" s="86">
        <f t="shared" si="5"/>
        <v>26252000</v>
      </c>
      <c r="O46" s="86">
        <f t="shared" si="5"/>
        <v>18248000</v>
      </c>
      <c r="P46" s="86">
        <f t="shared" si="5"/>
        <v>0</v>
      </c>
      <c r="Q46" s="86">
        <f t="shared" si="5"/>
        <v>0</v>
      </c>
      <c r="R46" s="86">
        <f>SUM(C46:O46)</f>
        <v>232445000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2900000</v>
      </c>
      <c r="I47" s="86">
        <f t="shared" si="6"/>
        <v>6400000</v>
      </c>
      <c r="J47" s="86">
        <f t="shared" si="6"/>
        <v>15900000</v>
      </c>
      <c r="K47" s="86">
        <f t="shared" si="6"/>
        <v>18215000</v>
      </c>
      <c r="L47" s="86">
        <f t="shared" si="6"/>
        <v>18765000</v>
      </c>
      <c r="M47" s="86">
        <f t="shared" si="6"/>
        <v>18665000</v>
      </c>
      <c r="N47" s="86">
        <f t="shared" si="6"/>
        <v>12965000</v>
      </c>
      <c r="O47" s="86">
        <f t="shared" si="6"/>
        <v>11085000</v>
      </c>
      <c r="P47" s="86">
        <f t="shared" si="6"/>
        <v>0</v>
      </c>
      <c r="Q47" s="86">
        <f t="shared" si="6"/>
        <v>0</v>
      </c>
      <c r="R47" s="86">
        <f>SUM(C47:O47)</f>
        <v>105695000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1020000</v>
      </c>
      <c r="F48" s="86">
        <f t="shared" si="7"/>
        <v>2970000</v>
      </c>
      <c r="G48" s="86">
        <f t="shared" si="7"/>
        <v>3770000</v>
      </c>
      <c r="H48" s="86">
        <f t="shared" si="7"/>
        <v>4725500</v>
      </c>
      <c r="I48" s="86">
        <f t="shared" si="7"/>
        <v>7326250</v>
      </c>
      <c r="J48" s="86">
        <f t="shared" si="7"/>
        <v>20668250</v>
      </c>
      <c r="K48" s="86">
        <f t="shared" si="7"/>
        <v>22292750</v>
      </c>
      <c r="L48" s="86">
        <f t="shared" si="7"/>
        <v>23755750</v>
      </c>
      <c r="M48" s="86">
        <f t="shared" si="7"/>
        <v>24255750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135774250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4756000</v>
      </c>
      <c r="F49" s="243">
        <f t="shared" si="8"/>
        <v>9106000</v>
      </c>
      <c r="G49" s="243">
        <f t="shared" si="8"/>
        <v>12556000</v>
      </c>
      <c r="H49" s="243">
        <f t="shared" si="8"/>
        <v>18111500</v>
      </c>
      <c r="I49" s="243">
        <f t="shared" si="8"/>
        <v>32802250</v>
      </c>
      <c r="J49" s="243">
        <f t="shared" si="8"/>
        <v>110749750</v>
      </c>
      <c r="K49" s="243">
        <f t="shared" si="8"/>
        <v>120752250</v>
      </c>
      <c r="L49" s="243">
        <f t="shared" si="8"/>
        <v>122929250</v>
      </c>
      <c r="M49" s="243">
        <f t="shared" si="8"/>
        <v>126509250</v>
      </c>
      <c r="N49" s="243">
        <f t="shared" si="8"/>
        <v>77554750</v>
      </c>
      <c r="O49" s="243">
        <f t="shared" si="8"/>
        <v>55815250</v>
      </c>
      <c r="P49" s="243">
        <f t="shared" si="8"/>
        <v>0</v>
      </c>
      <c r="Q49" s="243">
        <f t="shared" si="8"/>
        <v>0</v>
      </c>
      <c r="R49" s="243">
        <f t="shared" si="8"/>
        <v>695333250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2" t="s">
        <v>239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</row>
    <row r="2" spans="1:21" ht="12.75" x14ac:dyDescent="0.2">
      <c r="A2" s="422" t="s">
        <v>296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3" t="s">
        <v>216</v>
      </c>
      <c r="B17" s="423"/>
      <c r="C17" s="423"/>
      <c r="D17" s="423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4" t="s">
        <v>313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</row>
    <row r="2" spans="1:11" x14ac:dyDescent="0.25">
      <c r="A2" s="425" t="s">
        <v>314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81" t="s">
        <v>1</v>
      </c>
      <c r="B2" s="383" t="s">
        <v>2</v>
      </c>
      <c r="C2" s="419" t="s">
        <v>3</v>
      </c>
      <c r="D2" s="369" t="s">
        <v>4</v>
      </c>
      <c r="E2" s="369" t="s">
        <v>5</v>
      </c>
      <c r="F2" s="371" t="s">
        <v>6</v>
      </c>
      <c r="G2" s="371"/>
      <c r="H2" s="369" t="s">
        <v>10</v>
      </c>
      <c r="I2" s="369" t="s">
        <v>27</v>
      </c>
      <c r="J2" s="373" t="s">
        <v>26</v>
      </c>
      <c r="K2" s="374"/>
      <c r="L2" s="375"/>
      <c r="M2" s="368" t="s">
        <v>9</v>
      </c>
      <c r="N2" s="368"/>
      <c r="O2" s="368"/>
      <c r="P2" s="368" t="s">
        <v>14</v>
      </c>
      <c r="Q2" s="368"/>
      <c r="R2" s="368"/>
      <c r="S2" s="368" t="s">
        <v>15</v>
      </c>
      <c r="T2" s="368"/>
      <c r="U2" s="368"/>
      <c r="V2" s="368" t="s">
        <v>16</v>
      </c>
      <c r="W2" s="368"/>
      <c r="X2" s="368"/>
      <c r="Y2" s="368" t="s">
        <v>295</v>
      </c>
      <c r="Z2" s="368"/>
      <c r="AA2" s="368"/>
      <c r="AB2" s="368" t="s">
        <v>18</v>
      </c>
      <c r="AC2" s="368"/>
      <c r="AD2" s="368"/>
      <c r="AE2" s="368" t="s">
        <v>19</v>
      </c>
      <c r="AF2" s="368"/>
      <c r="AG2" s="368"/>
      <c r="AH2" s="368" t="s">
        <v>20</v>
      </c>
      <c r="AI2" s="368"/>
      <c r="AJ2" s="368"/>
      <c r="AK2" s="368" t="s">
        <v>21</v>
      </c>
      <c r="AL2" s="368"/>
      <c r="AM2" s="368"/>
      <c r="AN2" s="368" t="s">
        <v>22</v>
      </c>
      <c r="AO2" s="368"/>
      <c r="AP2" s="368"/>
      <c r="AQ2" s="368" t="s">
        <v>23</v>
      </c>
      <c r="AR2" s="368"/>
      <c r="AS2" s="368"/>
      <c r="AT2" s="368" t="s">
        <v>24</v>
      </c>
      <c r="AU2" s="368"/>
      <c r="AV2" s="368"/>
      <c r="AW2" s="378" t="s">
        <v>25</v>
      </c>
      <c r="AX2" s="379"/>
      <c r="AY2" s="380"/>
      <c r="AZ2" s="102" t="s">
        <v>285</v>
      </c>
    </row>
    <row r="3" spans="1:53" s="107" customFormat="1" ht="23.25" thickBot="1" x14ac:dyDescent="0.25">
      <c r="A3" s="382"/>
      <c r="B3" s="384"/>
      <c r="C3" s="420"/>
      <c r="D3" s="370"/>
      <c r="E3" s="370"/>
      <c r="F3" s="104" t="s">
        <v>7</v>
      </c>
      <c r="G3" s="105" t="s">
        <v>8</v>
      </c>
      <c r="H3" s="372"/>
      <c r="I3" s="370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2018-01-11T16:19:53Z</dcterms:modified>
</cp:coreProperties>
</file>