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875" windowHeight="7650" firstSheet="5" activeTab="15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  <sheet name="05 jan  " sheetId="9" r:id="rId6"/>
    <sheet name="08 jan " sheetId="10" r:id="rId7"/>
    <sheet name="09 jan" sheetId="11" r:id="rId8"/>
    <sheet name="10 jan " sheetId="12" r:id="rId9"/>
    <sheet name="11 jan " sheetId="13" r:id="rId10"/>
    <sheet name="12 Jan" sheetId="14" r:id="rId11"/>
    <sheet name="13 Jan " sheetId="15" r:id="rId12"/>
    <sheet name="14 Jan " sheetId="16" r:id="rId13"/>
    <sheet name="15 Januari" sheetId="17" r:id="rId14"/>
    <sheet name="19 Jan" sheetId="18" r:id="rId15"/>
    <sheet name="20 Jan" sheetId="19" r:id="rId16"/>
  </sheets>
  <externalReferences>
    <externalReference r:id="rId17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5">'05 jan  '!$A$1:$I$70</definedName>
    <definedName name="_xlnm.Print_Area" localSheetId="6">'08 jan '!$A$1:$I$70</definedName>
    <definedName name="_xlnm.Print_Area" localSheetId="7">'09 jan'!$A$1:$I$70</definedName>
    <definedName name="_xlnm.Print_Area" localSheetId="8">'10 jan '!$A$1:$I$70</definedName>
    <definedName name="_xlnm.Print_Area" localSheetId="9">'11 jan '!$A$1:$I$70</definedName>
    <definedName name="_xlnm.Print_Area" localSheetId="10">'12 Jan'!$A$1:$I$70</definedName>
    <definedName name="_xlnm.Print_Area" localSheetId="11">'13 Jan '!$A$1:$I$70</definedName>
    <definedName name="_xlnm.Print_Area" localSheetId="12">'14 Jan '!$A$1:$I$70</definedName>
    <definedName name="_xlnm.Print_Area" localSheetId="13">'15 Januari'!$A$1:$I$70</definedName>
    <definedName name="_xlnm.Print_Area" localSheetId="14">'19 Jan'!$A$1:$I$70</definedName>
    <definedName name="_xlnm.Print_Area" localSheetId="15">'20 Jan'!$A$1:$I$70</definedName>
    <definedName name="_xlnm.Print_Area" localSheetId="0">'24 des'!$A$1:$I$70</definedName>
    <definedName name="_xlnm.Print_Area" localSheetId="1">'25 des '!$A$1:$I$70</definedName>
  </definedNames>
  <calcPr calcId="144525"/>
</workbook>
</file>

<file path=xl/calcChain.xml><?xml version="1.0" encoding="utf-8"?>
<calcChain xmlns="http://schemas.openxmlformats.org/spreadsheetml/2006/main">
  <c r="E8" i="19" l="1"/>
  <c r="I30" i="19" l="1"/>
  <c r="M114" i="19"/>
  <c r="H45" i="19" s="1"/>
  <c r="I47" i="19" s="1"/>
  <c r="L114" i="19"/>
  <c r="L115" i="19" s="1"/>
  <c r="O106" i="19"/>
  <c r="H87" i="19"/>
  <c r="E87" i="19"/>
  <c r="A87" i="19"/>
  <c r="H50" i="19"/>
  <c r="Q48" i="19"/>
  <c r="H46" i="19"/>
  <c r="H41" i="19"/>
  <c r="H39" i="19"/>
  <c r="I42" i="19" s="1"/>
  <c r="I37" i="19"/>
  <c r="H35" i="19"/>
  <c r="I29" i="19"/>
  <c r="G24" i="19"/>
  <c r="S23" i="19"/>
  <c r="R23" i="19"/>
  <c r="G23" i="19"/>
  <c r="G22" i="19"/>
  <c r="G21" i="19"/>
  <c r="G20" i="19"/>
  <c r="H26" i="19" s="1"/>
  <c r="G16" i="19"/>
  <c r="G15" i="19"/>
  <c r="G14" i="19"/>
  <c r="G13" i="19"/>
  <c r="G12" i="19"/>
  <c r="G11" i="19"/>
  <c r="G10" i="19"/>
  <c r="G9" i="19"/>
  <c r="G8" i="19"/>
  <c r="J6" i="19"/>
  <c r="J1" i="19"/>
  <c r="H17" i="19" l="1"/>
  <c r="I27" i="19" s="1"/>
  <c r="I53" i="19" s="1"/>
  <c r="H49" i="19"/>
  <c r="I51" i="19" s="1"/>
  <c r="I52" i="19" s="1"/>
  <c r="I55" i="19" s="1"/>
  <c r="I43" i="19"/>
  <c r="H41" i="18"/>
  <c r="I30" i="18"/>
  <c r="M114" i="18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H39" i="18"/>
  <c r="H35" i="18"/>
  <c r="I29" i="18"/>
  <c r="I37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J6" i="18"/>
  <c r="J1" i="18"/>
  <c r="H26" i="18" l="1"/>
  <c r="H17" i="18"/>
  <c r="H49" i="18"/>
  <c r="I42" i="18"/>
  <c r="I43" i="18" s="1"/>
  <c r="I51" i="18"/>
  <c r="I52" i="18" s="1"/>
  <c r="I30" i="17"/>
  <c r="M114" i="17"/>
  <c r="L114" i="17"/>
  <c r="L115" i="17" s="1"/>
  <c r="O106" i="17"/>
  <c r="H87" i="17"/>
  <c r="E87" i="17"/>
  <c r="H46" i="17" s="1"/>
  <c r="A87" i="17"/>
  <c r="H50" i="17" s="1"/>
  <c r="Q48" i="17"/>
  <c r="H45" i="17"/>
  <c r="H41" i="17"/>
  <c r="H39" i="17"/>
  <c r="I42" i="17" s="1"/>
  <c r="H35" i="17"/>
  <c r="I29" i="17"/>
  <c r="I37" i="17" s="1"/>
  <c r="I43" i="17" s="1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J6" i="17"/>
  <c r="J1" i="17"/>
  <c r="I27" i="18" l="1"/>
  <c r="I53" i="18" s="1"/>
  <c r="I55" i="18" s="1"/>
  <c r="H17" i="17"/>
  <c r="I27" i="17" s="1"/>
  <c r="I53" i="17" s="1"/>
  <c r="H49" i="17"/>
  <c r="I51" i="17" s="1"/>
  <c r="I47" i="17"/>
  <c r="I30" i="16"/>
  <c r="M114" i="16"/>
  <c r="H45" i="16" s="1"/>
  <c r="L114" i="16"/>
  <c r="L115" i="16" s="1"/>
  <c r="O106" i="16"/>
  <c r="H87" i="16"/>
  <c r="E87" i="16"/>
  <c r="H46" i="16" s="1"/>
  <c r="A87" i="16"/>
  <c r="H50" i="16"/>
  <c r="Q48" i="16"/>
  <c r="H41" i="16"/>
  <c r="H39" i="16"/>
  <c r="I42" i="16" s="1"/>
  <c r="H35" i="16"/>
  <c r="I29" i="16"/>
  <c r="I37" i="16" s="1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J6" i="16"/>
  <c r="J1" i="16"/>
  <c r="I52" i="17" l="1"/>
  <c r="I55" i="17" s="1"/>
  <c r="I47" i="16"/>
  <c r="H49" i="16"/>
  <c r="I51" i="16" s="1"/>
  <c r="H17" i="16"/>
  <c r="I27" i="16" s="1"/>
  <c r="I53" i="16" s="1"/>
  <c r="E9" i="15"/>
  <c r="I52" i="16" l="1"/>
  <c r="I55" i="16" s="1"/>
  <c r="I30" i="15"/>
  <c r="M114" i="15"/>
  <c r="H45" i="15" s="1"/>
  <c r="L114" i="15"/>
  <c r="L115" i="15" s="1"/>
  <c r="O106" i="15"/>
  <c r="H87" i="15"/>
  <c r="E87" i="15"/>
  <c r="A87" i="15"/>
  <c r="H50" i="15" s="1"/>
  <c r="Q48" i="15"/>
  <c r="H46" i="15"/>
  <c r="H41" i="15"/>
  <c r="H39" i="15"/>
  <c r="I42" i="15" s="1"/>
  <c r="H35" i="15"/>
  <c r="I29" i="15"/>
  <c r="I37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6" i="15"/>
  <c r="J1" i="15"/>
  <c r="H26" i="15" l="1"/>
  <c r="I47" i="15"/>
  <c r="H17" i="15"/>
  <c r="I27" i="15" s="1"/>
  <c r="I53" i="15" s="1"/>
  <c r="H49" i="15"/>
  <c r="I51" i="15" s="1"/>
  <c r="I43" i="15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H41" i="14"/>
  <c r="J40" i="14"/>
  <c r="H39" i="14"/>
  <c r="I42" i="14" s="1"/>
  <c r="H35" i="14"/>
  <c r="I29" i="14"/>
  <c r="I37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H17" i="14" s="1"/>
  <c r="J6" i="14"/>
  <c r="J1" i="14"/>
  <c r="I52" i="15" l="1"/>
  <c r="I55" i="15" s="1"/>
  <c r="I27" i="14"/>
  <c r="I53" i="14" s="1"/>
  <c r="H49" i="14"/>
  <c r="I51" i="14"/>
  <c r="I52" i="14" s="1"/>
  <c r="I55" i="14" s="1"/>
  <c r="I43" i="14"/>
  <c r="E9" i="13"/>
  <c r="I30" i="13" l="1"/>
  <c r="I29" i="13"/>
  <c r="I37" i="13" s="1"/>
  <c r="I43" i="13" s="1"/>
  <c r="M114" i="13"/>
  <c r="H45" i="13" s="1"/>
  <c r="I47" i="13" s="1"/>
  <c r="L114" i="13"/>
  <c r="L115" i="13" s="1"/>
  <c r="O106" i="13"/>
  <c r="H87" i="13"/>
  <c r="E87" i="13"/>
  <c r="A87" i="13"/>
  <c r="H50" i="13"/>
  <c r="Q48" i="13"/>
  <c r="H46" i="13"/>
  <c r="H41" i="13"/>
  <c r="J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H17" i="13" s="1"/>
  <c r="J6" i="13"/>
  <c r="J1" i="13"/>
  <c r="I27" i="13" l="1"/>
  <c r="I53" i="13" s="1"/>
  <c r="H49" i="13"/>
  <c r="I51" i="13" s="1"/>
  <c r="I52" i="13" s="1"/>
  <c r="I30" i="12"/>
  <c r="I29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H41" i="12"/>
  <c r="J40" i="12"/>
  <c r="H39" i="12"/>
  <c r="I42" i="12" s="1"/>
  <c r="H35" i="12"/>
  <c r="I37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G8" i="12"/>
  <c r="J6" i="12"/>
  <c r="J1" i="12"/>
  <c r="I55" i="13" l="1"/>
  <c r="H17" i="12"/>
  <c r="I27" i="12" s="1"/>
  <c r="I53" i="12" s="1"/>
  <c r="H49" i="12"/>
  <c r="I51" i="12" s="1"/>
  <c r="I52" i="12" s="1"/>
  <c r="I43" i="12"/>
  <c r="I30" i="11"/>
  <c r="L114" i="11"/>
  <c r="L115" i="11" s="1"/>
  <c r="O106" i="11"/>
  <c r="H87" i="11"/>
  <c r="E87" i="11"/>
  <c r="A87" i="11"/>
  <c r="H50" i="11" s="1"/>
  <c r="Q48" i="11"/>
  <c r="H46" i="11"/>
  <c r="H41" i="11"/>
  <c r="J40" i="11"/>
  <c r="H39" i="11"/>
  <c r="I42" i="11" s="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M114" i="11"/>
  <c r="H45" i="11" s="1"/>
  <c r="G16" i="11"/>
  <c r="G15" i="11"/>
  <c r="G14" i="11"/>
  <c r="G13" i="11"/>
  <c r="G12" i="11"/>
  <c r="G11" i="11"/>
  <c r="G10" i="11"/>
  <c r="G9" i="11"/>
  <c r="G8" i="11"/>
  <c r="H17" i="11" s="1"/>
  <c r="I27" i="11" s="1"/>
  <c r="I53" i="11" s="1"/>
  <c r="J6" i="11"/>
  <c r="J1" i="11"/>
  <c r="I55" i="12" l="1"/>
  <c r="I47" i="11"/>
  <c r="H49" i="11"/>
  <c r="I51" i="11" s="1"/>
  <c r="M17" i="10"/>
  <c r="I52" i="11" l="1"/>
  <c r="I55" i="11" s="1"/>
  <c r="I30" i="10"/>
  <c r="I29" i="10"/>
  <c r="I37" i="10" s="1"/>
  <c r="M114" i="10"/>
  <c r="H45" i="10" s="1"/>
  <c r="L114" i="10"/>
  <c r="L115" i="10" s="1"/>
  <c r="O106" i="10"/>
  <c r="H87" i="10"/>
  <c r="E87" i="10"/>
  <c r="A87" i="10"/>
  <c r="H50" i="10"/>
  <c r="Q48" i="10"/>
  <c r="H46" i="10"/>
  <c r="H41" i="10"/>
  <c r="J40" i="10"/>
  <c r="H39" i="10"/>
  <c r="I42" i="10" s="1"/>
  <c r="H35" i="10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H17" i="10" s="1"/>
  <c r="I27" i="10" s="1"/>
  <c r="I53" i="10" s="1"/>
  <c r="J6" i="10"/>
  <c r="J1" i="10"/>
  <c r="I47" i="10" l="1"/>
  <c r="H49" i="10"/>
  <c r="I51" i="10" s="1"/>
  <c r="I43" i="10"/>
  <c r="E11" i="9"/>
  <c r="G11" i="9" s="1"/>
  <c r="I30" i="9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J40" i="9"/>
  <c r="H39" i="9"/>
  <c r="I42" i="9" s="1"/>
  <c r="H35" i="9"/>
  <c r="I29" i="9"/>
  <c r="I37" i="9" s="1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0" i="9"/>
  <c r="G9" i="9"/>
  <c r="G8" i="9"/>
  <c r="J6" i="9"/>
  <c r="J1" i="9"/>
  <c r="I52" i="10" l="1"/>
  <c r="I55" i="10" s="1"/>
  <c r="H26" i="9"/>
  <c r="H17" i="9"/>
  <c r="H49" i="9"/>
  <c r="I51" i="9" s="1"/>
  <c r="I30" i="8"/>
  <c r="I29" i="7"/>
  <c r="I30" i="7"/>
  <c r="M114" i="8"/>
  <c r="H45" i="8" s="1"/>
  <c r="I47" i="8" s="1"/>
  <c r="L114" i="8"/>
  <c r="L115" i="8" s="1"/>
  <c r="O106" i="8"/>
  <c r="H87" i="8"/>
  <c r="E87" i="8"/>
  <c r="A87" i="8"/>
  <c r="H50" i="8" s="1"/>
  <c r="Q48" i="8"/>
  <c r="H46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I27" i="9" l="1"/>
  <c r="I53" i="9" s="1"/>
  <c r="I52" i="9"/>
  <c r="H26" i="8"/>
  <c r="H17" i="8"/>
  <c r="H49" i="8"/>
  <c r="I51" i="8" s="1"/>
  <c r="I52" i="8" s="1"/>
  <c r="M114" i="7"/>
  <c r="H45" i="7" s="1"/>
  <c r="I47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J6" i="7"/>
  <c r="J1" i="7"/>
  <c r="I55" i="9" l="1"/>
  <c r="I27" i="8"/>
  <c r="I53" i="8" s="1"/>
  <c r="I55" i="8" s="1"/>
  <c r="H17" i="7"/>
  <c r="H49" i="7"/>
  <c r="I51" i="7" s="1"/>
  <c r="I52" i="7" s="1"/>
  <c r="I27" i="7"/>
  <c r="I53" i="7" s="1"/>
  <c r="I30" i="6"/>
  <c r="I29" i="6"/>
  <c r="M114" i="6"/>
  <c r="H45" i="6" s="1"/>
  <c r="I47" i="6" s="1"/>
  <c r="L114" i="6"/>
  <c r="L115" i="6" s="1"/>
  <c r="O106" i="6"/>
  <c r="H87" i="6"/>
  <c r="E87" i="6"/>
  <c r="A87" i="6"/>
  <c r="H50" i="6"/>
  <c r="Q48" i="6"/>
  <c r="H46" i="6"/>
  <c r="H41" i="6"/>
  <c r="J40" i="6"/>
  <c r="H39" i="6"/>
  <c r="I42" i="6" s="1"/>
  <c r="H35" i="6"/>
  <c r="I37" i="6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G8" i="6"/>
  <c r="J6" i="6"/>
  <c r="J1" i="6"/>
  <c r="I30" i="5"/>
  <c r="I29" i="5"/>
  <c r="J40" i="5"/>
  <c r="I43" i="6" l="1"/>
  <c r="I29" i="8"/>
  <c r="I37" i="8" s="1"/>
  <c r="I43" i="8" s="1"/>
  <c r="I37" i="7"/>
  <c r="I43" i="7" s="1"/>
  <c r="I55" i="7"/>
  <c r="H17" i="6"/>
  <c r="H49" i="6"/>
  <c r="I51" i="6" s="1"/>
  <c r="I27" i="6"/>
  <c r="I53" i="6" s="1"/>
  <c r="I52" i="6"/>
  <c r="M114" i="5"/>
  <c r="H45" i="5" s="1"/>
  <c r="I47" i="5" s="1"/>
  <c r="L114" i="5"/>
  <c r="L115" i="5" s="1"/>
  <c r="O106" i="5"/>
  <c r="H87" i="5"/>
  <c r="E87" i="5"/>
  <c r="A87" i="5"/>
  <c r="H50" i="5"/>
  <c r="Q48" i="5"/>
  <c r="H46" i="5"/>
  <c r="H41" i="5"/>
  <c r="H39" i="5"/>
  <c r="I42" i="5" s="1"/>
  <c r="H35" i="5"/>
  <c r="I37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H17" i="5" s="1"/>
  <c r="J6" i="5"/>
  <c r="J1" i="5"/>
  <c r="I55" i="6" l="1"/>
  <c r="H49" i="5"/>
  <c r="I51" i="5" s="1"/>
  <c r="I27" i="5"/>
  <c r="I53" i="5" s="1"/>
  <c r="I43" i="5"/>
  <c r="M114" i="1" l="1"/>
  <c r="L114" i="1"/>
  <c r="L115" i="1" s="1"/>
  <c r="O106" i="1"/>
  <c r="H87" i="1"/>
  <c r="E87" i="1"/>
  <c r="A87" i="1"/>
  <c r="H50" i="1" s="1"/>
  <c r="Q48" i="1"/>
  <c r="H46" i="1"/>
  <c r="H45" i="1"/>
  <c r="I47" i="1" s="1"/>
  <c r="I42" i="1"/>
  <c r="H41" i="1"/>
  <c r="J40" i="1"/>
  <c r="H39" i="1"/>
  <c r="I37" i="1"/>
  <c r="I43" i="1" s="1"/>
  <c r="H35" i="1"/>
  <c r="I29" i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J6" i="1"/>
  <c r="J1" i="1"/>
  <c r="H49" i="1" l="1"/>
  <c r="I27" i="1"/>
  <c r="I53" i="1" s="1"/>
  <c r="I51" i="1"/>
  <c r="I30" i="1" l="1"/>
  <c r="I52" i="1" s="1"/>
  <c r="I52" i="5" l="1"/>
  <c r="I55" i="5" s="1"/>
  <c r="I55" i="1"/>
</calcChain>
</file>

<file path=xl/sharedStrings.xml><?xml version="1.0" encoding="utf-8"?>
<sst xmlns="http://schemas.openxmlformats.org/spreadsheetml/2006/main" count="1332" uniqueCount="73">
  <si>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</si>
  <si>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</si>
  <si>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</si>
  <si>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</si>
  <si>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</si>
  <si>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</si>
  <si>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</si>
  <si>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</si>
  <si>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</si>
  <si>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</si>
  <si>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</si>
  <si>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</si>
  <si>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</si>
  <si>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</si>
  <si>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</si>
  <si>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</si>
  <si>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</si>
  <si>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</si>
  <si>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</si>
  <si>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</si>
  <si>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</si>
  <si>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</si>
  <si>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</si>
  <si>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</si>
  <si>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</si>
  <si>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</si>
  <si>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</si>
  <si>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</si>
  <si>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</si>
  <si>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</si>
  <si>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</si>
  <si>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</si>
  <si>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</si>
  <si>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</si>
  <si>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</si>
  <si>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</si>
  <si>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</si>
  <si>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</si>
  <si>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</si>
  <si>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</si>
  <si>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</si>
  <si>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</si>
  <si>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</si>
  <si>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</si>
  <si>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</si>
  <si>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</si>
  <si>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</si>
  <si>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</si>
  <si>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</si>
  <si>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</si>
  <si>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</si>
  <si>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</si>
  <si>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</si>
  <si>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</si>
  <si>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</si>
  <si>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</si>
  <si>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</si>
  <si>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</si>
  <si>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</si>
  <si>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</si>
  <si>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</si>
  <si>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</si>
  <si>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</si>
  <si>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</si>
  <si>
    <t>Jum'at</t>
  </si>
  <si>
    <t xml:space="preserve">cb </t>
  </si>
  <si>
    <t>Senin</t>
  </si>
  <si>
    <t>Jumat</t>
  </si>
  <si>
    <t>Nijar Kurnia Romdoni, A.Md</t>
  </si>
  <si>
    <t xml:space="preserve">  </t>
  </si>
  <si>
    <t>\</t>
  </si>
  <si>
    <t>CB Uang palsu Silmi</t>
  </si>
  <si>
    <t>Sabtu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</si>
</sst>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9" fillId="0" borderId="1" xfId="1" applyFont="1" applyFill="1" applyBorder="1"/>
    <xf numFmtId="41" fontId="16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3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41" fontId="5" fillId="0" borderId="1" xfId="1" applyFont="1" applyBorder="1"/>
    <xf numFmtId="0" fontId="2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B58" sqref="B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43111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170</v>
      </c>
      <c r="F8" s="23"/>
      <c r="G8" s="17">
        <f>C8*E8</f>
        <v>17000000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296-9</f>
        <v>287</v>
      </c>
      <c r="F9" s="23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42</v>
      </c>
      <c r="F11" s="23"/>
      <c r="G11" s="17">
        <f t="shared" si="0"/>
        <v>420000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44320</v>
      </c>
      <c r="L13" s="114">
        <v>4000000</v>
      </c>
      <c r="M13" s="35">
        <v>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44321</v>
      </c>
      <c r="L14" s="114">
        <v>250000</v>
      </c>
      <c r="M14" s="35">
        <v>2000000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44322</v>
      </c>
      <c r="L15" s="114">
        <v>700000</v>
      </c>
      <c r="M15" s="35">
        <v>10000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44323</v>
      </c>
      <c r="L16" s="114">
        <v>0</v>
      </c>
      <c r="M16" s="35">
        <v>8800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31810000</v>
      </c>
      <c r="I17" s="10"/>
      <c r="J17" s="32"/>
      <c r="K17" s="33">
        <v>44324</v>
      </c>
      <c r="L17" s="114">
        <v>500000</v>
      </c>
      <c r="M17" s="35">
        <v>205000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44325</v>
      </c>
      <c r="L18" s="114">
        <v>200000</v>
      </c>
      <c r="M18" s="116">
        <v>680000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44326</v>
      </c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/>
      <c r="K20" s="33">
        <v>44327</v>
      </c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44328</v>
      </c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44329</v>
      </c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K23" s="33">
        <v>44330</v>
      </c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1700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31811700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+'10 jan '!I53</f>
        <v>29465500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3303800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3303800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5650000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5650000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31811700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31811700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5650000</v>
      </c>
      <c r="M114" s="108">
        <f>SUM(M13:M113)</f>
        <v>3303800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11300000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86</v>
      </c>
      <c r="F8" s="23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19</v>
      </c>
      <c r="F9" s="23"/>
      <c r="G9" s="17">
        <f t="shared" ref="G9:G16" si="0">C9*E9</f>
        <v>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3</v>
      </c>
      <c r="F11" s="23"/>
      <c r="G11" s="17">
        <f t="shared" si="0"/>
        <v>30000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2"/>
      <c r="K13" s="33">
        <v>44323</v>
      </c>
      <c r="L13" s="114">
        <v>900000</v>
      </c>
      <c r="M13" s="35">
        <v>3172500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44326</v>
      </c>
      <c r="L14" s="114">
        <v>2000000</v>
      </c>
      <c r="M14" s="35">
        <v>2900000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44327</v>
      </c>
      <c r="L15" s="114">
        <v>950000</v>
      </c>
      <c r="M15" s="35">
        <v>245000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44328</v>
      </c>
      <c r="L16" s="114">
        <v>1500000</v>
      </c>
      <c r="M16" s="35">
        <v>32810000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9582000</v>
      </c>
      <c r="I17" s="10"/>
      <c r="J17" s="32"/>
      <c r="K17" s="33">
        <v>44329</v>
      </c>
      <c r="L17" s="114">
        <v>800000</v>
      </c>
      <c r="M17" s="35">
        <v>399000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44330</v>
      </c>
      <c r="L18" s="114">
        <v>900000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3200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9585200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+'11 jan '!I52</f>
        <v>31811700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39526500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39526500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10250000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17300000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9585200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9585200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10000000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250000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10250000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7050000</v>
      </c>
      <c r="M114" s="108">
        <f>SUM(M13:M113)</f>
        <v>39526500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5" sqref="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43115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16</v>
      </c>
      <c r="F8" s="23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36+12</f>
        <v>48</v>
      </c>
      <c r="F9" s="23"/>
      <c r="G9" s="17">
        <f t="shared" ref="G9:G16" si="0">C9*E9</f>
        <v>2400000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K13" s="33">
        <v>44331</v>
      </c>
      <c r="L13" s="114">
        <v>900000</v>
      </c>
      <c r="M13" s="35">
        <v>4770200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K14" s="33">
        <v>44332</v>
      </c>
      <c r="L14" s="114">
        <v>300000</v>
      </c>
      <c r="M14" s="35">
        <v>1160000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3">
        <v>44333</v>
      </c>
      <c r="L15" s="114">
        <v>175000</v>
      </c>
      <c r="M15" s="35">
        <v>5860000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3">
        <v>44334</v>
      </c>
      <c r="L16" s="114">
        <v>950000</v>
      </c>
      <c r="M16" s="35">
        <v>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4044000</v>
      </c>
      <c r="I17" s="10"/>
      <c r="K17" s="33">
        <v>44335</v>
      </c>
      <c r="L17" s="114">
        <v>3200000</v>
      </c>
      <c r="M17" s="35">
        <v>1500000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K18" s="33">
        <v>44336</v>
      </c>
      <c r="L18" s="114">
        <v>585000</v>
      </c>
      <c r="M18" s="116">
        <v>500000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K19" s="33">
        <v>44337</v>
      </c>
      <c r="L19" s="114">
        <v>800000</v>
      </c>
      <c r="M19" s="117">
        <v>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K20" s="33">
        <v>44338</v>
      </c>
      <c r="L20" s="114">
        <v>700000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K21" s="33">
        <v>44339</v>
      </c>
      <c r="L21" s="114">
        <v>850000</v>
      </c>
      <c r="M21" s="118">
        <v>5100000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K22" s="33">
        <v>44340</v>
      </c>
      <c r="L22" s="114">
        <v>1500000</v>
      </c>
      <c r="M22" s="118">
        <v>330000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44341</v>
      </c>
      <c r="L23" s="114">
        <v>1500000</v>
      </c>
      <c r="M23" s="119">
        <v>60000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44342</v>
      </c>
      <c r="L24" s="114">
        <v>500000</v>
      </c>
      <c r="M24" s="119">
        <v>500000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44343</v>
      </c>
      <c r="L25" s="114">
        <v>700000</v>
      </c>
      <c r="M25" s="119">
        <v>27000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44344</v>
      </c>
      <c r="L26" s="114">
        <v>1000000</v>
      </c>
      <c r="M26" s="120">
        <v>200000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4048000</v>
      </c>
      <c r="J27" s="129" t="s">
        <v>23</v>
      </c>
      <c r="K27" s="33">
        <v>44345</v>
      </c>
      <c r="L27" s="114">
        <v>1000000</v>
      </c>
      <c r="M27" s="121">
        <v>850000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44346</v>
      </c>
      <c r="L28" s="114">
        <v>500000</v>
      </c>
      <c r="M28" s="54">
        <v>10000000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44347</v>
      </c>
      <c r="L29" s="114">
        <v>650000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+'12 Jan'!I52</f>
        <v>9585200</v>
      </c>
      <c r="K30" s="33">
        <v>44348</v>
      </c>
      <c r="L30" s="114">
        <v>900000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44349</v>
      </c>
      <c r="L31" s="114">
        <v>1100000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44350</v>
      </c>
      <c r="L32" s="114">
        <v>800000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44351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44352</v>
      </c>
      <c r="L34" s="11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44353</v>
      </c>
      <c r="L35" s="114">
        <v>2500000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44354</v>
      </c>
      <c r="L36" s="114">
        <v>1600000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44355</v>
      </c>
      <c r="L37" s="114">
        <v>710000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44356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44357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44358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44359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44360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44361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44362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31857200</v>
      </c>
      <c r="I45" s="9"/>
      <c r="J45" s="32"/>
      <c r="K45" s="33">
        <v>44363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44364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31857200</v>
      </c>
      <c r="J47" s="32"/>
      <c r="K47" s="33">
        <v>44365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44366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26320000</v>
      </c>
      <c r="I49" s="9">
        <v>0</v>
      </c>
      <c r="J49" s="72"/>
      <c r="K49" s="33">
        <v>44367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44368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26320000</v>
      </c>
      <c r="J51" s="32"/>
      <c r="K51" s="33">
        <v>44369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4048000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4048000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26320000</v>
      </c>
      <c r="M114" s="108">
        <f>SUM(M13:M113)</f>
        <v>31857200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52640000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70" zoomScaleNormal="100" zoomScaleSheetLayoutView="70" workbookViewId="0">
      <selection activeCell="J62" sqref="J6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110</v>
      </c>
      <c r="F8" s="23"/>
      <c r="G8" s="17">
        <f>C8*E8</f>
        <v>11000000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101</v>
      </c>
      <c r="F9" s="23"/>
      <c r="G9" s="17">
        <f t="shared" ref="G9:G16" si="0">C9*E9</f>
        <v>5050000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2">
        <v>200000</v>
      </c>
      <c r="K13" s="33">
        <v>44356</v>
      </c>
      <c r="L13" s="132">
        <v>200000</v>
      </c>
      <c r="M13" s="35">
        <v>1400000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2">
        <v>800000</v>
      </c>
      <c r="K14" s="33">
        <v>44357</v>
      </c>
      <c r="L14" s="132">
        <v>800000</v>
      </c>
      <c r="M14" s="35">
        <v>20000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2"/>
      <c r="K15" s="33">
        <v>44358</v>
      </c>
      <c r="L15" s="114">
        <v>800000</v>
      </c>
      <c r="M15" s="35">
        <v>460000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2"/>
      <c r="K16" s="33">
        <v>44359</v>
      </c>
      <c r="L16" s="114">
        <v>200000</v>
      </c>
      <c r="M16" s="35">
        <v>300000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16144000</v>
      </c>
      <c r="I17" s="10"/>
      <c r="J17" s="132"/>
      <c r="K17" s="33">
        <v>44360</v>
      </c>
      <c r="L17" s="114">
        <v>900000</v>
      </c>
      <c r="M17" s="35">
        <v>200000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2">
        <v>1500000</v>
      </c>
      <c r="K18" s="33">
        <v>44361</v>
      </c>
      <c r="L18" s="132">
        <v>1500000</v>
      </c>
      <c r="M18" s="116">
        <v>50000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2"/>
      <c r="K19" s="33">
        <v>44362</v>
      </c>
      <c r="L19" s="114">
        <v>12150000</v>
      </c>
      <c r="M19" s="117">
        <v>1550000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J20" s="132"/>
      <c r="K20" s="33">
        <v>44363</v>
      </c>
      <c r="L20" s="114">
        <v>950000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2"/>
      <c r="K21" s="33">
        <v>44364</v>
      </c>
      <c r="L21" s="114">
        <v>1000000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2">
        <v>580000</v>
      </c>
      <c r="K22" s="33">
        <v>44365</v>
      </c>
      <c r="L22" s="132">
        <v>580000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44366</v>
      </c>
      <c r="L23" s="114">
        <v>800000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44367</v>
      </c>
      <c r="L24" s="114">
        <v>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44368</v>
      </c>
      <c r="L25" s="114">
        <v>950000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44369</v>
      </c>
      <c r="L26" s="114">
        <v>3000000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16148000</v>
      </c>
      <c r="J27" s="129" t="s">
        <v>23</v>
      </c>
      <c r="K27" s="33">
        <v>44370</v>
      </c>
      <c r="L27" s="114">
        <v>1500000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44371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44372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+'13 Jan '!I52</f>
        <v>4048000</v>
      </c>
      <c r="K30" s="33">
        <v>44373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44374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44375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44376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44377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44378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44379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44380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44381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44382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44383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44384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44385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44386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44387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3980000</v>
      </c>
      <c r="I45" s="9"/>
      <c r="J45" s="32"/>
      <c r="K45" s="33">
        <v>44388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10000000</v>
      </c>
      <c r="I46" s="9" t="s">
        <v>1</v>
      </c>
      <c r="J46" s="32" t="s">
        <v>29</v>
      </c>
      <c r="K46" s="33">
        <v>44389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13980000</v>
      </c>
      <c r="J47" s="32"/>
      <c r="K47" s="33">
        <v>44390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44391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26080000</v>
      </c>
      <c r="I49" s="9">
        <v>0</v>
      </c>
      <c r="J49" s="72"/>
      <c r="K49" s="33">
        <v>44392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44393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26080000</v>
      </c>
      <c r="J51" s="32"/>
      <c r="K51" s="33">
        <v>44394</v>
      </c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16148000</v>
      </c>
      <c r="J52" s="76"/>
      <c r="K52" s="33">
        <v>44395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16148000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10000000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10000000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26080000</v>
      </c>
      <c r="M114" s="108">
        <f>SUM(M13:M113)</f>
        <v>3980000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J63" sqref="J6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218</v>
      </c>
      <c r="F8" s="23"/>
      <c r="G8" s="17">
        <f>C8*E8</f>
        <v>21800000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160</v>
      </c>
      <c r="F9" s="23"/>
      <c r="G9" s="17">
        <f t="shared" ref="G9:G16" si="0">C9*E9</f>
        <v>8000000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/>
      <c r="K13" s="33">
        <v>44371</v>
      </c>
      <c r="L13" s="133"/>
      <c r="M13" s="35">
        <v>800000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33">
        <v>44372</v>
      </c>
      <c r="L14" s="133"/>
      <c r="M14" s="35">
        <v>1790000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11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11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29944000</v>
      </c>
      <c r="I17" s="10"/>
      <c r="J17" s="133"/>
      <c r="K17" s="33">
        <v>44375</v>
      </c>
      <c r="L17" s="114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133"/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11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11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133"/>
      <c r="K21" s="33">
        <v>44379</v>
      </c>
      <c r="L21" s="11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133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4500</v>
      </c>
      <c r="I26" s="9"/>
      <c r="J26" s="134"/>
      <c r="K26" s="33">
        <v>44384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29948500</v>
      </c>
      <c r="J27" s="134"/>
      <c r="K27" s="33">
        <v>44385</v>
      </c>
      <c r="L27" s="11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+'14 Jan '!I52</f>
        <v>16148000</v>
      </c>
      <c r="J30" s="135"/>
      <c r="K30" s="33">
        <v>44388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2590000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2590000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16390500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16390500</v>
      </c>
      <c r="J51" s="32"/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29948500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29948500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16390500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16390500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2590000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2" zoomScale="70" zoomScaleNormal="100" zoomScaleSheetLayoutView="70" workbookViewId="0">
      <selection activeCell="M24" sqref="M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245</v>
      </c>
      <c r="F8" s="23"/>
      <c r="G8" s="17">
        <f>C8*E8</f>
        <v>24500000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225</v>
      </c>
      <c r="F9" s="23"/>
      <c r="G9" s="17">
        <f t="shared" ref="G9:G16" si="0">C9*E9</f>
        <v>11250000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44371</v>
      </c>
      <c r="L13" s="34">
        <v>900000</v>
      </c>
      <c r="M13" s="35">
        <v>650000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44372</v>
      </c>
      <c r="L14" s="34">
        <v>900000</v>
      </c>
      <c r="M14" s="35">
        <v>192000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34">
        <v>800000</v>
      </c>
      <c r="M15" s="35">
        <v>6500000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34">
        <v>950000</v>
      </c>
      <c r="M16" s="35">
        <v>1500000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35939000</v>
      </c>
      <c r="I17" s="10"/>
      <c r="J17" s="133"/>
      <c r="K17" s="33">
        <v>44375</v>
      </c>
      <c r="L17" s="34">
        <v>1150000</v>
      </c>
      <c r="M17" s="35">
        <v>750000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34">
        <v>2500000</v>
      </c>
      <c r="M18" s="116">
        <v>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34">
        <v>900000</v>
      </c>
      <c r="M19" s="117">
        <v>469000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34">
        <v>850000</v>
      </c>
      <c r="M20" s="117">
        <v>95000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44379</v>
      </c>
      <c r="L21" s="34">
        <v>1050000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34">
        <v>480000</v>
      </c>
      <c r="M22" s="118">
        <v>27000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34">
        <v>950000</v>
      </c>
      <c r="M23" s="119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34">
        <v>750000</v>
      </c>
      <c r="M24" s="119">
        <v>7165000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34">
        <v>1100000</v>
      </c>
      <c r="M25" s="119">
        <v>400000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44384</v>
      </c>
      <c r="L26" s="34">
        <v>1000000</v>
      </c>
      <c r="M26" s="120">
        <v>62000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35946000</v>
      </c>
      <c r="J27" s="134"/>
      <c r="K27" s="33">
        <v>44385</v>
      </c>
      <c r="L27" s="34">
        <v>800000</v>
      </c>
      <c r="M27" s="121">
        <v>99000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34">
        <v>2500000</v>
      </c>
      <c r="M28" s="54">
        <v>50000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34">
        <v>1000000</v>
      </c>
      <c r="M29" s="54">
        <v>300000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+'15 Januari'!I52</f>
        <v>29948500</v>
      </c>
      <c r="J30" s="135"/>
      <c r="K30" s="33">
        <v>44388</v>
      </c>
      <c r="L30" s="34">
        <v>800000</v>
      </c>
      <c r="M30" s="57">
        <v>6000000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34">
        <v>1000000</v>
      </c>
      <c r="M31" s="57">
        <v>520000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34">
        <v>750000</v>
      </c>
      <c r="M32" s="57">
        <v>125000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34">
        <v>800000</v>
      </c>
      <c r="M33" s="57">
        <v>600000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34">
        <v>1000000</v>
      </c>
      <c r="M34" s="57">
        <v>350000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34">
        <v>600000</v>
      </c>
      <c r="M35" s="57">
        <v>11736500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34">
        <v>520000</v>
      </c>
      <c r="M36" s="61">
        <v>3375000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34">
        <v>950000</v>
      </c>
      <c r="M37" s="61">
        <v>225000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44396</v>
      </c>
      <c r="L38" s="34">
        <v>1020000</v>
      </c>
      <c r="M38" s="61">
        <v>1000000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44397</v>
      </c>
      <c r="L39" s="34">
        <v>950000</v>
      </c>
      <c r="M39" s="61">
        <v>500000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44398</v>
      </c>
      <c r="L40" s="34">
        <v>1540000</v>
      </c>
      <c r="M40" s="61">
        <v>300000</v>
      </c>
      <c r="N40" s="58"/>
      <c r="O40" s="53"/>
      <c r="Q40" s="46"/>
      <c r="R40" s="2"/>
      <c r="S40" s="2"/>
    </row>
    <row r="41" spans="1:19" ht="30.7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44399</v>
      </c>
      <c r="L41" s="34">
        <v>1000000</v>
      </c>
      <c r="N41" s="58" t="s">
        <v>71</v>
      </c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44400</v>
      </c>
      <c r="L42" s="124">
        <v>1500000</v>
      </c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44401</v>
      </c>
      <c r="L43" s="124">
        <v>1000000</v>
      </c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44402</v>
      </c>
      <c r="L44" s="124">
        <v>800000</v>
      </c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43440500</v>
      </c>
      <c r="I45" s="9"/>
      <c r="J45" s="32"/>
      <c r="K45" s="33">
        <v>44403</v>
      </c>
      <c r="L45" s="124">
        <v>900000</v>
      </c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44404</v>
      </c>
      <c r="L46" s="124">
        <v>2550000</v>
      </c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43440500</v>
      </c>
      <c r="J47" s="32"/>
      <c r="K47" s="33">
        <v>44405</v>
      </c>
      <c r="L47" s="124">
        <v>5000000</v>
      </c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44406</v>
      </c>
      <c r="L48" s="124">
        <v>620000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49380000</v>
      </c>
      <c r="I49" s="9">
        <v>0</v>
      </c>
      <c r="J49" s="72"/>
      <c r="K49" s="33">
        <v>44407</v>
      </c>
      <c r="L49" s="124">
        <v>950000</v>
      </c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58000</v>
      </c>
      <c r="I50" s="9"/>
      <c r="J50" s="72"/>
      <c r="K50" s="33">
        <v>44408</v>
      </c>
      <c r="L50" s="124">
        <v>800000</v>
      </c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49438000</v>
      </c>
      <c r="J51" s="32"/>
      <c r="K51" s="33">
        <v>44409</v>
      </c>
      <c r="L51" s="124">
        <v>1500000</v>
      </c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35946000</v>
      </c>
      <c r="J52" s="76"/>
      <c r="K52" s="33">
        <v>44410</v>
      </c>
      <c r="L52" s="124">
        <v>2700000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35946000</v>
      </c>
      <c r="J53" s="76"/>
      <c r="K53" s="33">
        <v>44411</v>
      </c>
      <c r="L53" s="124">
        <v>550000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44412</v>
      </c>
      <c r="L54" s="12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44413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44414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44415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44416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44417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55000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3000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58000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49380000</v>
      </c>
      <c r="M114" s="108">
        <f>SUM(M13:M113)</f>
        <v>43440500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98760000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22" zoomScale="70" zoomScaleNormal="100" zoomScaleSheetLayoutView="70" workbookViewId="0">
      <selection activeCell="E9" sqref="E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43120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</f>
        <v>421</v>
      </c>
      <c r="F8" s="23"/>
      <c r="G8" s="17">
        <f>C8*E8</f>
        <v>42100000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356</v>
      </c>
      <c r="F9" s="23"/>
      <c r="G9" s="17">
        <f t="shared" ref="G9:G16" si="0">C9*E9</f>
        <v>17800000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8</v>
      </c>
      <c r="F10" s="23"/>
      <c r="G10" s="17">
        <f t="shared" si="0"/>
        <v>160000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24</v>
      </c>
      <c r="F11" s="23"/>
      <c r="G11" s="17">
        <f t="shared" si="0"/>
        <v>240000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44413</v>
      </c>
      <c r="L13" s="34"/>
      <c r="M13" s="35">
        <v>150000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>
        <v>275000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44415</v>
      </c>
      <c r="L15" s="34">
        <v>2400000</v>
      </c>
      <c r="M15" s="35">
        <v>620000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44416</v>
      </c>
      <c r="L16" s="34">
        <v>3580000</v>
      </c>
      <c r="M16" s="35">
        <v>1750000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60324000</v>
      </c>
      <c r="I17" s="10"/>
      <c r="J17" s="133"/>
      <c r="K17" s="33">
        <v>44417</v>
      </c>
      <c r="L17" s="34">
        <v>600000</v>
      </c>
      <c r="M17" s="35">
        <v>300000</v>
      </c>
      <c r="O17" s="34"/>
      <c r="P17" s="38"/>
    </row>
    <row r="18" spans="1:19" ht="28.5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44418</v>
      </c>
      <c r="L18" s="34">
        <v>8000000</v>
      </c>
      <c r="M18" s="116">
        <v>50000</v>
      </c>
      <c r="N18" s="36" t="s">
        <v>71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44419</v>
      </c>
      <c r="L19" s="34">
        <v>500000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44420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44421</v>
      </c>
      <c r="L21" s="34">
        <v>2500000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44422</v>
      </c>
      <c r="L22" s="34">
        <v>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44423</v>
      </c>
      <c r="L23" s="34">
        <v>400000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44424</v>
      </c>
      <c r="L24" s="34">
        <v>1750000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44425</v>
      </c>
      <c r="L25" s="34">
        <v>900000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44426</v>
      </c>
      <c r="L26" s="34">
        <v>900000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60331000</v>
      </c>
      <c r="J27" s="134"/>
      <c r="K27" s="33">
        <v>44427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44428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44429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+'19 Jan'!I52</f>
        <v>35946000</v>
      </c>
      <c r="J30" s="135"/>
      <c r="K30" s="33">
        <v>44430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44431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44432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44433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44434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44435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44436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44437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44438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44439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44440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44441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44442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44443</v>
      </c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44444</v>
      </c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3145000</v>
      </c>
      <c r="I45" s="9"/>
      <c r="J45" s="32"/>
      <c r="K45" s="33">
        <v>44445</v>
      </c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44446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3145000</v>
      </c>
      <c r="J47" s="32"/>
      <c r="K47" s="33">
        <v>44447</v>
      </c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44448</v>
      </c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27530000</v>
      </c>
      <c r="I49" s="9">
        <v>0</v>
      </c>
      <c r="J49" s="72"/>
      <c r="K49" s="33">
        <v>44449</v>
      </c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44450</v>
      </c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27530000</v>
      </c>
      <c r="J51" s="32"/>
      <c r="K51" s="33">
        <v>44451</v>
      </c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60331000</v>
      </c>
      <c r="J52" s="76"/>
      <c r="K52" s="33">
        <v>44452</v>
      </c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60331000</v>
      </c>
      <c r="J53" s="76"/>
      <c r="K53" s="33">
        <v>44453</v>
      </c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44454</v>
      </c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27530000</v>
      </c>
      <c r="M114" s="108">
        <f>SUM(M13:M113)</f>
        <v>3145000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55060000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70" zoomScaleNormal="100" zoomScaleSheetLayoutView="70" workbookViewId="0">
      <selection activeCell="H36" sqref="H3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8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H37" sqref="H3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43105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10</v>
      </c>
      <c r="F8" s="23"/>
      <c r="G8" s="17">
        <f>C8*E8</f>
        <v>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25</v>
      </c>
      <c r="F9" s="23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12</v>
      </c>
      <c r="F10" s="23"/>
      <c r="G10" s="17">
        <f t="shared" si="0"/>
        <v>240000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31+50</f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21</v>
      </c>
      <c r="F13" s="23"/>
      <c r="G13" s="17">
        <f t="shared" si="0"/>
        <v>42000</v>
      </c>
      <c r="H13" s="9"/>
      <c r="I13" s="17"/>
      <c r="J13" s="32"/>
      <c r="K13" s="33">
        <v>44274</v>
      </c>
      <c r="L13" s="114">
        <v>1000000</v>
      </c>
      <c r="M13" s="35">
        <v>100000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44275</v>
      </c>
      <c r="L14" s="114">
        <v>600000</v>
      </c>
      <c r="M14" s="35">
        <v>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44276</v>
      </c>
      <c r="L15" s="114">
        <v>700000</v>
      </c>
      <c r="M15" s="35">
        <v>2441000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44277</v>
      </c>
      <c r="L16" s="114">
        <v>700000</v>
      </c>
      <c r="M16" s="35">
        <v>3700000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3342000</v>
      </c>
      <c r="I17" s="10"/>
      <c r="J17" s="32"/>
      <c r="K17" s="33">
        <v>44278</v>
      </c>
      <c r="L17" s="114">
        <v>1500000</v>
      </c>
      <c r="M17" s="35">
        <v>90000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44279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44280</v>
      </c>
      <c r="L19" s="114"/>
      <c r="M19" s="117">
        <v>372000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44281</v>
      </c>
      <c r="L20" s="114"/>
      <c r="M20" s="117">
        <v>350000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44282</v>
      </c>
      <c r="L21" s="114"/>
      <c r="M21" s="118">
        <v>60000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44283</v>
      </c>
      <c r="L22" s="114"/>
      <c r="M22" s="118">
        <v>88000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44284</v>
      </c>
      <c r="L23" s="114"/>
      <c r="M23" s="119">
        <v>130000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44285</v>
      </c>
      <c r="L24" s="114"/>
      <c r="M24" s="119">
        <v>585000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44286</v>
      </c>
      <c r="L25" s="114"/>
      <c r="M25" s="119">
        <v>300000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44287</v>
      </c>
      <c r="L26" s="114"/>
      <c r="M26" s="120">
        <v>769000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3343000</v>
      </c>
      <c r="J27" s="32"/>
      <c r="K27" s="33">
        <v>44288</v>
      </c>
      <c r="L27" s="114"/>
      <c r="M27" s="121">
        <v>500000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44289</v>
      </c>
      <c r="L28" s="114"/>
      <c r="M28" s="54">
        <v>5587500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44290</v>
      </c>
      <c r="L29" s="114"/>
      <c r="M29" s="54">
        <v>7365000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+'04 jan '!I52</f>
        <v>16863500</v>
      </c>
      <c r="J30" s="32"/>
      <c r="K30" s="33">
        <v>44291</v>
      </c>
      <c r="L30" s="114"/>
      <c r="M30" s="57">
        <v>20000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44292</v>
      </c>
      <c r="L31" s="114"/>
      <c r="M31" s="57">
        <v>500000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44293</v>
      </c>
      <c r="L32" s="34"/>
      <c r="M32" s="57">
        <v>275000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44294</v>
      </c>
      <c r="L33" s="34"/>
      <c r="M33" s="57">
        <v>200000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44295</v>
      </c>
      <c r="L34" s="34"/>
      <c r="M34" s="57">
        <v>160000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44296</v>
      </c>
      <c r="L35" s="34"/>
      <c r="M35" s="57">
        <v>500000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147510000</v>
      </c>
      <c r="I36" s="8" t="s">
        <v>1</v>
      </c>
      <c r="J36" s="32"/>
      <c r="K36" s="33">
        <v>44297</v>
      </c>
      <c r="L36" s="34"/>
      <c r="M36" s="61">
        <v>535000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44298</v>
      </c>
      <c r="L37" s="34"/>
      <c r="M37" s="61">
        <v>2000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44299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44300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44301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44302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44303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44304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44305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24699500</v>
      </c>
      <c r="I45" s="9"/>
      <c r="J45" s="32"/>
      <c r="K45" s="33">
        <v>44306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44307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24699500</v>
      </c>
      <c r="J47" s="32"/>
      <c r="K47" s="33">
        <v>44308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44309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4500000</v>
      </c>
      <c r="I49" s="9">
        <v>0</v>
      </c>
      <c r="J49" s="72"/>
      <c r="K49" s="33">
        <v>44310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6679000</v>
      </c>
      <c r="I50" s="9"/>
      <c r="J50" s="72"/>
      <c r="K50" s="33">
        <v>44311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11179000</v>
      </c>
      <c r="J51" s="32"/>
      <c r="K51" s="33">
        <v>44312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3343000</v>
      </c>
      <c r="J52" s="76"/>
      <c r="K52" s="33">
        <v>44313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3343000</v>
      </c>
      <c r="J53" s="76"/>
      <c r="K53" s="33">
        <v>44314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44315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44316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265000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5000000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14000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>
        <v>900000</v>
      </c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>
        <v>500000</v>
      </c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6679000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4500000</v>
      </c>
      <c r="M114" s="108">
        <f>SUM(M13:M113)</f>
        <v>24699500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9000000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35" sqref="L35:L3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2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43108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57</v>
      </c>
      <c r="F8" s="23"/>
      <c r="G8" s="17">
        <f>C8*E8</f>
        <v>5700000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79</v>
      </c>
      <c r="F9" s="23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19</v>
      </c>
      <c r="F13" s="23"/>
      <c r="G13" s="17">
        <f t="shared" si="0"/>
        <v>38000</v>
      </c>
      <c r="H13" s="9"/>
      <c r="I13" s="17"/>
      <c r="J13" s="32"/>
      <c r="K13" s="33">
        <v>44279</v>
      </c>
      <c r="L13" s="114">
        <v>800000</v>
      </c>
      <c r="M13" s="35">
        <v>60000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44280</v>
      </c>
      <c r="L14" s="114">
        <v>521000</v>
      </c>
      <c r="M14" s="35">
        <v>850000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44281</v>
      </c>
      <c r="L15" s="114">
        <v>2200000</v>
      </c>
      <c r="M15" s="35">
        <v>100000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44282</v>
      </c>
      <c r="L16" s="114">
        <v>1500000</v>
      </c>
      <c r="M16" s="35">
        <v>150000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10488000</v>
      </c>
      <c r="I17" s="10"/>
      <c r="J17" s="32"/>
      <c r="K17" s="33">
        <v>44283</v>
      </c>
      <c r="L17" s="114">
        <v>550000</v>
      </c>
      <c r="M17" s="35">
        <f>5890000+50000</f>
        <v>5940000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44284</v>
      </c>
      <c r="L18" s="114">
        <v>825000</v>
      </c>
      <c r="M18" s="116">
        <v>30000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44285</v>
      </c>
      <c r="L19" s="114">
        <v>600000</v>
      </c>
      <c r="M19" s="117">
        <v>400000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44286</v>
      </c>
      <c r="L20" s="114">
        <v>2150000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44287</v>
      </c>
      <c r="L21" s="114">
        <v>2000000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44288</v>
      </c>
      <c r="L22" s="114">
        <v>1000000</v>
      </c>
      <c r="M22" s="118">
        <v>200000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44289</v>
      </c>
      <c r="L23" s="114">
        <v>800000</v>
      </c>
      <c r="M23" s="119">
        <v>200000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44290</v>
      </c>
      <c r="L24" s="114">
        <v>1200000</v>
      </c>
      <c r="M24" s="119">
        <v>8000000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44291</v>
      </c>
      <c r="L25" s="114">
        <v>800000</v>
      </c>
      <c r="M25" s="119">
        <v>192500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44292</v>
      </c>
      <c r="L26" s="114">
        <v>500000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10489000</v>
      </c>
      <c r="J27" s="32"/>
      <c r="K27" s="33">
        <v>44293</v>
      </c>
      <c r="L27" s="114">
        <v>700000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44294</v>
      </c>
      <c r="L28" s="114">
        <v>1000000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44295</v>
      </c>
      <c r="L29" s="114">
        <v>1600000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+'05 jan  '!I52</f>
        <v>3343000</v>
      </c>
      <c r="J30" s="32"/>
      <c r="K30" s="33">
        <v>44296</v>
      </c>
      <c r="L30" s="114">
        <v>660000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44297</v>
      </c>
      <c r="L31" s="114">
        <v>550000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44298</v>
      </c>
      <c r="L32" s="114">
        <v>562500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44299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44300</v>
      </c>
      <c r="L34" s="114">
        <v>2000000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44301</v>
      </c>
      <c r="L35" s="124">
        <v>500000</v>
      </c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44302</v>
      </c>
      <c r="L36" s="124">
        <v>850000</v>
      </c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44303</v>
      </c>
      <c r="L37" s="124">
        <v>2000000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44304</v>
      </c>
      <c r="L38" s="124">
        <v>850000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44305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44306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44307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44308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44309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44310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16572500</v>
      </c>
      <c r="I45" s="9"/>
      <c r="J45" s="32"/>
      <c r="K45" s="33">
        <v>44311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5000000</v>
      </c>
      <c r="I46" s="9" t="s">
        <v>1</v>
      </c>
      <c r="J46" s="32" t="s">
        <v>29</v>
      </c>
      <c r="K46" s="33">
        <v>44312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21572500</v>
      </c>
      <c r="J47" s="32"/>
      <c r="K47" s="33">
        <v>44313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44314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28718500</v>
      </c>
      <c r="I49" s="9">
        <v>0</v>
      </c>
      <c r="J49" s="72"/>
      <c r="K49" s="33">
        <v>44315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44316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28718500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10489000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10489000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5000000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5000000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28718500</v>
      </c>
      <c r="M114" s="108">
        <f>SUM(M13:M113)</f>
        <v>16572500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57437000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L13" sqref="L13:L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</v>
      </c>
      <c r="F9" s="23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54</v>
      </c>
      <c r="F11" s="23"/>
      <c r="G11" s="17">
        <f t="shared" si="0"/>
        <v>540000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32"/>
      <c r="K13" s="33">
        <v>44305</v>
      </c>
      <c r="L13" s="114">
        <v>700000</v>
      </c>
      <c r="M13" s="35">
        <v>7321000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44306</v>
      </c>
      <c r="L14" s="114">
        <v>541000</v>
      </c>
      <c r="M14" s="35">
        <v>200000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44307</v>
      </c>
      <c r="L15" s="114">
        <v>650000</v>
      </c>
      <c r="M15" s="35">
        <v>350000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44308</v>
      </c>
      <c r="L16" s="114">
        <v>0</v>
      </c>
      <c r="M16" s="35">
        <v>800000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1688000</v>
      </c>
      <c r="I17" s="10"/>
      <c r="J17" s="32"/>
      <c r="K17" s="33">
        <v>44309</v>
      </c>
      <c r="L17" s="114"/>
      <c r="M17" s="35">
        <v>117000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44310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44311</v>
      </c>
      <c r="L19" s="114"/>
      <c r="M19" s="117">
        <v>538500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44312</v>
      </c>
      <c r="L20" s="114"/>
      <c r="M20" s="117">
        <v>785000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44313</v>
      </c>
      <c r="L21" s="114"/>
      <c r="M21" s="118">
        <v>10000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44314</v>
      </c>
      <c r="L22" s="114"/>
      <c r="M22" s="118">
        <v>750000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44315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44316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44317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44318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1688500</v>
      </c>
      <c r="J27" s="32"/>
      <c r="K27" s="33">
        <v>44319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44320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44321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+'08 jan '!I52</f>
        <v>10489000</v>
      </c>
      <c r="J30" s="32"/>
      <c r="K30" s="33">
        <v>44322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44323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44324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44325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44326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44327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44328</v>
      </c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44329</v>
      </c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44330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10891500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10891500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1891000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200000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2091000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200000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1891000</v>
      </c>
      <c r="M114" s="108">
        <f>SUM(M13:M113)</f>
        <v>10891500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N11" sqref="N1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142</v>
      </c>
      <c r="F8" s="23"/>
      <c r="G8" s="17">
        <f>C8*E8</f>
        <v>14200000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296</v>
      </c>
      <c r="F9" s="23"/>
      <c r="G9" s="17">
        <f t="shared" ref="G9:G16" si="0">C9*E9</f>
        <v>14800000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</v>
      </c>
      <c r="F10" s="23"/>
      <c r="G10" s="17">
        <f t="shared" si="0"/>
        <v>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44</v>
      </c>
      <c r="F11" s="23"/>
      <c r="G11" s="17">
        <f t="shared" si="0"/>
        <v>440000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44308</v>
      </c>
      <c r="L13" s="34">
        <v>400000</v>
      </c>
      <c r="M13" s="35">
        <v>110000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44309</v>
      </c>
      <c r="L14" s="34">
        <v>2300000</v>
      </c>
      <c r="M14" s="35">
        <v>400000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44310</v>
      </c>
      <c r="L15" s="34">
        <v>1400000</v>
      </c>
      <c r="M15" s="35">
        <v>3438000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44311</v>
      </c>
      <c r="L16" s="34">
        <v>800000</v>
      </c>
      <c r="M16" s="35">
        <v>2035000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29465000</v>
      </c>
      <c r="I17" s="10"/>
      <c r="J17" s="32"/>
      <c r="K17" s="33">
        <v>44312</v>
      </c>
      <c r="L17" s="34">
        <v>545000</v>
      </c>
      <c r="M17" s="35">
        <v>1000000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44313</v>
      </c>
      <c r="L18" s="34">
        <v>9500000</v>
      </c>
      <c r="M18" s="116">
        <v>140000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44314</v>
      </c>
      <c r="L19" s="34">
        <v>605000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44315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44316</v>
      </c>
      <c r="L21" s="34">
        <v>850000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44317</v>
      </c>
      <c r="L22" s="34">
        <v>15000000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44318</v>
      </c>
      <c r="L23" s="34">
        <v>1000000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44319</v>
      </c>
      <c r="L24" s="34">
        <v>1500000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44320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44321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29465500</v>
      </c>
      <c r="J27" s="32"/>
      <c r="K27" s="33">
        <v>44322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44323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+'09 jan'!I37</f>
        <v>371874603</v>
      </c>
      <c r="J29" s="32"/>
      <c r="K29" s="33">
        <v>44324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+'09 jan'!I52</f>
        <v>1688500</v>
      </c>
      <c r="J30" s="32"/>
      <c r="K30" s="33">
        <v>44325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44326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44327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44328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44329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44330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>
        <v>15000000</v>
      </c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7123000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7123000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34900000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34900000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29465500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29465500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34900000</v>
      </c>
      <c r="M114" s="108">
        <f>SUM(M13:M113)</f>
        <v>7123000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69800000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24 des</vt:lpstr>
      <vt:lpstr>25 des </vt:lpstr>
      <vt:lpstr>02 jan</vt:lpstr>
      <vt:lpstr>03 jan</vt:lpstr>
      <vt:lpstr>04 jan </vt:lpstr>
      <vt:lpstr>05 jan  </vt:lpstr>
      <vt:lpstr>08 jan </vt:lpstr>
      <vt:lpstr>09 jan</vt:lpstr>
      <vt:lpstr>10 jan </vt:lpstr>
      <vt:lpstr>11 jan </vt:lpstr>
      <vt:lpstr>12 Jan</vt:lpstr>
      <vt:lpstr>13 Jan </vt:lpstr>
      <vt:lpstr>14 Jan </vt:lpstr>
      <vt:lpstr>15 Januari</vt:lpstr>
      <vt:lpstr>19 Jan</vt:lpstr>
      <vt:lpstr>20 Jan</vt:lpstr>
      <vt:lpstr>'02 jan'!Print_Area</vt:lpstr>
      <vt:lpstr>'03 jan'!Print_Area</vt:lpstr>
      <vt:lpstr>'04 jan '!Print_Area</vt:lpstr>
      <vt:lpstr>'05 jan  '!Print_Area</vt:lpstr>
      <vt:lpstr>'08 jan '!Print_Area</vt:lpstr>
      <vt:lpstr>'09 jan'!Print_Area</vt:lpstr>
      <vt:lpstr>'10 jan '!Print_Area</vt:lpstr>
      <vt:lpstr>'11 jan '!Print_Area</vt:lpstr>
      <vt:lpstr>'12 Jan'!Print_Area</vt:lpstr>
      <vt:lpstr>'13 Jan '!Print_Area</vt:lpstr>
      <vt:lpstr>'14 Jan '!Print_Area</vt:lpstr>
      <vt:lpstr>'15 Januari'!Print_Area</vt:lpstr>
      <vt:lpstr>'19 Jan'!Print_Area</vt:lpstr>
      <vt:lpstr>'20 Jan'!Print_Area</vt:lpstr>
      <vt:lpstr>'24 des'!Print_Area</vt:lpstr>
      <vt:lpstr>'25 des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2018-01-19T09:04:26Z</cp:lastPrinted>
  <dcterms:created xsi:type="dcterms:W3CDTF">2017-12-27T04:26:30Z</dcterms:created>
  <dcterms:modified xsi:type="dcterms:W3CDTF">2018-01-20T09:21:15Z</dcterms:modified>
</cp:coreProperties>
</file>