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HAN LAPMING\"/>
    </mc:Choice>
  </mc:AlternateContent>
  <bookViews>
    <workbookView xWindow="0" yWindow="0" windowWidth="20490" windowHeight="8340" activeTab="5"/>
  </bookViews>
  <sheets>
    <sheet name="30 Sept" sheetId="1" r:id="rId1"/>
    <sheet name="1 Okt" sheetId="4" r:id="rId2"/>
    <sheet name="2 OKT" sheetId="5" r:id="rId3"/>
    <sheet name="3 OKT" sheetId="6" r:id="rId4"/>
    <sheet name="4 Okt" sheetId="7" r:id="rId5"/>
    <sheet name="5 Okt " sheetId="8" r:id="rId6"/>
    <sheet name="6 Okt" sheetId="9" r:id="rId7"/>
  </sheets>
  <externalReferences>
    <externalReference r:id="rId8"/>
  </externalReferences>
  <definedNames>
    <definedName name="_xlnm.Print_Area" localSheetId="1">'1 Okt'!$A$1:$I$75</definedName>
    <definedName name="_xlnm.Print_Area" localSheetId="2">'2 OKT'!$A$1:$I$75</definedName>
    <definedName name="_xlnm.Print_Area" localSheetId="3">'3 OKT'!$A$1:$I$75</definedName>
    <definedName name="_xlnm.Print_Area" localSheetId="0">'30 Sept'!$A$1:$I$75</definedName>
    <definedName name="_xlnm.Print_Area" localSheetId="4">'4 Okt'!$A$1:$I$75</definedName>
    <definedName name="_xlnm.Print_Area" localSheetId="5">'5 Okt '!$A$1:$I$75</definedName>
    <definedName name="_xlnm.Print_Area" localSheetId="6">'6 Okt'!$A$1:$I$75</definedName>
  </definedNames>
  <calcPr calcId="152511"/>
</workbook>
</file>

<file path=xl/calcChain.xml><?xml version="1.0" encoding="utf-8"?>
<calcChain xmlns="http://schemas.openxmlformats.org/spreadsheetml/2006/main">
  <c r="P119" i="9" l="1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I44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17" i="9" s="1"/>
  <c r="J5" i="9"/>
  <c r="J4" i="9"/>
  <c r="J9" i="9" s="1"/>
  <c r="K9" i="9" s="1"/>
  <c r="H26" i="9" l="1"/>
  <c r="H52" i="9"/>
  <c r="I27" i="9"/>
  <c r="I57" i="9" s="1"/>
  <c r="H53" i="9"/>
  <c r="O119" i="9"/>
  <c r="O120" i="9" s="1"/>
  <c r="I55" i="9" l="1"/>
  <c r="L9" i="9"/>
  <c r="P119" i="8" l="1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I44" i="8" s="1"/>
  <c r="I38" i="8"/>
  <c r="I30" i="9" s="1"/>
  <c r="I38" i="9" s="1"/>
  <c r="I45" i="9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l="1"/>
  <c r="K9" i="8" s="1"/>
  <c r="H17" i="8"/>
  <c r="H52" i="8"/>
  <c r="I27" i="8"/>
  <c r="I57" i="8" s="1"/>
  <c r="I45" i="8"/>
  <c r="H53" i="8"/>
  <c r="O119" i="8"/>
  <c r="O120" i="8" s="1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H43" i="7"/>
  <c r="I38" i="7"/>
  <c r="I45" i="7" s="1"/>
  <c r="O24" i="7"/>
  <c r="G24" i="7"/>
  <c r="G23" i="7"/>
  <c r="G22" i="7"/>
  <c r="G21" i="7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J5" i="7"/>
  <c r="J4" i="7"/>
  <c r="J9" i="7" l="1"/>
  <c r="K9" i="7" s="1"/>
  <c r="H17" i="7"/>
  <c r="I27" i="7" s="1"/>
  <c r="I57" i="7" s="1"/>
  <c r="I55" i="8"/>
  <c r="H52" i="7"/>
  <c r="H53" i="7"/>
  <c r="O119" i="7"/>
  <c r="O120" i="7" s="1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I44" i="6" s="1"/>
  <c r="I38" i="6"/>
  <c r="O24" i="6"/>
  <c r="O119" i="6" s="1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J5" i="6"/>
  <c r="J4" i="6"/>
  <c r="J9" i="6" l="1"/>
  <c r="K9" i="6" s="1"/>
  <c r="H17" i="6"/>
  <c r="I27" i="6" s="1"/>
  <c r="I57" i="6" s="1"/>
  <c r="I45" i="6"/>
  <c r="I55" i="7"/>
  <c r="L9" i="7" s="1"/>
  <c r="L9" i="8"/>
  <c r="H52" i="6"/>
  <c r="O120" i="6"/>
  <c r="H53" i="6"/>
  <c r="I55" i="6" l="1"/>
  <c r="L9" i="6" s="1"/>
  <c r="E8" i="5"/>
  <c r="E9" i="5"/>
  <c r="H54" i="5"/>
  <c r="P119" i="5" l="1"/>
  <c r="N119" i="5"/>
  <c r="M119" i="5"/>
  <c r="H47" i="5" s="1"/>
  <c r="I49" i="5" s="1"/>
  <c r="L119" i="5"/>
  <c r="L120" i="5" s="1"/>
  <c r="Q111" i="5"/>
  <c r="H85" i="5"/>
  <c r="E85" i="5"/>
  <c r="A85" i="5"/>
  <c r="S46" i="5"/>
  <c r="H43" i="5"/>
  <c r="I44" i="5" s="1"/>
  <c r="I38" i="5"/>
  <c r="O24" i="5"/>
  <c r="G24" i="5"/>
  <c r="G23" i="5"/>
  <c r="G22" i="5"/>
  <c r="G21" i="5"/>
  <c r="G20" i="5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I45" i="5" l="1"/>
  <c r="H26" i="5"/>
  <c r="H17" i="5"/>
  <c r="H52" i="5"/>
  <c r="H53" i="5"/>
  <c r="O119" i="5"/>
  <c r="O120" i="5" s="1"/>
  <c r="E8" i="4"/>
  <c r="E9" i="4"/>
  <c r="I55" i="5" l="1"/>
  <c r="I27" i="5"/>
  <c r="I57" i="5" s="1"/>
  <c r="I31" i="6" s="1"/>
  <c r="I56" i="6" s="1"/>
  <c r="L9" i="5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H43" i="4"/>
  <c r="I44" i="4" s="1"/>
  <c r="I38" i="4"/>
  <c r="O24" i="4"/>
  <c r="G24" i="4"/>
  <c r="G23" i="4"/>
  <c r="G22" i="4"/>
  <c r="G21" i="4"/>
  <c r="G20" i="4"/>
  <c r="U16" i="4"/>
  <c r="T16" i="4"/>
  <c r="G16" i="4"/>
  <c r="G15" i="4"/>
  <c r="G14" i="4"/>
  <c r="G13" i="4"/>
  <c r="G12" i="4"/>
  <c r="G11" i="4"/>
  <c r="G10" i="4"/>
  <c r="G9" i="4"/>
  <c r="G8" i="4"/>
  <c r="J5" i="4"/>
  <c r="J4" i="4"/>
  <c r="J9" i="4" s="1"/>
  <c r="K9" i="4" s="1"/>
  <c r="P119" i="1"/>
  <c r="N119" i="1"/>
  <c r="M119" i="1"/>
  <c r="H47" i="1" s="1"/>
  <c r="I49" i="1" s="1"/>
  <c r="L119" i="1"/>
  <c r="L120" i="1" s="1"/>
  <c r="Q111" i="1"/>
  <c r="H85" i="1"/>
  <c r="E85" i="1"/>
  <c r="A85" i="1"/>
  <c r="H52" i="1"/>
  <c r="S46" i="1"/>
  <c r="I44" i="1"/>
  <c r="H43" i="1"/>
  <c r="I38" i="1"/>
  <c r="I45" i="1" s="1"/>
  <c r="I31" i="1"/>
  <c r="O24" i="1"/>
  <c r="G24" i="1"/>
  <c r="G23" i="1"/>
  <c r="G22" i="1"/>
  <c r="G21" i="1"/>
  <c r="G20" i="1"/>
  <c r="U16" i="1"/>
  <c r="T16" i="1"/>
  <c r="G16" i="1"/>
  <c r="G15" i="1"/>
  <c r="G14" i="1"/>
  <c r="G13" i="1"/>
  <c r="G12" i="1"/>
  <c r="G11" i="1"/>
  <c r="G10" i="1"/>
  <c r="E9" i="1"/>
  <c r="G9" i="1" s="1"/>
  <c r="E8" i="1"/>
  <c r="G8" i="1" s="1"/>
  <c r="H17" i="1" s="1"/>
  <c r="J5" i="1"/>
  <c r="J4" i="1"/>
  <c r="J9" i="1" s="1"/>
  <c r="K9" i="1" s="1"/>
  <c r="H26" i="1" l="1"/>
  <c r="I27" i="1" s="1"/>
  <c r="I57" i="1" s="1"/>
  <c r="H26" i="4"/>
  <c r="I45" i="4"/>
  <c r="I59" i="6"/>
  <c r="I31" i="7"/>
  <c r="I56" i="7" s="1"/>
  <c r="H17" i="4"/>
  <c r="I27" i="4" s="1"/>
  <c r="I57" i="4" s="1"/>
  <c r="H52" i="4"/>
  <c r="H53" i="4"/>
  <c r="O119" i="4"/>
  <c r="O120" i="4" s="1"/>
  <c r="H53" i="1"/>
  <c r="I55" i="1" s="1"/>
  <c r="O119" i="1"/>
  <c r="O120" i="1" s="1"/>
  <c r="I59" i="7" l="1"/>
  <c r="I31" i="8"/>
  <c r="I56" i="8" s="1"/>
  <c r="I55" i="4"/>
  <c r="L9" i="4" s="1"/>
  <c r="I56" i="1"/>
  <c r="L9" i="1"/>
  <c r="I59" i="1" l="1"/>
  <c r="I31" i="4"/>
  <c r="I56" i="4" s="1"/>
  <c r="I59" i="8"/>
  <c r="I31" i="9"/>
  <c r="I56" i="9" s="1"/>
  <c r="I59" i="9" s="1"/>
  <c r="I59" i="4" l="1"/>
  <c r="I31" i="5"/>
  <c r="I56" i="5" s="1"/>
  <c r="I59" i="5" s="1"/>
</calcChain>
</file>

<file path=xl/comments1.xml><?xml version="1.0" encoding="utf-8"?>
<comments xmlns="http://schemas.openxmlformats.org/spreadsheetml/2006/main">
  <authors>
    <author>Nijar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HONOR DOSEN PA DAN STT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AVIA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SERVICE LIFT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M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orin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psdku</t>
        </r>
      </text>
    </comment>
  </commentList>
</comments>
</file>

<file path=xl/sharedStrings.xml><?xml version="1.0" encoding="utf-8"?>
<sst xmlns="http://schemas.openxmlformats.org/spreadsheetml/2006/main" count="574" uniqueCount="67">
  <si>
    <t>CASH OPNAME</t>
  </si>
  <si>
    <t>Hari             :</t>
  </si>
  <si>
    <t xml:space="preserve">Minggu 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</si>
  <si>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</si>
  <si>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</si>
  <si>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</si>
  <si>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</si>
  <si>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</si>
  <si>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</si>
  <si>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</si>
  <si>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</si>
  <si>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</si>
  <si>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</si>
  <si>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</si>
  <si>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</si>
  <si>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</si>
  <si>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</si>
  <si>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</si>
  <si>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</si>
  <si>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</si>
  <si>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</si>
  <si>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</si>
  <si>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</si>
  <si>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</si>
  <si>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</si>
  <si>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</si>
  <si>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</si>
  <si>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</si>
  <si>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</si>
  <si>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</si>
  <si>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</si>
  <si>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</si>
  <si>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</si>
  <si>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</si>
  <si>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</si>
  <si>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</si>
  <si>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</si>
  <si>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</si>
  <si>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</si>
  <si>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</si>
  <si>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</si>
  <si>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</si>
  <si>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</si>
  <si>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</si>
  <si>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</si>
  <si>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</si>
  <si>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</si>
  <si>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</si>
  <si>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</si>
  <si>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</si>
  <si>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</si>
  <si>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</si>
  <si>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</si>
  <si>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</si>
  <si>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</si>
  <si>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</si>
  <si>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</si>
  <si>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</si>
  <si>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</si>
  <si>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</si>
  <si>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</si>
  <si>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</si>
  <si>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</si>
  <si>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</si>
  <si>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>Kamis</t>
  </si>
  <si>
    <t>Jum'at</t>
  </si>
  <si>
    <t>Sabtu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</si>
</sst>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41" fontId="17" fillId="0" borderId="1" xfId="1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5" borderId="1" xfId="1" applyFont="1" applyFill="1" applyBorder="1" applyAlignment="1">
      <alignment horizontal="right" vertical="top" wrapText="1"/>
    </xf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0" fontId="16" fillId="5" borderId="1" xfId="5" applyFont="1" applyFill="1" applyBorder="1" applyAlignment="1">
      <alignment vertical="top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9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%20Co%20Daily%20-%20Sept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"/>
      <sheetName val="02 Sep"/>
      <sheetName val="03 sEPT"/>
      <sheetName val="04 sEPT "/>
      <sheetName val="05 SEPT"/>
      <sheetName val="06 SE"/>
      <sheetName val="7 Sepu"/>
      <sheetName val="8 Sept "/>
      <sheetName val="10 Sept"/>
      <sheetName val="12 Sept"/>
      <sheetName val="13 Sept"/>
      <sheetName val="14 Sept"/>
      <sheetName val="15 Sept "/>
      <sheetName val="16 Sept"/>
      <sheetName val="17 "/>
      <sheetName val="19 Sept"/>
      <sheetName val="22 Sept"/>
      <sheetName val="23 Sept"/>
      <sheetName val="24 Sept "/>
      <sheetName val="25 Sep"/>
      <sheetName val="26 Sep"/>
      <sheetName val="27 Sept "/>
      <sheetName val="28 sEPT"/>
      <sheetName val="30 S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6">
          <cell r="I56">
            <v>54850100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293+187+18</f>
        <v>498</v>
      </c>
      <c r="F8" s="21"/>
      <c r="G8" s="16">
        <f t="shared" ref="G8:G16" si="0">C8*E8</f>
        <v>49800000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505+64</f>
        <v>569</v>
      </c>
      <c r="F9" s="21"/>
      <c r="G9" s="16">
        <f t="shared" si="0"/>
        <v>28450000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13059000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16"/>
      <c r="J13" s="37"/>
      <c r="K13" s="38"/>
      <c r="L13" s="39">
        <v>1800000</v>
      </c>
      <c r="M13" s="40">
        <v>2500000</v>
      </c>
      <c r="N13" s="41"/>
      <c r="O13" s="42">
        <v>24600000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200000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78291000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24600000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259100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78550100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+'[1]28 sEPT'!I56</f>
        <v>54850100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2700000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88"/>
      <c r="K50" s="78"/>
      <c r="L50" s="55"/>
      <c r="N50" s="96"/>
      <c r="O50" s="57"/>
      <c r="Q50" s="44"/>
      <c r="S50" s="93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9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5">
      <c r="A52" s="7"/>
      <c r="B52" s="7"/>
      <c r="C52" s="98" t="s">
        <v>43</v>
      </c>
      <c r="D52" s="7"/>
      <c r="E52" s="7"/>
      <c r="F52" s="7"/>
      <c r="G52" s="16"/>
      <c r="H52" s="70">
        <f>L119</f>
        <v>1800000</v>
      </c>
      <c r="I52" s="8"/>
      <c r="J52" s="99"/>
      <c r="K52" s="78"/>
      <c r="L52" s="55"/>
      <c r="N52" s="96"/>
      <c r="O52" s="57"/>
      <c r="Q52" s="44"/>
    </row>
    <row r="53" spans="1:21" ht="15.75" x14ac:dyDescent="0.25">
      <c r="A53" s="7"/>
      <c r="B53" s="7"/>
      <c r="C53" s="98" t="s">
        <v>44</v>
      </c>
      <c r="D53" s="7"/>
      <c r="E53" s="7"/>
      <c r="F53" s="7"/>
      <c r="G53" s="16"/>
      <c r="H53" s="70">
        <f>O24</f>
        <v>24600000</v>
      </c>
      <c r="I53" s="8"/>
      <c r="J53" s="99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78550100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78550100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1800000</v>
      </c>
      <c r="M119" s="154">
        <f t="shared" ref="M119:P119" si="1">SUM(M13:M118)</f>
        <v>2700000</v>
      </c>
      <c r="N119" s="154">
        <f>SUM(N13:N118)</f>
        <v>0</v>
      </c>
      <c r="O119" s="154">
        <f>SUM(O13:O118)</f>
        <v>49200000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1800000</v>
      </c>
      <c r="O120" s="154">
        <f>SUM(O13:O119)</f>
        <v>98400000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7" zoomScale="95" zoomScaleNormal="100" zoomScaleSheetLayoutView="95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278+8</f>
        <v>286</v>
      </c>
      <c r="F8" s="21"/>
      <c r="G8" s="16">
        <f t="shared" ref="G8:G16" si="0">C8*E8</f>
        <v>28600000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47+48</f>
        <v>95</v>
      </c>
      <c r="F9" s="21"/>
      <c r="G9" s="16">
        <f t="shared" si="0"/>
        <v>4750000</v>
      </c>
      <c r="H9" s="23"/>
      <c r="I9" s="16"/>
      <c r="J9" s="16">
        <f>SUM(J4:J8)</f>
        <v>39459000</v>
      </c>
      <c r="K9" s="25">
        <f>J9+M18</f>
        <v>41209000</v>
      </c>
      <c r="L9" s="26">
        <f>K9-I55</f>
        <v>-2795000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105</v>
      </c>
      <c r="F10" s="21"/>
      <c r="G10" s="16">
        <f t="shared" si="0"/>
        <v>2100000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109</v>
      </c>
      <c r="F11" s="21"/>
      <c r="G11" s="16">
        <f t="shared" si="0"/>
        <v>1090000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107</v>
      </c>
      <c r="F13" s="21"/>
      <c r="G13" s="16">
        <f t="shared" si="0"/>
        <v>214000</v>
      </c>
      <c r="H13" s="8"/>
      <c r="I13" s="16"/>
      <c r="J13" s="37"/>
      <c r="K13" s="38"/>
      <c r="L13" s="39">
        <v>19210000</v>
      </c>
      <c r="M13" s="40">
        <v>100000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15925000</v>
      </c>
      <c r="M14" s="40">
        <v>270000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7850000</v>
      </c>
      <c r="M15" s="56">
        <v>2440000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1000000</v>
      </c>
      <c r="M16" s="56">
        <v>260000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37264000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155000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3</v>
      </c>
      <c r="F20" s="7"/>
      <c r="G20" s="22">
        <f>C20*E20</f>
        <v>3000</v>
      </c>
      <c r="H20" s="8"/>
      <c r="I20" s="22"/>
      <c r="J20" s="37"/>
      <c r="K20" s="48"/>
      <c r="L20" s="39"/>
      <c r="M20" s="40">
        <v>3930000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>
        <v>75000000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>
        <v>525000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>
        <v>500000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260100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37524100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Sept'!I56</f>
        <v>78550100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85030000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85030000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43985000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19000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37524100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37524100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43985000</v>
      </c>
      <c r="M119" s="154">
        <f t="shared" ref="M119:P119" si="1">SUM(M13:M118)</f>
        <v>85030000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43985000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0" zoomScale="95" zoomScaleNormal="100" zoomScaleSheetLayoutView="95" workbookViewId="0">
      <selection activeCell="D31" sqref="D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43375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33-4+153</f>
        <v>182</v>
      </c>
      <c r="F8" s="21"/>
      <c r="G8" s="16">
        <f t="shared" ref="G8:G16" si="0">C8*E8</f>
        <v>18200000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9+228</f>
        <v>237</v>
      </c>
      <c r="F9" s="21"/>
      <c r="G9" s="16">
        <f t="shared" si="0"/>
        <v>11850000</v>
      </c>
      <c r="H9" s="23"/>
      <c r="I9" s="16"/>
      <c r="J9" s="16">
        <f>SUM(J4:J8)</f>
        <v>39459000</v>
      </c>
      <c r="K9" s="25">
        <f>J9+M18</f>
        <v>40449000</v>
      </c>
      <c r="L9" s="26">
        <f>K9-I55</f>
        <v>13717000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55</v>
      </c>
      <c r="F13" s="21"/>
      <c r="G13" s="16">
        <f t="shared" si="0"/>
        <v>110000</v>
      </c>
      <c r="H13" s="8"/>
      <c r="I13" s="16"/>
      <c r="J13" s="37"/>
      <c r="K13" s="38"/>
      <c r="L13" s="39">
        <v>16800000</v>
      </c>
      <c r="M13" s="40">
        <v>1900000</v>
      </c>
      <c r="N13" s="41"/>
      <c r="O13" s="42">
        <v>7860000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8500000</v>
      </c>
      <c r="M14" s="40">
        <v>3059000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-7860000</v>
      </c>
      <c r="M15" s="56">
        <v>4089000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9717300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32726000</v>
      </c>
      <c r="I17" s="9"/>
      <c r="J17" s="37"/>
      <c r="K17" s="38"/>
      <c r="L17" s="55"/>
      <c r="M17" s="40">
        <v>7500000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990000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1500000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121000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1053000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50300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120000</v>
      </c>
      <c r="N24" s="41"/>
      <c r="O24" s="51">
        <f>SUM(O13:O23)</f>
        <v>7860000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680000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48"/>
      <c r="L26" s="39"/>
      <c r="M26" s="40">
        <v>450000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Okt'!I56</f>
        <v>37524100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31279600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31279600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17440000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7860000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31000+1350000+51000</f>
        <v>1432000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26732000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17440000</v>
      </c>
      <c r="M119" s="154">
        <f t="shared" ref="M119:P119" si="1">SUM(M13:M118)</f>
        <v>31279600</v>
      </c>
      <c r="N119" s="154">
        <f>SUM(N13:N118)</f>
        <v>0</v>
      </c>
      <c r="O119" s="154">
        <f>SUM(O13:O118)</f>
        <v>15720000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17440000</v>
      </c>
      <c r="O120" s="154">
        <f>SUM(O13:O119)</f>
        <v>31440000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4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130</v>
      </c>
      <c r="F8" s="21"/>
      <c r="G8" s="16">
        <f t="shared" ref="G8:G16" si="0">C8*E8</f>
        <v>13000000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33</v>
      </c>
      <c r="F9" s="21"/>
      <c r="G9" s="16">
        <f t="shared" si="0"/>
        <v>1650000</v>
      </c>
      <c r="H9" s="23"/>
      <c r="I9" s="16"/>
      <c r="J9" s="16">
        <f>SUM(J4:J8)</f>
        <v>39459000</v>
      </c>
      <c r="K9" s="25">
        <f>J9+M18</f>
        <v>66209000</v>
      </c>
      <c r="L9" s="26">
        <f>K9-I55</f>
        <v>47799000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85</v>
      </c>
      <c r="F11" s="21"/>
      <c r="G11" s="16">
        <f t="shared" si="0"/>
        <v>850000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76</v>
      </c>
      <c r="F12" s="21"/>
      <c r="G12" s="16">
        <f t="shared" si="0"/>
        <v>380000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52</v>
      </c>
      <c r="F13" s="21"/>
      <c r="G13" s="16">
        <f t="shared" si="0"/>
        <v>104000</v>
      </c>
      <c r="H13" s="8"/>
      <c r="I13" s="16"/>
      <c r="J13" s="37"/>
      <c r="K13" s="38"/>
      <c r="L13" s="39">
        <v>18410000</v>
      </c>
      <c r="M13" s="40">
        <v>30000</v>
      </c>
      <c r="N13" s="41"/>
      <c r="O13" s="42">
        <v>4750000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-4750000</v>
      </c>
      <c r="M14" s="40">
        <v>20000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6000000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17325000</v>
      </c>
      <c r="I17" s="9"/>
      <c r="J17" s="37"/>
      <c r="K17" s="38"/>
      <c r="L17" s="55"/>
      <c r="M17" s="40">
        <v>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26750000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700000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110000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4750000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17576500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OKT'!I57</f>
        <v>32976500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33810000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33810000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4750000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18410000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17576500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17576500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13660000</v>
      </c>
      <c r="M119" s="154">
        <f t="shared" ref="M119:P119" si="1">SUM(M13:M118)</f>
        <v>33810000</v>
      </c>
      <c r="N119" s="154">
        <f>SUM(N13:N118)</f>
        <v>0</v>
      </c>
      <c r="O119" s="154">
        <f>SUM(O13:O118)</f>
        <v>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13660000</v>
      </c>
      <c r="O120" s="154">
        <f>SUM(O13:O119)</f>
        <v>19000000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5" zoomScale="95" zoomScaleNormal="100" zoomScaleSheetLayoutView="95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90</v>
      </c>
      <c r="F8" s="21"/>
      <c r="G8" s="16">
        <f t="shared" ref="G8:G16" si="0">C8*E8</f>
        <v>9000000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28</v>
      </c>
      <c r="F9" s="21"/>
      <c r="G9" s="16">
        <f t="shared" si="0"/>
        <v>1400000</v>
      </c>
      <c r="H9" s="23"/>
      <c r="I9" s="16"/>
      <c r="J9" s="16">
        <f>SUM(J4:J8)</f>
        <v>39459000</v>
      </c>
      <c r="K9" s="25">
        <f>J9+M18</f>
        <v>39509000</v>
      </c>
      <c r="L9" s="26">
        <f>K9-I55</f>
        <v>30482000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35</v>
      </c>
      <c r="F13" s="21"/>
      <c r="G13" s="16">
        <f t="shared" si="0"/>
        <v>70000</v>
      </c>
      <c r="H13" s="8"/>
      <c r="I13" s="16"/>
      <c r="J13" s="37"/>
      <c r="K13" s="38"/>
      <c r="L13" s="39">
        <v>9027000</v>
      </c>
      <c r="M13" s="40">
        <v>9165000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600000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135000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70000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12171000</v>
      </c>
      <c r="I17" s="9"/>
      <c r="J17" s="37"/>
      <c r="K17" s="38"/>
      <c r="L17" s="55"/>
      <c r="M17" s="40">
        <v>60000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184500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140000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190000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15000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400000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3000000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12422500</v>
      </c>
      <c r="J27" s="37"/>
      <c r="K27" s="38"/>
      <c r="L27" s="55"/>
      <c r="M27" s="72">
        <v>71500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OKT'!I56</f>
        <v>17576500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14181000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14181000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9027000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9027000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12422500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12422500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9027000</v>
      </c>
      <c r="M119" s="154">
        <f t="shared" ref="M119:P119" si="1">SUM(M13:M118)</f>
        <v>14181000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9027000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3" zoomScale="95" zoomScaleNormal="100" zoomScaleSheetLayoutView="95" workbookViewId="0">
      <selection activeCell="E20" sqref="E20:E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179</v>
      </c>
      <c r="F8" s="21"/>
      <c r="G8" s="16">
        <f t="shared" ref="G8:G16" si="0">C8*E8</f>
        <v>17900000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</v>
      </c>
      <c r="F9" s="21"/>
      <c r="G9" s="16">
        <f t="shared" si="0"/>
        <v>2850000</v>
      </c>
      <c r="H9" s="23"/>
      <c r="I9" s="16"/>
      <c r="J9" s="16">
        <f>SUM(J4:J8)</f>
        <v>39459000</v>
      </c>
      <c r="K9" s="25">
        <f>J9+M18</f>
        <v>39469000</v>
      </c>
      <c r="L9" s="26">
        <f>K9-I55</f>
        <v>24286500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36</v>
      </c>
      <c r="F10" s="21"/>
      <c r="G10" s="16">
        <f t="shared" si="0"/>
        <v>720000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56</v>
      </c>
      <c r="F11" s="21"/>
      <c r="G11" s="16">
        <f t="shared" si="0"/>
        <v>560000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18</v>
      </c>
      <c r="F13" s="21"/>
      <c r="G13" s="16">
        <f t="shared" si="0"/>
        <v>36000</v>
      </c>
      <c r="H13" s="8"/>
      <c r="I13" s="16"/>
      <c r="J13" s="37"/>
      <c r="K13" s="38"/>
      <c r="L13" s="39">
        <v>14832500</v>
      </c>
      <c r="M13" s="40">
        <v>3317500</v>
      </c>
      <c r="N13" s="41"/>
      <c r="O13" s="42">
        <v>800000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-800000</v>
      </c>
      <c r="M14" s="40">
        <v>500000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22231000</v>
      </c>
      <c r="I17" s="9"/>
      <c r="J17" s="37"/>
      <c r="K17" s="38"/>
      <c r="L17" s="55"/>
      <c r="M17" s="40">
        <v>275000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22482500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Okt'!I56</f>
        <v>12422500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147500000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5122500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5122500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14032500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350000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15182500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22482500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22482500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14032500</v>
      </c>
      <c r="M119" s="154">
        <f t="shared" ref="M119:P119" si="1">SUM(M13:M118)</f>
        <v>5122500</v>
      </c>
      <c r="N119" s="154">
        <f>SUM(N13:N118)</f>
        <v>0</v>
      </c>
      <c r="O119" s="154">
        <f>SUM(O13:O118)</f>
        <v>1600000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14032500</v>
      </c>
      <c r="O120" s="154">
        <f>SUM(O13:O119)</f>
        <v>3200000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5" zoomScaleNormal="100" zoomScaleSheetLayoutView="95" workbookViewId="0">
      <selection activeCell="H7" sqref="H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173</v>
      </c>
      <c r="F8" s="21"/>
      <c r="G8" s="16">
        <f t="shared" ref="G8:G16" si="0">C8*E8</f>
        <v>17300000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55</v>
      </c>
      <c r="F9" s="21"/>
      <c r="G9" s="16">
        <f t="shared" si="0"/>
        <v>2750000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39459000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34</v>
      </c>
      <c r="F10" s="21"/>
      <c r="G10" s="16">
        <f t="shared" si="0"/>
        <v>680000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55</v>
      </c>
      <c r="F11" s="21"/>
      <c r="G11" s="16">
        <f t="shared" si="0"/>
        <v>550000</v>
      </c>
      <c r="H11" s="8"/>
      <c r="I11" s="16"/>
      <c r="J11" s="28"/>
      <c r="K11" s="29"/>
      <c r="L11" s="162" t="s">
        <v>12</v>
      </c>
      <c r="M11" s="163"/>
      <c r="N11" s="164" t="s">
        <v>13</v>
      </c>
      <c r="O11" s="165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32</v>
      </c>
      <c r="F12" s="21"/>
      <c r="G12" s="16">
        <f t="shared" si="0"/>
        <v>160000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18</v>
      </c>
      <c r="F13" s="21"/>
      <c r="G13" s="16">
        <f t="shared" si="0"/>
        <v>36000</v>
      </c>
      <c r="H13" s="8"/>
      <c r="I13" s="16"/>
      <c r="J13" s="37"/>
      <c r="K13" s="38"/>
      <c r="L13" s="39"/>
      <c r="M13" s="40">
        <v>400000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/>
      <c r="M14" s="40">
        <v>185000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21476000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21727500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Okt '!I56</f>
        <v>22482500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21727500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21727500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0</v>
      </c>
      <c r="M119" s="154">
        <f t="shared" ref="M119:P119" si="1">SUM(M13:M118)</f>
        <v>755000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30 Sept</vt:lpstr>
      <vt:lpstr>1 Okt</vt:lpstr>
      <vt:lpstr>2 OKT</vt:lpstr>
      <vt:lpstr>3 OKT</vt:lpstr>
      <vt:lpstr>4 Okt</vt:lpstr>
      <vt:lpstr>5 Okt </vt:lpstr>
      <vt:lpstr>6 Okt</vt:lpstr>
      <vt:lpstr>'1 Okt'!Print_Area</vt:lpstr>
      <vt:lpstr>'2 OKT'!Print_Area</vt:lpstr>
      <vt:lpstr>'3 OKT'!Print_Area</vt:lpstr>
      <vt:lpstr>'30 Sept'!Print_Area</vt:lpstr>
      <vt:lpstr>'4 Okt'!Print_Area</vt:lpstr>
      <vt:lpstr>'5 Okt '!Print_Area</vt:lpstr>
      <vt:lpstr>'6 Okt'!Print_Area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2018-10-05T08:02:05Z</cp:lastPrinted>
  <dcterms:created xsi:type="dcterms:W3CDTF">2018-10-01T01:05:38Z</dcterms:created>
  <dcterms:modified xsi:type="dcterms:W3CDTF">2018-10-06T12:35:27Z</dcterms:modified>
</cp:coreProperties>
</file>