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3"/>
  </bookViews>
  <sheets>
    <sheet name="01 Nov" sheetId="1" r:id="rId1"/>
    <sheet name="02 Nov" sheetId="4" r:id="rId2"/>
    <sheet name="03 nOV" sheetId="5" r:id="rId3"/>
    <sheet name="04 nOV" sheetId="6" r:id="rId4"/>
  </sheets>
  <externalReferences>
    <externalReference r:id="rId5"/>
  </externalReferences>
  <definedNames>
    <definedName name="_xlnm.Print_Area" localSheetId="0">'01 Nov'!$A$1:$I$75</definedName>
    <definedName name="_xlnm.Print_Area" localSheetId="1">'02 Nov'!$A$1:$I$75</definedName>
    <definedName name="_xlnm.Print_Area" localSheetId="2">'03 nOV'!$A$1:$I$75</definedName>
    <definedName name="_xlnm.Print_Area" localSheetId="3">'04 nOV'!$A$1:$I$75</definedName>
  </definedNames>
  <calcPr calcId="144525"/>
</workbook>
</file>

<file path=xl/calcChain.xml><?xml version="1.0" encoding="utf-8"?>
<calcChain xmlns="http://schemas.openxmlformats.org/spreadsheetml/2006/main">
  <c r="E8" i="6" l="1"/>
  <c r="E9" i="6" l="1"/>
  <c r="G8" i="6"/>
  <c r="I31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I44" i="6"/>
  <c r="I30" i="6"/>
  <c r="I38" i="6" s="1"/>
  <c r="I45" i="6" s="1"/>
  <c r="O24" i="6"/>
  <c r="G24" i="6"/>
  <c r="G23" i="6"/>
  <c r="G22" i="6"/>
  <c r="E21" i="6"/>
  <c r="G21" i="6" s="1"/>
  <c r="G20" i="6"/>
  <c r="H26" i="6" s="1"/>
  <c r="U16" i="6"/>
  <c r="T16" i="6"/>
  <c r="G16" i="6"/>
  <c r="G15" i="6"/>
  <c r="G14" i="6"/>
  <c r="G13" i="6"/>
  <c r="G12" i="6"/>
  <c r="E11" i="6"/>
  <c r="G11" i="6" s="1"/>
  <c r="G10" i="6"/>
  <c r="G9" i="6"/>
  <c r="J5" i="6"/>
  <c r="J4" i="6"/>
  <c r="J9" i="6" s="1"/>
  <c r="K9" i="6" s="1"/>
  <c r="H52" i="6" l="1"/>
  <c r="H17" i="6"/>
  <c r="I27" i="6" s="1"/>
  <c r="I57" i="6" s="1"/>
  <c r="H53" i="6"/>
  <c r="I55" i="6" s="1"/>
  <c r="O119" i="6"/>
  <c r="O120" i="6" s="1"/>
  <c r="L9" i="6" l="1"/>
  <c r="I56" i="6"/>
  <c r="I59" i="6" s="1"/>
  <c r="E12" i="5" l="1"/>
  <c r="E11" i="5"/>
  <c r="E8" i="5"/>
  <c r="E9" i="5"/>
  <c r="P119" i="5" l="1"/>
  <c r="N119" i="5"/>
  <c r="M119" i="5"/>
  <c r="H47" i="5" s="1"/>
  <c r="I49" i="5" s="1"/>
  <c r="L119" i="5"/>
  <c r="L120" i="5" s="1"/>
  <c r="Q111" i="5"/>
  <c r="H85" i="5"/>
  <c r="E85" i="5"/>
  <c r="A85" i="5"/>
  <c r="S46" i="5"/>
  <c r="I44" i="5"/>
  <c r="I30" i="5"/>
  <c r="I38" i="5" s="1"/>
  <c r="I45" i="5" s="1"/>
  <c r="O24" i="5"/>
  <c r="G24" i="5"/>
  <c r="G23" i="5"/>
  <c r="G22" i="5"/>
  <c r="E21" i="5"/>
  <c r="G21" i="5" s="1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J5" i="5"/>
  <c r="J4" i="5"/>
  <c r="J9" i="5" s="1"/>
  <c r="K9" i="5" s="1"/>
  <c r="H17" i="5" l="1"/>
  <c r="H52" i="5"/>
  <c r="I27" i="5"/>
  <c r="I57" i="5" s="1"/>
  <c r="H53" i="5"/>
  <c r="I55" i="5" s="1"/>
  <c r="O119" i="5"/>
  <c r="O120" i="5" s="1"/>
  <c r="E12" i="4"/>
  <c r="G9" i="4"/>
  <c r="P119" i="4"/>
  <c r="N119" i="4"/>
  <c r="M119" i="4"/>
  <c r="H47" i="4" s="1"/>
  <c r="I49" i="4" s="1"/>
  <c r="L119" i="4"/>
  <c r="L120" i="4" s="1"/>
  <c r="Q111" i="4"/>
  <c r="H85" i="4"/>
  <c r="E85" i="4"/>
  <c r="A85" i="4"/>
  <c r="S46" i="4"/>
  <c r="I44" i="4"/>
  <c r="I30" i="4"/>
  <c r="I38" i="4" s="1"/>
  <c r="I45" i="4" s="1"/>
  <c r="O24" i="4"/>
  <c r="G24" i="4"/>
  <c r="G23" i="4"/>
  <c r="G22" i="4"/>
  <c r="E21" i="4"/>
  <c r="G21" i="4" s="1"/>
  <c r="G20" i="4"/>
  <c r="H26" i="4" s="1"/>
  <c r="U16" i="4"/>
  <c r="T16" i="4"/>
  <c r="G16" i="4"/>
  <c r="G15" i="4"/>
  <c r="G14" i="4"/>
  <c r="G13" i="4"/>
  <c r="G12" i="4"/>
  <c r="G11" i="4"/>
  <c r="G10" i="4"/>
  <c r="G8" i="4"/>
  <c r="J5" i="4"/>
  <c r="J4" i="4"/>
  <c r="J9" i="4" s="1"/>
  <c r="K9" i="4" s="1"/>
  <c r="L120" i="1"/>
  <c r="P119" i="1"/>
  <c r="N119" i="1"/>
  <c r="M119" i="1"/>
  <c r="H47" i="1" s="1"/>
  <c r="I49" i="1" s="1"/>
  <c r="L119" i="1"/>
  <c r="Q111" i="1"/>
  <c r="H85" i="1"/>
  <c r="E85" i="1"/>
  <c r="A85" i="1"/>
  <c r="H52" i="1"/>
  <c r="S46" i="1"/>
  <c r="I44" i="1"/>
  <c r="I31" i="1"/>
  <c r="I30" i="1"/>
  <c r="I38" i="1" s="1"/>
  <c r="I45" i="1" s="1"/>
  <c r="O24" i="1"/>
  <c r="G24" i="1"/>
  <c r="G23" i="1"/>
  <c r="G22" i="1"/>
  <c r="G21" i="1"/>
  <c r="E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J5" i="1"/>
  <c r="J4" i="1"/>
  <c r="J9" i="1" s="1"/>
  <c r="K9" i="1" s="1"/>
  <c r="L9" i="5" l="1"/>
  <c r="H17" i="4"/>
  <c r="I27" i="4" s="1"/>
  <c r="I57" i="4" s="1"/>
  <c r="H52" i="4"/>
  <c r="H53" i="4"/>
  <c r="O119" i="4"/>
  <c r="O120" i="4" s="1"/>
  <c r="I27" i="1"/>
  <c r="I57" i="1" s="1"/>
  <c r="I55" i="1"/>
  <c r="L9" i="1" s="1"/>
  <c r="H53" i="1"/>
  <c r="O119" i="1"/>
  <c r="O120" i="1" s="1"/>
  <c r="I55" i="4" l="1"/>
  <c r="L9" i="4" s="1"/>
  <c r="I56" i="1"/>
  <c r="I59" i="1" l="1"/>
  <c r="I31" i="4"/>
  <c r="I56" i="4" s="1"/>
  <c r="I59" i="4" l="1"/>
  <c r="I31" i="5"/>
  <c r="I56" i="5" s="1"/>
  <c r="I59" i="5" s="1"/>
</calcChain>
</file>

<file path=xl/sharedStrings.xml><?xml version="1.0" encoding="utf-8"?>
<sst xmlns="http://schemas.openxmlformats.org/spreadsheetml/2006/main" count="361" uniqueCount="96">
  <si>
    <t>CASH OPNAME</t>
  </si>
  <si>
    <t>Hari             :</t>
  </si>
  <si>
    <t>Kamis</t>
  </si>
  <si>
    <t>Tanggal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</si>
  <si>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</si>
  <si>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</si>
  <si>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</si>
  <si>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</si>
  <si>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</si>
  <si>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</si>
  <si>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</si>
  <si>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</si>
  <si>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</si>
  <si>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</si>
  <si>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</si>
  <si>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</si>
  <si>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</si>
  <si>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</si>
  <si>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</si>
  <si>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</si>
  <si>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</si>
  <si>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</si>
  <si>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</si>
  <si>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</si>
  <si>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</si>
  <si>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</si>
  <si>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</si>
  <si>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</si>
  <si>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</si>
  <si>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</si>
  <si>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</si>
  <si>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</si>
  <si>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</si>
  <si>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</si>
  <si>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</si>
  <si>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</si>
  <si>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</si>
  <si>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</si>
  <si>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</si>
  <si>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</si>
  <si>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</si>
  <si>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</si>
  <si>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</si>
  <si>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</si>
  <si>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</si>
  <si>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</si>
  <si>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</si>
  <si>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</si>
  <si>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</si>
  <si>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</si>
  <si>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</si>
  <si>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</si>
  <si>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</si>
  <si>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</si>
  <si>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</si>
  <si>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</si>
  <si>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</si>
  <si>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</si>
  <si>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</si>
  <si>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</si>
  <si>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</si>
  <si>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Jum'at </t>
  </si>
  <si>
    <t xml:space="preserve">Sabtu </t>
  </si>
  <si>
    <t>cb yatim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</si>
  <si>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</si>
  <si>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</si>
  <si>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</si>
  <si>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</si>
  <si>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</si>
  <si>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</si>
  <si>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</si>
  <si>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</si>
  <si>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</si>
  <si>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</si>
  <si>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</si>
  <si>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</si>
  <si>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</si>
  <si>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</si>
  <si>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</si>
  <si>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</si>
  <si>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</si>
  <si>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</si>
  <si>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</si>
  <si>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</si>
  <si>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</si>
  <si>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</si>
  <si>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</si>
  <si>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</si>
  <si>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</si>
  <si>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</si>
  <si>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</si>
  <si>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</si>
  <si>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</si>
  <si>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</si>
  <si>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roni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</si>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</sst>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  <font>
      <sz val="12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"/>
      <scheme val="minor"/>
    </font>
    <font>
      <sz val="11"/>
      <color theme="10"/>
      <name val="Times New Roman"/>
      <family val="1"/>
    </font>
    <font>
      <sz val="14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63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vertical="top" wrapText="1"/>
    </xf>
    <xf numFmtId="41" fontId="17" fillId="4" borderId="1" xfId="1" applyFont="1" applyFill="1" applyBorder="1" applyAlignment="1">
      <alignment horizontal="right" vertical="top" wrapText="1"/>
    </xf>
    <xf numFmtId="41" fontId="7" fillId="3" borderId="3" xfId="0" applyNumberFormat="1" applyFont="1" applyFill="1" applyBorder="1"/>
    <xf numFmtId="0" fontId="18" fillId="0" borderId="1" xfId="5" applyFont="1" applyBorder="1" applyAlignment="1">
      <alignment vertical="center" wrapText="1"/>
    </xf>
    <xf numFmtId="41" fontId="19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20" fillId="0" borderId="1" xfId="0" applyFont="1" applyBorder="1" applyAlignment="1"/>
    <xf numFmtId="0" fontId="21" fillId="0" borderId="1" xfId="5" applyFont="1" applyBorder="1" applyAlignment="1">
      <alignment vertical="center" wrapText="1"/>
    </xf>
    <xf numFmtId="3" fontId="19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9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22" fillId="3" borderId="1" xfId="1" applyFont="1" applyFill="1" applyBorder="1" applyAlignment="1">
      <alignment horizontal="left"/>
    </xf>
    <xf numFmtId="41" fontId="19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0" fontId="18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5" borderId="1" xfId="1" applyFont="1" applyFill="1" applyBorder="1" applyAlignment="1">
      <alignment horizontal="right" vertical="top" wrapText="1"/>
    </xf>
    <xf numFmtId="41" fontId="19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3" fillId="0" borderId="1" xfId="1" quotePrefix="1" applyFont="1" applyFill="1" applyBorder="1" applyAlignment="1">
      <alignment horizontal="center" wrapText="1"/>
    </xf>
    <xf numFmtId="41" fontId="7" fillId="0" borderId="3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3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1" fontId="17" fillId="6" borderId="1" xfId="1" applyFont="1" applyFill="1" applyBorder="1" applyAlignment="1">
      <alignment horizontal="right" vertical="top" wrapText="1"/>
    </xf>
    <xf numFmtId="41" fontId="17" fillId="4" borderId="1" xfId="1" applyFont="1" applyFill="1" applyBorder="1" applyAlignment="1">
      <alignment horizontal="right" vertical="top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0" fontId="16" fillId="5" borderId="1" xfId="5" applyFont="1" applyFill="1" applyBorder="1" applyAlignment="1">
      <alignment vertical="top" wrapText="1"/>
    </xf>
    <xf numFmtId="164" fontId="24" fillId="0" borderId="0" xfId="3" applyNumberFormat="1" applyFont="1" applyBorder="1" applyAlignment="1"/>
    <xf numFmtId="0" fontId="19" fillId="0" borderId="1" xfId="0" applyFont="1" applyBorder="1" applyAlignment="1">
      <alignment vertical="center"/>
    </xf>
    <xf numFmtId="164" fontId="24" fillId="0" borderId="0" xfId="3" applyNumberFormat="1" applyFont="1" applyAlignment="1"/>
    <xf numFmtId="164" fontId="9" fillId="0" borderId="0" xfId="3" applyNumberFormat="1" applyFont="1" applyAlignment="1"/>
    <xf numFmtId="0" fontId="19" fillId="0" borderId="1" xfId="0" applyFont="1" applyBorder="1" applyAlignment="1">
      <alignment vertical="center" wrapText="1"/>
    </xf>
    <xf numFmtId="41" fontId="25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9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9" fillId="0" borderId="1" xfId="0" applyFont="1" applyBorder="1" applyAlignment="1">
      <alignment wrapText="1"/>
    </xf>
    <xf numFmtId="164" fontId="19" fillId="0" borderId="1" xfId="0" applyNumberFormat="1" applyFont="1" applyBorder="1" applyAlignment="1">
      <alignment wrapText="1"/>
    </xf>
    <xf numFmtId="0" fontId="16" fillId="6" borderId="1" xfId="5" applyFont="1" applyFill="1" applyBorder="1" applyAlignment="1">
      <alignment vertical="top" wrapText="1"/>
    </xf>
    <xf numFmtId="164" fontId="19" fillId="0" borderId="2" xfId="0" applyNumberFormat="1" applyFont="1" applyBorder="1" applyAlignment="1">
      <alignment wrapText="1"/>
    </xf>
    <xf numFmtId="41" fontId="26" fillId="0" borderId="1" xfId="1" applyFont="1" applyBorder="1" applyAlignment="1">
      <alignment horizontal="right" wrapText="1"/>
    </xf>
    <xf numFmtId="42" fontId="5" fillId="0" borderId="0" xfId="0" applyNumberFormat="1" applyFont="1"/>
    <xf numFmtId="0" fontId="19" fillId="0" borderId="2" xfId="0" applyFont="1" applyBorder="1" applyAlignment="1">
      <alignment wrapText="1"/>
    </xf>
    <xf numFmtId="41" fontId="26" fillId="0" borderId="1" xfId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9" fillId="7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7" fillId="0" borderId="0" xfId="3" applyFont="1" applyAlignment="1">
      <alignment horizontal="left"/>
    </xf>
    <xf numFmtId="0" fontId="27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8" fillId="0" borderId="0" xfId="3" applyFont="1" applyBorder="1"/>
    <xf numFmtId="164" fontId="2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9" fillId="0" borderId="0" xfId="0" applyNumberFormat="1" applyFont="1" applyBorder="1" applyAlignment="1">
      <alignment horizontal="right" vertical="center" wrapText="1"/>
    </xf>
    <xf numFmtId="41" fontId="25" fillId="0" borderId="0" xfId="0" applyNumberFormat="1" applyFont="1"/>
    <xf numFmtId="0" fontId="30" fillId="0" borderId="0" xfId="4" applyFont="1"/>
    <xf numFmtId="42" fontId="25" fillId="0" borderId="0" xfId="4" applyNumberFormat="1" applyFont="1"/>
    <xf numFmtId="0" fontId="18" fillId="0" borderId="1" xfId="5" applyFont="1" applyBorder="1" applyAlignment="1">
      <alignment wrapText="1"/>
    </xf>
    <xf numFmtId="3" fontId="19" fillId="0" borderId="5" xfId="0" applyNumberFormat="1" applyFont="1" applyBorder="1" applyAlignment="1">
      <alignment horizontal="right" vertical="center" wrapText="1"/>
    </xf>
    <xf numFmtId="0" fontId="30" fillId="0" borderId="0" xfId="0" applyFont="1"/>
    <xf numFmtId="42" fontId="30" fillId="0" borderId="0" xfId="4" applyNumberFormat="1" applyFont="1"/>
    <xf numFmtId="0" fontId="19" fillId="0" borderId="1" xfId="0" applyFont="1" applyBorder="1"/>
    <xf numFmtId="42" fontId="30" fillId="0" borderId="0" xfId="0" applyNumberFormat="1" applyFont="1"/>
    <xf numFmtId="42" fontId="7" fillId="0" borderId="0" xfId="0" applyNumberFormat="1" applyFont="1"/>
    <xf numFmtId="0" fontId="25" fillId="0" borderId="0" xfId="0" applyFont="1"/>
    <xf numFmtId="42" fontId="25" fillId="0" borderId="0" xfId="0" applyNumberFormat="1" applyFont="1"/>
    <xf numFmtId="41" fontId="7" fillId="0" borderId="0" xfId="2" applyNumberFormat="1" applyFont="1" applyFill="1"/>
    <xf numFmtId="41" fontId="31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9" fillId="0" borderId="1" xfId="0" applyNumberFormat="1" applyFont="1" applyBorder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%20Co%20Daily%20-%20Okto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Sept"/>
      <sheetName val="1 Okt"/>
      <sheetName val="2 OKT"/>
      <sheetName val="3 OKT"/>
      <sheetName val="4 Okt"/>
      <sheetName val="5 Okt "/>
      <sheetName val="6 Okt"/>
      <sheetName val="8 OKT "/>
      <sheetName val="9 okt"/>
      <sheetName val="10 Okt"/>
      <sheetName val="11 OKT"/>
      <sheetName val="12 Okt"/>
      <sheetName val="13 Okt "/>
      <sheetName val="14 Okt"/>
      <sheetName val="15 oKT"/>
      <sheetName val="18 Okt"/>
      <sheetName val="19 Okt "/>
      <sheetName val="20 Okt"/>
      <sheetName val="21 Okt (2)"/>
      <sheetName val="22 Okt"/>
      <sheetName val="23 Okt"/>
      <sheetName val="24 Okt"/>
      <sheetName val="25 Okt"/>
      <sheetName val="26 Okt"/>
      <sheetName val="27 okt"/>
      <sheetName val="29 Okt"/>
      <sheetName val="30 Okt"/>
      <sheetName val="31 Okt "/>
      <sheetName val="1 Nov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38">
          <cell r="I38">
            <v>816527793</v>
          </cell>
        </row>
      </sheetData>
      <sheetData sheetId="27">
        <row r="56">
          <cell r="I56">
            <v>18336000</v>
          </cell>
        </row>
      </sheetData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232</v>
      </c>
      <c r="F8" s="21"/>
      <c r="G8" s="16">
        <f t="shared" ref="G8:G16" si="0">C8*E8</f>
        <v>23200000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146</v>
      </c>
      <c r="F9" s="21"/>
      <c r="G9" s="16">
        <f t="shared" si="0"/>
        <v>7300000</v>
      </c>
      <c r="H9" s="23"/>
      <c r="I9" s="21"/>
      <c r="J9" s="16">
        <f>SUM(J4:J8)</f>
        <v>39459000</v>
      </c>
      <c r="K9" s="25">
        <f>J9+M18</f>
        <v>40009000</v>
      </c>
      <c r="L9" s="26">
        <f>K9-I55</f>
        <v>21849000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102</v>
      </c>
      <c r="F11" s="21"/>
      <c r="G11" s="16">
        <f t="shared" si="0"/>
        <v>1020000</v>
      </c>
      <c r="H11" s="8"/>
      <c r="I11" s="21"/>
      <c r="J11" s="28"/>
      <c r="K11" s="29"/>
      <c r="L11" s="159" t="s">
        <v>12</v>
      </c>
      <c r="M11" s="160"/>
      <c r="N11" s="161" t="s">
        <v>13</v>
      </c>
      <c r="O11" s="16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201</v>
      </c>
      <c r="F12" s="21"/>
      <c r="G12" s="16">
        <f t="shared" si="0"/>
        <v>1005000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66</v>
      </c>
      <c r="F13" s="21"/>
      <c r="G13" s="16">
        <f t="shared" si="0"/>
        <v>132000</v>
      </c>
      <c r="H13" s="8"/>
      <c r="I13" s="7"/>
      <c r="J13" s="37"/>
      <c r="K13" s="38"/>
      <c r="L13" s="39">
        <v>17850000</v>
      </c>
      <c r="M13" s="40">
        <v>50000</v>
      </c>
      <c r="N13" s="41"/>
      <c r="O13" s="42">
        <v>4000000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-4000000</v>
      </c>
      <c r="M14" s="40">
        <v>1000000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4">
        <v>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1700000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32677000</v>
      </c>
      <c r="I17" s="9"/>
      <c r="J17" s="37"/>
      <c r="K17" s="38"/>
      <c r="L17" s="59"/>
      <c r="M17" s="40">
        <v>215000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550000</v>
      </c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/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/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4000000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32931000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+'[1]31 Okt '!I56</f>
        <v>18336000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3565000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3565000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13850000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4000000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310000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18160000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32931000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32931000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13850000</v>
      </c>
      <c r="M119" s="154">
        <f t="shared" ref="M119:P119" si="1">SUM(M13:M118)</f>
        <v>3565000</v>
      </c>
      <c r="N119" s="154">
        <f>SUM(N13:N118)</f>
        <v>0</v>
      </c>
      <c r="O119" s="154">
        <f>SUM(O13:O118)</f>
        <v>8000000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13850000</v>
      </c>
      <c r="O120" s="154">
        <f>SUM(O13:O119)</f>
        <v>16000000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Normal="100" zoomScaleSheetLayoutView="100" workbookViewId="0">
      <selection activeCell="E14" sqref="E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43406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202</v>
      </c>
      <c r="F8" s="21"/>
      <c r="G8" s="16">
        <f t="shared" ref="G8:G16" si="0">C8*E8</f>
        <v>20200000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97</v>
      </c>
      <c r="F9" s="21"/>
      <c r="G9" s="16">
        <f t="shared" si="0"/>
        <v>4850000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32959000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45</v>
      </c>
      <c r="F11" s="21"/>
      <c r="G11" s="16">
        <f t="shared" si="0"/>
        <v>450000</v>
      </c>
      <c r="H11" s="8"/>
      <c r="I11" s="21"/>
      <c r="J11" s="28"/>
      <c r="K11" s="29"/>
      <c r="L11" s="159" t="s">
        <v>12</v>
      </c>
      <c r="M11" s="160"/>
      <c r="N11" s="161" t="s">
        <v>13</v>
      </c>
      <c r="O11" s="16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f>92-40</f>
        <v>52</v>
      </c>
      <c r="F12" s="21"/>
      <c r="G12" s="16">
        <f t="shared" si="0"/>
        <v>260000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50</v>
      </c>
      <c r="F13" s="21"/>
      <c r="G13" s="16">
        <f t="shared" si="0"/>
        <v>100000</v>
      </c>
      <c r="H13" s="8"/>
      <c r="I13" s="7"/>
      <c r="J13" s="37"/>
      <c r="K13" s="38"/>
      <c r="L13" s="39">
        <v>6500000</v>
      </c>
      <c r="M13" s="40">
        <v>2300000</v>
      </c>
      <c r="N13" s="41"/>
      <c r="O13" s="42">
        <v>1000000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-1000000</v>
      </c>
      <c r="M14" s="40">
        <v>2990000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4">
        <v>3650000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500000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25860000</v>
      </c>
      <c r="I17" s="9"/>
      <c r="J17" s="37"/>
      <c r="K17" s="38"/>
      <c r="L17" s="59"/>
      <c r="M17" s="40">
        <v>3877000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/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/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1000000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26114000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+'01 Nov'!I56</f>
        <v>32931000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13317000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13317000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5500000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6500000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26114000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26114000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5500000</v>
      </c>
      <c r="M119" s="154">
        <f t="shared" ref="M119:P119" si="1">SUM(M13:M118)</f>
        <v>13317000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5500000</v>
      </c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C57" sqref="C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43407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210+94</f>
        <v>304</v>
      </c>
      <c r="F8" s="21"/>
      <c r="G8" s="16">
        <f t="shared" ref="G8:G16" si="0">C8*E8</f>
        <v>30400000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64+157</f>
        <v>221</v>
      </c>
      <c r="F9" s="21"/>
      <c r="G9" s="16">
        <f t="shared" si="0"/>
        <v>11050000</v>
      </c>
      <c r="H9" s="23"/>
      <c r="I9" s="21"/>
      <c r="J9" s="16">
        <f>SUM(J4:J8)</f>
        <v>39459000</v>
      </c>
      <c r="K9" s="25">
        <f>J9+M18</f>
        <v>39499000</v>
      </c>
      <c r="L9" s="26">
        <f>K9-I55</f>
        <v>13954000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f>25+1</f>
        <v>26</v>
      </c>
      <c r="F11" s="21"/>
      <c r="G11" s="16">
        <f t="shared" si="0"/>
        <v>260000</v>
      </c>
      <c r="H11" s="8"/>
      <c r="I11" s="21"/>
      <c r="J11" s="28"/>
      <c r="K11" s="29"/>
      <c r="L11" s="159" t="s">
        <v>12</v>
      </c>
      <c r="M11" s="160"/>
      <c r="N11" s="161" t="s">
        <v>13</v>
      </c>
      <c r="O11" s="16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f>46+1</f>
        <v>47</v>
      </c>
      <c r="F12" s="21"/>
      <c r="G12" s="16">
        <f t="shared" si="0"/>
        <v>235000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8"/>
      <c r="L13" s="39">
        <v>7650000</v>
      </c>
      <c r="M13" s="40">
        <v>2440000</v>
      </c>
      <c r="N13" s="41"/>
      <c r="O13" s="42">
        <v>9900000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17345000</v>
      </c>
      <c r="M14" s="40">
        <v>310000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-9900000</v>
      </c>
      <c r="M15" s="54">
        <v>650000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4000000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42115000</v>
      </c>
      <c r="I17" s="9"/>
      <c r="J17" s="37"/>
      <c r="K17" s="38"/>
      <c r="L17" s="59"/>
      <c r="M17" s="40">
        <v>20000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40000</v>
      </c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>
        <v>1250000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200000</v>
      </c>
      <c r="N20" s="41" t="s">
        <v>63</v>
      </c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>
        <v>70000</v>
      </c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20000</v>
      </c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>
        <v>290000</v>
      </c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9900000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42369000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+'02 Nov'!I56</f>
        <v>26114000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9290000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9290000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15095000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9900000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550000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25545000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42369000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42369000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15095000</v>
      </c>
      <c r="M119" s="154">
        <f t="shared" ref="M119:P119" si="1">SUM(M13:M118)</f>
        <v>9290000</v>
      </c>
      <c r="N119" s="154">
        <f>SUM(N13:N118)</f>
        <v>0</v>
      </c>
      <c r="O119" s="154">
        <f>SUM(O13:O118)</f>
        <v>19800000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15095000</v>
      </c>
      <c r="O120" s="154">
        <f>SUM(O13:O119)</f>
        <v>39600000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43" zoomScaleNormal="100" zoomScaleSheetLayoutView="10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58" t="s">
        <v>0</v>
      </c>
      <c r="B1" s="158"/>
      <c r="C1" s="158"/>
      <c r="D1" s="158"/>
      <c r="E1" s="158"/>
      <c r="F1" s="158"/>
      <c r="G1" s="158"/>
      <c r="H1" s="158"/>
      <c r="I1" s="158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95</v>
      </c>
      <c r="C3" s="9"/>
      <c r="D3" s="7"/>
      <c r="E3" s="7"/>
      <c r="F3" s="7"/>
      <c r="G3" s="7"/>
      <c r="H3" s="7" t="s">
        <v>3</v>
      </c>
      <c r="I3" s="11">
        <v>43408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210+94+373+8</f>
        <v>685</v>
      </c>
      <c r="F8" s="21"/>
      <c r="G8" s="16">
        <f t="shared" ref="G8:G16" si="0">C8*E8</f>
        <v>68500000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64+157+156</f>
        <v>377</v>
      </c>
      <c r="F9" s="21"/>
      <c r="G9" s="16">
        <f t="shared" si="0"/>
        <v>18850000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-6816000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5</v>
      </c>
      <c r="F10" s="21"/>
      <c r="G10" s="16">
        <f t="shared" si="0"/>
        <v>100000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f>25+1</f>
        <v>26</v>
      </c>
      <c r="F11" s="21"/>
      <c r="G11" s="16">
        <f t="shared" si="0"/>
        <v>260000</v>
      </c>
      <c r="H11" s="8"/>
      <c r="I11" s="21"/>
      <c r="J11" s="28"/>
      <c r="K11" s="29"/>
      <c r="L11" s="159" t="s">
        <v>12</v>
      </c>
      <c r="M11" s="160"/>
      <c r="N11" s="161" t="s">
        <v>13</v>
      </c>
      <c r="O11" s="162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48</v>
      </c>
      <c r="F12" s="21"/>
      <c r="G12" s="16">
        <f t="shared" si="0"/>
        <v>240000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 t="s">
        <v>64</v>
      </c>
      <c r="L13" s="55">
        <v>500000</v>
      </c>
      <c r="M13" s="40">
        <v>350000</v>
      </c>
      <c r="N13" s="41"/>
      <c r="O13" s="42">
        <v>43475000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 t="s">
        <v>65</v>
      </c>
      <c r="L14" s="55">
        <v>2000000</v>
      </c>
      <c r="M14" s="40"/>
      <c r="N14" s="49"/>
      <c r="O14" s="50">
        <v>800000</v>
      </c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 t="s">
        <v>66</v>
      </c>
      <c r="L15" s="55" t="s">
        <v>94</v>
      </c>
      <c r="M15" s="54"/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 t="s">
        <v>67</v>
      </c>
      <c r="L16" s="55" t="s">
        <v>94</v>
      </c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88040000</v>
      </c>
      <c r="I17" s="9"/>
      <c r="J17" s="37"/>
      <c r="K17" s="37" t="s">
        <v>68</v>
      </c>
      <c r="L17" s="55">
        <v>4200000</v>
      </c>
      <c r="M17" s="40"/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 t="s">
        <v>69</v>
      </c>
      <c r="L18" s="55">
        <v>650000</v>
      </c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 t="s">
        <v>70</v>
      </c>
      <c r="L19" s="55">
        <v>1000000</v>
      </c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 t="s">
        <v>71</v>
      </c>
      <c r="L20" s="55">
        <v>1400000</v>
      </c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 t="s">
        <v>72</v>
      </c>
      <c r="L21" s="55">
        <v>800000</v>
      </c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 t="s">
        <v>73</v>
      </c>
      <c r="L22" s="55">
        <v>700000</v>
      </c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 t="s">
        <v>74</v>
      </c>
      <c r="L23" s="55">
        <v>1550000</v>
      </c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 t="s">
        <v>75</v>
      </c>
      <c r="L24" s="55">
        <v>575000</v>
      </c>
      <c r="M24" s="40"/>
      <c r="N24" s="41"/>
      <c r="O24" s="50">
        <f>SUM(O13:O23)</f>
        <v>44275000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 t="s">
        <v>76</v>
      </c>
      <c r="L25" s="55">
        <v>3000000</v>
      </c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 t="s">
        <v>77</v>
      </c>
      <c r="L26" s="55">
        <v>1000000</v>
      </c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88294000</v>
      </c>
      <c r="J27" s="37"/>
      <c r="K27" s="37" t="s">
        <v>78</v>
      </c>
      <c r="L27" s="55">
        <v>700000</v>
      </c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 t="s">
        <v>79</v>
      </c>
      <c r="L28" s="55">
        <v>1500000</v>
      </c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 t="s">
        <v>80</v>
      </c>
      <c r="L29" s="55">
        <v>4000000</v>
      </c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37" t="s">
        <v>81</v>
      </c>
      <c r="L30" s="55">
        <v>3600000</v>
      </c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+'03 nOV'!I56</f>
        <v>42369000</v>
      </c>
      <c r="J31" s="37"/>
      <c r="K31" s="37" t="s">
        <v>82</v>
      </c>
      <c r="L31" s="55">
        <v>2000000</v>
      </c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 t="s">
        <v>83</v>
      </c>
      <c r="L32" s="55">
        <v>1100000</v>
      </c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 t="s">
        <v>84</v>
      </c>
      <c r="L33" s="55">
        <v>500000</v>
      </c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 t="s">
        <v>85</v>
      </c>
      <c r="L34" s="55">
        <v>4350000</v>
      </c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 t="s">
        <v>86</v>
      </c>
      <c r="L35" s="55">
        <v>2000000</v>
      </c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 t="s">
        <v>87</v>
      </c>
      <c r="L36" s="55">
        <v>1800000</v>
      </c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 t="s">
        <v>88</v>
      </c>
      <c r="L37" s="55">
        <v>900000</v>
      </c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37" t="s">
        <v>89</v>
      </c>
      <c r="L38" s="55">
        <v>1200000</v>
      </c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 t="s">
        <v>90</v>
      </c>
      <c r="L39" s="55">
        <v>1500000</v>
      </c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 t="s">
        <v>91</v>
      </c>
      <c r="L40" s="55">
        <v>800000</v>
      </c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 t="s">
        <v>92</v>
      </c>
      <c r="L41" s="55">
        <v>1500000</v>
      </c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 t="s">
        <v>93</v>
      </c>
      <c r="L42" s="42">
        <v>650000</v>
      </c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>
        <v>-43475000</v>
      </c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2000000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44275000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46275000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88294000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88294000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2000000</v>
      </c>
      <c r="M119" s="154">
        <f t="shared" ref="M119:P119" si="1">SUM(M13:M118)</f>
        <v>350000</v>
      </c>
      <c r="N119" s="154">
        <f>SUM(N13:N118)</f>
        <v>0</v>
      </c>
      <c r="O119" s="154">
        <f>SUM(O13:O118)</f>
        <v>88550000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-26775000</v>
      </c>
      <c r="O120" s="154">
        <f>SUM(O13:O119)</f>
        <v>177100000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01 Nov</vt:lpstr>
      <vt:lpstr>02 Nov</vt:lpstr>
      <vt:lpstr>03 nOV</vt:lpstr>
      <vt:lpstr>04 nOV</vt:lpstr>
      <vt:lpstr>'01 Nov'!Print_Area</vt:lpstr>
      <vt:lpstr>'02 Nov'!Print_Area</vt:lpstr>
      <vt:lpstr>'03 nOV'!Print_Area</vt:lpstr>
      <vt:lpstr>'04 nOV'!Print_Area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2018-11-02T09:01:06Z</cp:lastPrinted>
  <dcterms:created xsi:type="dcterms:W3CDTF">2018-11-02T07:17:59Z</dcterms:created>
  <dcterms:modified xsi:type="dcterms:W3CDTF">2018-11-04T06:18:23Z</dcterms:modified>
</cp:coreProperties>
</file>