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"/>
  </bookViews>
  <sheets>
    <sheet name="KA 16 A" sheetId="1" r:id="rId1"/>
    <sheet name="KA 16 B" sheetId="2" r:id="rId2"/>
    <sheet name="REKAP" sheetId="3" r:id="rId3"/>
  </sheets>
  <calcPr calcId="144525"/>
</workbook>
</file>

<file path=xl/calcChain.xml><?xml version="1.0" encoding="utf-8"?>
<calcChain xmlns="http://schemas.openxmlformats.org/spreadsheetml/2006/main">
  <c r="D7" i="3" l="1"/>
  <c r="D6" i="3"/>
  <c r="D5" i="3"/>
  <c r="C5" i="3" s="1"/>
  <c r="D4" i="3"/>
  <c r="C4" i="3" l="1"/>
  <c r="F43" i="1"/>
  <c r="F43" i="2"/>
  <c r="D47" i="2" l="1"/>
  <c r="D45" i="2"/>
  <c r="D44" i="2"/>
  <c r="D46" i="2" s="1"/>
  <c r="D47" i="1"/>
  <c r="D45" i="1"/>
  <c r="D44" i="1"/>
  <c r="D46" i="1" s="1"/>
</calcChain>
</file>

<file path=xl/sharedStrings.xml><?xml version="1.0" encoding="utf-8"?>
<sst xmlns="http://schemas.openxmlformats.org/spreadsheetml/2006/main" count="297" uniqueCount="154">
  <si>
    <t xml:space="preserve">      </t>
  </si>
  <si>
    <t xml:space="preserve">       LEMBAGA PENDIDIKAN DAN PENGEMBANGAN PROFESI INDONESIA</t>
  </si>
  <si>
    <t xml:space="preserve">       BUSINESS &amp; TECHNOLOGY COLLEGE</t>
  </si>
  <si>
    <t xml:space="preserve">       CABANG TASIKMALAYA</t>
  </si>
  <si>
    <t>MAHASISWA JUNIOR</t>
  </si>
  <si>
    <t>ODD SEMESTER ACADEMIC YEARS 2018/2019</t>
  </si>
  <si>
    <t>Computerized Accounting</t>
  </si>
  <si>
    <t>Class       : KA 16 A</t>
  </si>
  <si>
    <r>
      <t>PA :</t>
    </r>
    <r>
      <rPr>
        <sz val="11"/>
        <color theme="1"/>
        <rFont val="Arial"/>
        <family val="2"/>
      </rPr>
      <t xml:space="preserve"> Wafa Tsamratul Fuadah, S.Pd</t>
    </r>
  </si>
  <si>
    <t>No</t>
  </si>
  <si>
    <t>NIM</t>
  </si>
  <si>
    <t>Nama Lengkap</t>
  </si>
  <si>
    <t>L/P</t>
  </si>
  <si>
    <t>Masih Aktif Kuliah</t>
  </si>
  <si>
    <t>Keterangan</t>
  </si>
  <si>
    <t>1</t>
  </si>
  <si>
    <t>Agis Nurismaya</t>
  </si>
  <si>
    <t>L</t>
  </si>
  <si>
    <t>Ya</t>
  </si>
  <si>
    <t>Agung Surya Gumelar</t>
  </si>
  <si>
    <t>2</t>
  </si>
  <si>
    <t>Ai Koidah</t>
  </si>
  <si>
    <t>P</t>
  </si>
  <si>
    <t xml:space="preserve">Ajeng Ratih N </t>
  </si>
  <si>
    <t>3</t>
  </si>
  <si>
    <t>Ai Prihatini</t>
  </si>
  <si>
    <t>Dede Rois Suryaningrat</t>
  </si>
  <si>
    <t>4</t>
  </si>
  <si>
    <t>Akhwan Adytia Deni</t>
  </si>
  <si>
    <t>Ihsan Kamil</t>
  </si>
  <si>
    <t>5</t>
  </si>
  <si>
    <t>Alisya Putriarizqiani</t>
  </si>
  <si>
    <t>Ira Nur Rodiah</t>
  </si>
  <si>
    <t>6</t>
  </si>
  <si>
    <t>Gina Amalia</t>
  </si>
  <si>
    <t xml:space="preserve">Neng Lutvie </t>
  </si>
  <si>
    <t>7</t>
  </si>
  <si>
    <t>Nur Asyifa h</t>
  </si>
  <si>
    <t>30</t>
  </si>
  <si>
    <t>Indiati</t>
  </si>
  <si>
    <t>8</t>
  </si>
  <si>
    <t>Indriyani Rahmawati</t>
  </si>
  <si>
    <t>Tidak</t>
  </si>
  <si>
    <t>Omah Muharomah</t>
  </si>
  <si>
    <t>9</t>
  </si>
  <si>
    <t>Labuda Alawiyah</t>
  </si>
  <si>
    <t>Putri Rini N</t>
  </si>
  <si>
    <t>10</t>
  </si>
  <si>
    <t>M. Arip Hidayat</t>
  </si>
  <si>
    <t>Rani Rahmawati</t>
  </si>
  <si>
    <t>11</t>
  </si>
  <si>
    <t>Neng Lutvie Agustina</t>
  </si>
  <si>
    <t>Reski Yurike</t>
  </si>
  <si>
    <t>12</t>
  </si>
  <si>
    <t>Nisaul Chotimah</t>
  </si>
  <si>
    <t>Pindahan dari OM</t>
  </si>
  <si>
    <t>Ria Endang Lestari</t>
  </si>
  <si>
    <t>13</t>
  </si>
  <si>
    <t>Nur Asyifa Hasanati Hidayah</t>
  </si>
  <si>
    <t>Rini Fitriani</t>
  </si>
  <si>
    <t>14</t>
  </si>
  <si>
    <t>Risma Diana</t>
  </si>
  <si>
    <t>15</t>
  </si>
  <si>
    <t>Pipit Patra Komala</t>
  </si>
  <si>
    <t>Rita Nurmalita Dewi</t>
  </si>
  <si>
    <t>16</t>
  </si>
  <si>
    <t>Putri Rini Novitasari</t>
  </si>
  <si>
    <t>Tidak Masuk dari Awal</t>
  </si>
  <si>
    <t xml:space="preserve">Sri Gina </t>
  </si>
  <si>
    <t>17</t>
  </si>
  <si>
    <t>Putri Wilanda Reihan</t>
  </si>
  <si>
    <t>Sri Wahyuni</t>
  </si>
  <si>
    <t>18</t>
  </si>
  <si>
    <t>Refi Nuradiansyah</t>
  </si>
  <si>
    <t>Wulansari</t>
  </si>
  <si>
    <t>19</t>
  </si>
  <si>
    <t>Reni Marliani</t>
  </si>
  <si>
    <t>Yuyun Yuningsih</t>
  </si>
  <si>
    <t>20</t>
  </si>
  <si>
    <t>21</t>
  </si>
  <si>
    <t>Rifa Melani Salsabila</t>
  </si>
  <si>
    <t>22</t>
  </si>
  <si>
    <t>23</t>
  </si>
  <si>
    <t>Risma Diana Safitri</t>
  </si>
  <si>
    <t>24</t>
  </si>
  <si>
    <t>Romi Sopi Realdo</t>
  </si>
  <si>
    <t>25</t>
  </si>
  <si>
    <t>Siti Nurmelasari</t>
  </si>
  <si>
    <t>26</t>
  </si>
  <si>
    <t>Vera Rahmawati</t>
  </si>
  <si>
    <t>27</t>
  </si>
  <si>
    <t>Wiani Yulia</t>
  </si>
  <si>
    <t>28</t>
  </si>
  <si>
    <t>Zulfa Nabila</t>
  </si>
  <si>
    <t>29</t>
  </si>
  <si>
    <t>Zahra Zakiah</t>
  </si>
  <si>
    <t>Jumlah Laki-laki</t>
  </si>
  <si>
    <t>Jumlah Perempuan</t>
  </si>
  <si>
    <t>Total Mahasiswa</t>
  </si>
  <si>
    <t>Jumlah Aktif Real</t>
  </si>
  <si>
    <t>Ketua Kelas</t>
  </si>
  <si>
    <t>Sekertaris</t>
  </si>
  <si>
    <t>Pembimbing Akademik</t>
  </si>
  <si>
    <t>Head of Education</t>
  </si>
  <si>
    <t>Class       : KA 16 B</t>
  </si>
  <si>
    <t>Ajeng Ratih Nawang Wulan</t>
  </si>
  <si>
    <t>Baru</t>
  </si>
  <si>
    <t>Helma Adilah</t>
  </si>
  <si>
    <t>Annisa Hasnal Khuluqi</t>
  </si>
  <si>
    <t>Lisna Nurhayati</t>
  </si>
  <si>
    <t>Citra Putri Hanip</t>
  </si>
  <si>
    <t>Luthfi Shafiyyu Rahman</t>
  </si>
  <si>
    <t>Mita Sari Febriani</t>
  </si>
  <si>
    <t>Elis Setiani</t>
  </si>
  <si>
    <t>Munawar</t>
  </si>
  <si>
    <t>Firda Astiani</t>
  </si>
  <si>
    <t>Neng Sri Melani</t>
  </si>
  <si>
    <t>Gina Kamila Shofa</t>
  </si>
  <si>
    <t>Helma Lia Lestari</t>
  </si>
  <si>
    <t>Lisna Nurhayat</t>
  </si>
  <si>
    <t>Rani Nuraeni</t>
  </si>
  <si>
    <t>Refi Nuradiasyah</t>
  </si>
  <si>
    <t>Mita Sari Pebrianti S.</t>
  </si>
  <si>
    <t>Restu Maulida Septiani</t>
  </si>
  <si>
    <t>Rifa Melani S</t>
  </si>
  <si>
    <t>Nita Ardita Meliani</t>
  </si>
  <si>
    <t>Siti Nurmaelasari</t>
  </si>
  <si>
    <t>Puspitasari</t>
  </si>
  <si>
    <t>Pindahan dari BA</t>
  </si>
  <si>
    <t>Wiranti</t>
  </si>
  <si>
    <t>Reyhan Saptadi Mahsa</t>
  </si>
  <si>
    <t>Sri Gina Zakiyyah</t>
  </si>
  <si>
    <t>Yona Johanna</t>
  </si>
  <si>
    <t>Yuna Silpiana</t>
  </si>
  <si>
    <t>Zulfa Nabila Putri</t>
  </si>
  <si>
    <t xml:space="preserve"> </t>
  </si>
  <si>
    <t>Tanggal Bayar</t>
  </si>
  <si>
    <t>Nominal</t>
  </si>
  <si>
    <t xml:space="preserve">DATA PEMBAYARAN MELBOURNE </t>
  </si>
  <si>
    <t>Di transfer tgl 13 Oktober 2018</t>
  </si>
  <si>
    <t>Belum ditransfer</t>
  </si>
  <si>
    <t xml:space="preserve">REKAPITULASI PEMBAYARAN MELBEURN </t>
  </si>
  <si>
    <t xml:space="preserve">No </t>
  </si>
  <si>
    <t xml:space="preserve">Kelas </t>
  </si>
  <si>
    <t>Qty</t>
  </si>
  <si>
    <t>Jumlah Bayar</t>
  </si>
  <si>
    <t>KA 16 A</t>
  </si>
  <si>
    <t>KA 16 B</t>
  </si>
  <si>
    <t>Pembayaran Tahap 1 Tgl 13 Okt 2018 (27 Org)</t>
  </si>
  <si>
    <t>SISA</t>
  </si>
  <si>
    <t>Tasikmalaya, 29 November 2018</t>
  </si>
  <si>
    <t>Dibuat Oleh :</t>
  </si>
  <si>
    <t>Nijar Kurnia Romdoni, S.E</t>
  </si>
  <si>
    <t>Finance &amp; HRD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</si>
</sst>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indexed="8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202020"/>
      <name val="Arial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rgb="FF202020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2" fillId="2" borderId="0" xfId="0" applyFont="1" applyFill="1"/>
    <xf numFmtId="1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2" borderId="2" xfId="0" quotePrefix="1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/>
    <xf numFmtId="1" fontId="10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1" fontId="12" fillId="2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2" borderId="2" xfId="3" applyFont="1" applyFill="1" applyBorder="1" applyAlignment="1" applyProtection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8" borderId="2" xfId="2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left" vertical="center"/>
    </xf>
    <xf numFmtId="0" fontId="5" fillId="10" borderId="0" xfId="2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12" fillId="11" borderId="4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vertical="center" wrapText="1"/>
    </xf>
    <xf numFmtId="1" fontId="10" fillId="11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41" fontId="5" fillId="0" borderId="2" xfId="1" quotePrefix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/>
    </xf>
    <xf numFmtId="41" fontId="5" fillId="0" borderId="2" xfId="1" applyFont="1" applyFill="1" applyBorder="1" applyAlignment="1">
      <alignment horizontal="center" vertical="center"/>
    </xf>
    <xf numFmtId="41" fontId="15" fillId="5" borderId="2" xfId="1" applyFont="1" applyFill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top"/>
    </xf>
    <xf numFmtId="41" fontId="5" fillId="9" borderId="2" xfId="1" applyFont="1" applyFill="1" applyBorder="1" applyAlignment="1">
      <alignment horizontal="center" vertical="top"/>
    </xf>
    <xf numFmtId="41" fontId="5" fillId="2" borderId="0" xfId="0" applyNumberFormat="1" applyFont="1" applyFill="1" applyBorder="1"/>
    <xf numFmtId="0" fontId="5" fillId="12" borderId="2" xfId="0" quotePrefix="1" applyFont="1" applyFill="1" applyBorder="1" applyAlignment="1">
      <alignment horizontal="center" vertical="center"/>
    </xf>
    <xf numFmtId="1" fontId="10" fillId="12" borderId="0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left" vertical="center"/>
    </xf>
    <xf numFmtId="0" fontId="5" fillId="12" borderId="2" xfId="0" applyFont="1" applyFill="1" applyBorder="1" applyAlignment="1">
      <alignment horizontal="center" vertical="center"/>
    </xf>
    <xf numFmtId="16" fontId="5" fillId="12" borderId="2" xfId="0" applyNumberFormat="1" applyFont="1" applyFill="1" applyBorder="1" applyAlignment="1">
      <alignment horizontal="center" vertical="center"/>
    </xf>
    <xf numFmtId="41" fontId="5" fillId="12" borderId="2" xfId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vertical="center" wrapText="1"/>
    </xf>
    <xf numFmtId="41" fontId="5" fillId="12" borderId="2" xfId="1" quotePrefix="1" applyFont="1" applyFill="1" applyBorder="1" applyAlignment="1">
      <alignment horizontal="center" vertical="center"/>
    </xf>
    <xf numFmtId="1" fontId="10" fillId="12" borderId="2" xfId="0" applyNumberFormat="1" applyFont="1" applyFill="1" applyBorder="1" applyAlignment="1">
      <alignment horizontal="center" vertical="center" wrapText="1"/>
    </xf>
    <xf numFmtId="41" fontId="5" fillId="12" borderId="2" xfId="1" applyFont="1" applyFill="1" applyBorder="1" applyAlignment="1">
      <alignment horizontal="left" vertical="center"/>
    </xf>
    <xf numFmtId="1" fontId="5" fillId="12" borderId="2" xfId="0" applyNumberFormat="1" applyFont="1" applyFill="1" applyBorder="1" applyAlignment="1">
      <alignment horizontal="center" vertical="center"/>
    </xf>
    <xf numFmtId="41" fontId="10" fillId="12" borderId="2" xfId="1" quotePrefix="1" applyFont="1" applyFill="1" applyBorder="1" applyAlignment="1">
      <alignment horizontal="center" vertical="center" wrapText="1"/>
    </xf>
    <xf numFmtId="1" fontId="12" fillId="12" borderId="2" xfId="0" applyNumberFormat="1" applyFont="1" applyFill="1" applyBorder="1" applyAlignment="1">
      <alignment horizontal="center" vertical="center" wrapText="1"/>
    </xf>
    <xf numFmtId="0" fontId="10" fillId="12" borderId="2" xfId="3" applyFont="1" applyFill="1" applyBorder="1" applyAlignment="1" applyProtection="1">
      <alignment horizontal="left" vertical="center" wrapText="1"/>
    </xf>
    <xf numFmtId="41" fontId="5" fillId="12" borderId="2" xfId="1" applyFont="1" applyFill="1" applyBorder="1" applyAlignment="1">
      <alignment horizontal="center" vertical="top"/>
    </xf>
    <xf numFmtId="1" fontId="12" fillId="12" borderId="2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vertical="center"/>
    </xf>
    <xf numFmtId="1" fontId="10" fillId="12" borderId="0" xfId="0" applyNumberFormat="1" applyFont="1" applyFill="1" applyBorder="1" applyAlignment="1">
      <alignment horizontal="center" vertical="center"/>
    </xf>
    <xf numFmtId="0" fontId="5" fillId="12" borderId="0" xfId="0" applyFont="1" applyFill="1"/>
    <xf numFmtId="41" fontId="10" fillId="12" borderId="2" xfId="1" applyFont="1" applyFill="1" applyBorder="1" applyAlignment="1">
      <alignment horizontal="center" vertical="center"/>
    </xf>
    <xf numFmtId="0" fontId="10" fillId="12" borderId="2" xfId="3" applyFont="1" applyFill="1" applyBorder="1" applyAlignment="1" applyProtection="1">
      <alignment vertical="center" wrapText="1"/>
    </xf>
    <xf numFmtId="41" fontId="5" fillId="12" borderId="2" xfId="1" applyFont="1" applyFill="1" applyBorder="1" applyAlignment="1">
      <alignment horizontal="center" vertical="center"/>
    </xf>
    <xf numFmtId="0" fontId="5" fillId="13" borderId="2" xfId="0" quotePrefix="1" applyFont="1" applyFill="1" applyBorder="1" applyAlignment="1">
      <alignment horizontal="center" vertical="center"/>
    </xf>
    <xf numFmtId="1" fontId="10" fillId="13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center" vertical="center"/>
    </xf>
    <xf numFmtId="16" fontId="5" fillId="13" borderId="2" xfId="0" applyNumberFormat="1" applyFont="1" applyFill="1" applyBorder="1" applyAlignment="1">
      <alignment horizontal="center" vertical="center"/>
    </xf>
    <xf numFmtId="41" fontId="5" fillId="13" borderId="2" xfId="1" applyFont="1" applyFill="1" applyBorder="1" applyAlignment="1">
      <alignment horizontal="center"/>
    </xf>
    <xf numFmtId="41" fontId="5" fillId="13" borderId="2" xfId="1" applyFont="1" applyFill="1" applyBorder="1" applyAlignment="1">
      <alignment horizontal="center" vertical="top"/>
    </xf>
    <xf numFmtId="0" fontId="5" fillId="13" borderId="0" xfId="0" applyFont="1" applyFill="1"/>
    <xf numFmtId="1" fontId="12" fillId="13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vertical="center"/>
    </xf>
    <xf numFmtId="41" fontId="5" fillId="13" borderId="2" xfId="1" quotePrefix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 wrapText="1"/>
    </xf>
    <xf numFmtId="41" fontId="5" fillId="13" borderId="2" xfId="1" applyFont="1" applyFill="1" applyBorder="1" applyAlignment="1">
      <alignment horizontal="center" vertical="center"/>
    </xf>
    <xf numFmtId="0" fontId="8" fillId="0" borderId="0" xfId="0" quotePrefix="1" applyFont="1" applyAlignment="1">
      <alignment horizontal="righ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quotePrefix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0" fontId="17" fillId="0" borderId="0" xfId="0" applyFont="1"/>
    <xf numFmtId="0" fontId="18" fillId="0" borderId="2" xfId="0" applyFont="1" applyBorder="1" applyAlignment="1">
      <alignment horizontal="center"/>
    </xf>
    <xf numFmtId="0" fontId="17" fillId="0" borderId="2" xfId="0" applyFont="1" applyBorder="1"/>
    <xf numFmtId="0" fontId="17" fillId="0" borderId="2" xfId="0" applyFont="1" applyBorder="1" applyAlignment="1">
      <alignment horizontal="center"/>
    </xf>
    <xf numFmtId="41" fontId="17" fillId="0" borderId="2" xfId="0" applyNumberFormat="1" applyFont="1" applyBorder="1"/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9" fillId="0" borderId="0" xfId="0" applyFont="1"/>
    <xf numFmtId="0" fontId="20" fillId="0" borderId="0" xfId="0" applyFo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219075</xdr:colOff>
      <xdr:row>3</xdr:row>
      <xdr:rowOff>38100</xdr:rowOff>
    </xdr:to>
    <xdr:pic>
      <xdr:nvPicPr>
        <xdr:cNvPr id="2" name="Picture 1" descr="lp3i bar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najemen.lp3i.ac.id/AdminPendidikan/detail_datamhs.php?nimm=180251003005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2" workbookViewId="0">
      <selection activeCell="F42" sqref="F42"/>
    </sheetView>
  </sheetViews>
  <sheetFormatPr defaultRowHeight="14.25" x14ac:dyDescent="0.2"/>
  <cols>
    <col min="1" max="1" width="5.5703125" style="5" customWidth="1"/>
    <col min="2" max="2" width="16.7109375" style="55" customWidth="1"/>
    <col min="3" max="3" width="33.28515625" style="6" customWidth="1"/>
    <col min="4" max="4" width="9.42578125" style="6" bestFit="1" customWidth="1"/>
    <col min="5" max="5" width="21" style="5" bestFit="1" customWidth="1"/>
    <col min="6" max="6" width="19.85546875" style="5" customWidth="1"/>
    <col min="7" max="7" width="23.5703125" style="5" hidden="1" customWidth="1"/>
    <col min="8" max="8" width="26.5703125" style="5" hidden="1" customWidth="1"/>
    <col min="9" max="9" width="7.5703125" style="5" hidden="1" customWidth="1"/>
    <col min="10" max="10" width="0" style="5" hidden="1" customWidth="1"/>
    <col min="11" max="11" width="13.7109375" style="5" bestFit="1" customWidth="1"/>
    <col min="12" max="16384" width="9.140625" style="5"/>
  </cols>
  <sheetData>
    <row r="1" spans="1:12" ht="16.5" customHeight="1" x14ac:dyDescent="0.25">
      <c r="A1" s="1" t="s">
        <v>0</v>
      </c>
      <c r="B1" s="2" t="s">
        <v>1</v>
      </c>
      <c r="C1" s="3"/>
      <c r="D1" s="3"/>
      <c r="E1" s="4"/>
      <c r="F1" s="4"/>
    </row>
    <row r="2" spans="1:12" ht="16.5" customHeight="1" x14ac:dyDescent="0.25">
      <c r="B2" s="112" t="s">
        <v>2</v>
      </c>
      <c r="C2" s="112"/>
      <c r="D2" s="112"/>
      <c r="E2" s="112"/>
      <c r="F2" s="112"/>
    </row>
    <row r="3" spans="1:12" ht="16.5" customHeight="1" x14ac:dyDescent="0.2">
      <c r="B3" s="2" t="s">
        <v>3</v>
      </c>
    </row>
    <row r="4" spans="1:12" ht="16.5" customHeight="1" x14ac:dyDescent="0.25">
      <c r="B4" s="7"/>
    </row>
    <row r="5" spans="1:12" ht="16.5" customHeight="1" x14ac:dyDescent="0.2">
      <c r="A5" s="113" t="s">
        <v>138</v>
      </c>
      <c r="B5" s="113"/>
      <c r="C5" s="113"/>
      <c r="D5" s="113"/>
      <c r="E5" s="113"/>
      <c r="F5" s="113"/>
    </row>
    <row r="6" spans="1:12" ht="16.5" customHeight="1" x14ac:dyDescent="0.2">
      <c r="A6" s="114" t="s">
        <v>4</v>
      </c>
      <c r="B6" s="114"/>
      <c r="C6" s="114"/>
      <c r="D6" s="114"/>
      <c r="E6" s="114"/>
      <c r="F6" s="114"/>
    </row>
    <row r="7" spans="1:12" ht="16.5" customHeight="1" x14ac:dyDescent="0.2">
      <c r="A7" s="115" t="s">
        <v>5</v>
      </c>
      <c r="B7" s="115"/>
      <c r="C7" s="115"/>
      <c r="D7" s="115"/>
      <c r="E7" s="115"/>
      <c r="F7" s="115"/>
    </row>
    <row r="8" spans="1:12" ht="16.5" customHeight="1" x14ac:dyDescent="0.2">
      <c r="A8" s="115"/>
      <c r="B8" s="115"/>
      <c r="C8" s="115"/>
      <c r="D8" s="115"/>
      <c r="E8" s="115"/>
      <c r="F8" s="115"/>
    </row>
    <row r="9" spans="1:12" ht="14.25" customHeight="1" x14ac:dyDescent="0.25">
      <c r="A9" s="1" t="s">
        <v>6</v>
      </c>
      <c r="B9" s="7"/>
      <c r="E9" s="111"/>
      <c r="F9" s="111"/>
    </row>
    <row r="10" spans="1:12" ht="14.25" customHeight="1" x14ac:dyDescent="0.3">
      <c r="A10" s="1" t="s">
        <v>7</v>
      </c>
      <c r="B10" s="7"/>
      <c r="E10" s="116" t="s">
        <v>8</v>
      </c>
      <c r="F10" s="116"/>
      <c r="L10" s="8"/>
    </row>
    <row r="11" spans="1:12" ht="16.5" customHeight="1" x14ac:dyDescent="0.25">
      <c r="B11" s="7"/>
      <c r="G11" s="9"/>
      <c r="L11" s="10"/>
    </row>
    <row r="12" spans="1:12" s="9" customFormat="1" ht="21" customHeight="1" x14ac:dyDescent="0.25">
      <c r="A12" s="11" t="s">
        <v>9</v>
      </c>
      <c r="B12" s="12" t="s">
        <v>10</v>
      </c>
      <c r="C12" s="11" t="s">
        <v>11</v>
      </c>
      <c r="D12" s="13" t="s">
        <v>12</v>
      </c>
      <c r="E12" s="14" t="s">
        <v>136</v>
      </c>
      <c r="F12" s="14" t="s">
        <v>137</v>
      </c>
      <c r="G12" s="15"/>
      <c r="L12" s="16"/>
    </row>
    <row r="13" spans="1:12" ht="17.25" customHeight="1" x14ac:dyDescent="0.2">
      <c r="A13" s="17" t="s">
        <v>15</v>
      </c>
      <c r="B13" s="18">
        <v>1802510030054</v>
      </c>
      <c r="C13" s="19" t="s">
        <v>16</v>
      </c>
      <c r="D13" s="20" t="s">
        <v>17</v>
      </c>
      <c r="E13" s="21"/>
      <c r="F13" s="68"/>
      <c r="G13" s="22"/>
      <c r="H13" s="23" t="s">
        <v>19</v>
      </c>
      <c r="I13" s="24">
        <v>1</v>
      </c>
      <c r="J13" s="5" t="s">
        <v>18</v>
      </c>
      <c r="L13" s="25"/>
    </row>
    <row r="14" spans="1:12" ht="17.25" customHeight="1" x14ac:dyDescent="0.2">
      <c r="A14" s="98" t="s">
        <v>20</v>
      </c>
      <c r="B14" s="99">
        <v>1802510030011</v>
      </c>
      <c r="C14" s="100" t="s">
        <v>21</v>
      </c>
      <c r="D14" s="101" t="s">
        <v>22</v>
      </c>
      <c r="E14" s="102">
        <v>43423</v>
      </c>
      <c r="F14" s="103">
        <v>750000</v>
      </c>
      <c r="G14" s="22"/>
      <c r="H14" s="28" t="s">
        <v>23</v>
      </c>
      <c r="I14" s="24">
        <v>3</v>
      </c>
      <c r="L14" s="10"/>
    </row>
    <row r="15" spans="1:12" ht="17.25" customHeight="1" x14ac:dyDescent="0.2">
      <c r="A15" s="75" t="s">
        <v>24</v>
      </c>
      <c r="B15" s="91">
        <v>1802510030060</v>
      </c>
      <c r="C15" s="92" t="s">
        <v>25</v>
      </c>
      <c r="D15" s="78" t="s">
        <v>22</v>
      </c>
      <c r="E15" s="79">
        <v>43409</v>
      </c>
      <c r="F15" s="95">
        <v>750000</v>
      </c>
      <c r="G15" s="22"/>
      <c r="H15" s="28" t="s">
        <v>26</v>
      </c>
      <c r="I15" s="24">
        <v>4</v>
      </c>
      <c r="L15" s="10"/>
    </row>
    <row r="16" spans="1:12" ht="17.25" customHeight="1" x14ac:dyDescent="0.2">
      <c r="A16" s="75" t="s">
        <v>27</v>
      </c>
      <c r="B16" s="84">
        <v>1802510030051</v>
      </c>
      <c r="C16" s="96" t="s">
        <v>28</v>
      </c>
      <c r="D16" s="78" t="s">
        <v>17</v>
      </c>
      <c r="E16" s="79">
        <v>43414</v>
      </c>
      <c r="F16" s="83">
        <v>750000</v>
      </c>
      <c r="G16" s="22"/>
      <c r="H16" s="23" t="s">
        <v>29</v>
      </c>
      <c r="I16" s="24">
        <v>6</v>
      </c>
      <c r="L16" s="25"/>
    </row>
    <row r="17" spans="1:12" ht="17.25" customHeight="1" x14ac:dyDescent="0.2">
      <c r="A17" s="17" t="s">
        <v>30</v>
      </c>
      <c r="B17" s="30">
        <v>1802510030049</v>
      </c>
      <c r="C17" s="31" t="s">
        <v>31</v>
      </c>
      <c r="D17" s="20" t="s">
        <v>22</v>
      </c>
      <c r="E17" s="21"/>
      <c r="F17" s="68"/>
      <c r="G17" s="22"/>
      <c r="H17" s="28" t="s">
        <v>32</v>
      </c>
      <c r="I17" s="24">
        <v>7</v>
      </c>
      <c r="L17" s="10"/>
    </row>
    <row r="18" spans="1:12" ht="17.25" customHeight="1" x14ac:dyDescent="0.2">
      <c r="A18" s="17" t="s">
        <v>33</v>
      </c>
      <c r="B18" s="32">
        <v>1802510030056</v>
      </c>
      <c r="C18" s="27" t="s">
        <v>34</v>
      </c>
      <c r="D18" s="20" t="s">
        <v>22</v>
      </c>
      <c r="E18" s="21"/>
      <c r="F18" s="68"/>
      <c r="G18" s="22"/>
      <c r="H18" s="28" t="s">
        <v>35</v>
      </c>
      <c r="I18" s="24">
        <v>12</v>
      </c>
      <c r="L18" s="10"/>
    </row>
    <row r="19" spans="1:12" ht="17.25" customHeight="1" x14ac:dyDescent="0.2">
      <c r="A19" s="75" t="s">
        <v>36</v>
      </c>
      <c r="B19" s="84">
        <v>1802510030038</v>
      </c>
      <c r="C19" s="82" t="s">
        <v>29</v>
      </c>
      <c r="D19" s="78" t="s">
        <v>17</v>
      </c>
      <c r="E19" s="79">
        <v>43416</v>
      </c>
      <c r="F19" s="80">
        <v>750000</v>
      </c>
      <c r="G19" s="22"/>
      <c r="H19" s="28" t="s">
        <v>37</v>
      </c>
      <c r="I19" s="24">
        <v>15</v>
      </c>
      <c r="L19" s="25"/>
    </row>
    <row r="20" spans="1:12" ht="17.25" customHeight="1" x14ac:dyDescent="0.2">
      <c r="A20" s="17" t="s">
        <v>38</v>
      </c>
      <c r="B20" s="33">
        <v>1802510030062</v>
      </c>
      <c r="C20" s="34" t="s">
        <v>39</v>
      </c>
      <c r="D20" s="21" t="s">
        <v>22</v>
      </c>
      <c r="E20" s="21"/>
      <c r="F20" s="70"/>
      <c r="H20" s="35"/>
      <c r="I20" s="24"/>
      <c r="L20" s="25"/>
    </row>
    <row r="21" spans="1:12" ht="17.25" customHeight="1" x14ac:dyDescent="0.2">
      <c r="A21" s="17" t="s">
        <v>40</v>
      </c>
      <c r="B21" s="36"/>
      <c r="C21" s="37" t="s">
        <v>41</v>
      </c>
      <c r="D21" s="38" t="s">
        <v>22</v>
      </c>
      <c r="E21" s="38"/>
      <c r="F21" s="71"/>
      <c r="G21" s="22"/>
      <c r="H21" s="28" t="s">
        <v>43</v>
      </c>
      <c r="I21" s="24">
        <v>16</v>
      </c>
      <c r="L21" s="25"/>
    </row>
    <row r="22" spans="1:12" ht="17.25" customHeight="1" x14ac:dyDescent="0.2">
      <c r="A22" s="98" t="s">
        <v>44</v>
      </c>
      <c r="B22" s="106">
        <v>1802510030044</v>
      </c>
      <c r="C22" s="107" t="s">
        <v>45</v>
      </c>
      <c r="D22" s="101" t="s">
        <v>22</v>
      </c>
      <c r="E22" s="102">
        <v>43420</v>
      </c>
      <c r="F22" s="108">
        <v>750000</v>
      </c>
      <c r="G22" s="9"/>
      <c r="H22" s="39" t="s">
        <v>46</v>
      </c>
      <c r="I22" s="24">
        <v>18</v>
      </c>
      <c r="L22" s="10"/>
    </row>
    <row r="23" spans="1:12" ht="17.25" customHeight="1" x14ac:dyDescent="0.2">
      <c r="A23" s="17" t="s">
        <v>47</v>
      </c>
      <c r="B23" s="40">
        <v>1802510030055</v>
      </c>
      <c r="C23" s="27" t="s">
        <v>48</v>
      </c>
      <c r="D23" s="20" t="s">
        <v>17</v>
      </c>
      <c r="E23" s="21"/>
      <c r="F23" s="68"/>
      <c r="G23" s="9"/>
      <c r="H23" s="28" t="s">
        <v>49</v>
      </c>
      <c r="I23" s="24">
        <v>21</v>
      </c>
      <c r="L23" s="10"/>
    </row>
    <row r="24" spans="1:12" ht="17.25" customHeight="1" x14ac:dyDescent="0.2">
      <c r="A24" s="98" t="s">
        <v>50</v>
      </c>
      <c r="B24" s="99">
        <v>1802510030014</v>
      </c>
      <c r="C24" s="100" t="s">
        <v>51</v>
      </c>
      <c r="D24" s="101" t="s">
        <v>22</v>
      </c>
      <c r="E24" s="102">
        <v>43428</v>
      </c>
      <c r="F24" s="103">
        <v>750000</v>
      </c>
      <c r="G24" s="9"/>
      <c r="H24" s="23" t="s">
        <v>52</v>
      </c>
      <c r="I24" s="24">
        <v>24</v>
      </c>
      <c r="L24" s="10"/>
    </row>
    <row r="25" spans="1:12" ht="17.25" customHeight="1" x14ac:dyDescent="0.2">
      <c r="A25" s="75" t="s">
        <v>53</v>
      </c>
      <c r="B25" s="88">
        <v>1802510030021</v>
      </c>
      <c r="C25" s="82" t="s">
        <v>54</v>
      </c>
      <c r="D25" s="78" t="s">
        <v>22</v>
      </c>
      <c r="E25" s="79">
        <v>43410</v>
      </c>
      <c r="F25" s="80">
        <v>750000</v>
      </c>
      <c r="G25" s="24" t="s">
        <v>55</v>
      </c>
      <c r="H25" s="41" t="s">
        <v>56</v>
      </c>
      <c r="I25" s="24">
        <v>26</v>
      </c>
    </row>
    <row r="26" spans="1:12" ht="17.25" customHeight="1" x14ac:dyDescent="0.2">
      <c r="A26" s="98" t="s">
        <v>57</v>
      </c>
      <c r="B26" s="99">
        <v>1802510030042</v>
      </c>
      <c r="C26" s="109" t="s">
        <v>58</v>
      </c>
      <c r="D26" s="101" t="s">
        <v>22</v>
      </c>
      <c r="E26" s="102">
        <v>43421</v>
      </c>
      <c r="F26" s="103">
        <v>750000</v>
      </c>
      <c r="G26" s="9"/>
      <c r="H26" s="28" t="s">
        <v>59</v>
      </c>
      <c r="I26" s="24">
        <v>28</v>
      </c>
    </row>
    <row r="27" spans="1:12" ht="17.25" customHeight="1" x14ac:dyDescent="0.2">
      <c r="A27" s="75" t="s">
        <v>60</v>
      </c>
      <c r="B27" s="84">
        <v>1802510030016</v>
      </c>
      <c r="C27" s="77" t="s">
        <v>43</v>
      </c>
      <c r="D27" s="78" t="s">
        <v>22</v>
      </c>
      <c r="E27" s="79">
        <v>43407</v>
      </c>
      <c r="F27" s="80">
        <v>750000</v>
      </c>
      <c r="G27" s="9"/>
      <c r="H27" s="23" t="s">
        <v>61</v>
      </c>
      <c r="I27" s="24">
        <v>29</v>
      </c>
    </row>
    <row r="28" spans="1:12" ht="17.25" customHeight="1" x14ac:dyDescent="0.2">
      <c r="A28" s="98" t="s">
        <v>62</v>
      </c>
      <c r="B28" s="99">
        <v>1802510030035</v>
      </c>
      <c r="C28" s="100" t="s">
        <v>63</v>
      </c>
      <c r="D28" s="101" t="s">
        <v>22</v>
      </c>
      <c r="E28" s="102">
        <v>43423</v>
      </c>
      <c r="F28" s="103">
        <v>750000</v>
      </c>
      <c r="G28" s="9"/>
      <c r="H28" s="42" t="s">
        <v>64</v>
      </c>
      <c r="I28" s="24">
        <v>30</v>
      </c>
    </row>
    <row r="29" spans="1:12" ht="17.25" customHeight="1" x14ac:dyDescent="0.2">
      <c r="A29" s="17" t="s">
        <v>65</v>
      </c>
      <c r="B29" s="26">
        <v>1802510030029</v>
      </c>
      <c r="C29" s="31" t="s">
        <v>66</v>
      </c>
      <c r="D29" s="20" t="s">
        <v>22</v>
      </c>
      <c r="E29" s="21"/>
      <c r="F29" s="69"/>
      <c r="G29" s="24" t="s">
        <v>67</v>
      </c>
      <c r="H29" s="43" t="s">
        <v>68</v>
      </c>
      <c r="I29" s="24">
        <v>32</v>
      </c>
    </row>
    <row r="30" spans="1:12" ht="17.25" customHeight="1" x14ac:dyDescent="0.2">
      <c r="A30" s="17" t="s">
        <v>69</v>
      </c>
      <c r="B30" s="26">
        <v>1802510030004</v>
      </c>
      <c r="C30" s="44" t="s">
        <v>70</v>
      </c>
      <c r="D30" s="20" t="s">
        <v>22</v>
      </c>
      <c r="E30" s="21"/>
      <c r="F30" s="69"/>
      <c r="G30" s="9"/>
      <c r="H30" s="28" t="s">
        <v>71</v>
      </c>
      <c r="I30" s="24">
        <v>33</v>
      </c>
    </row>
    <row r="31" spans="1:12" ht="17.25" customHeight="1" x14ac:dyDescent="0.2">
      <c r="A31" s="17" t="s">
        <v>72</v>
      </c>
      <c r="B31" s="26">
        <v>1802510030025</v>
      </c>
      <c r="C31" s="19" t="s">
        <v>73</v>
      </c>
      <c r="D31" s="20" t="s">
        <v>17</v>
      </c>
      <c r="E31" s="21"/>
      <c r="F31" s="72"/>
      <c r="G31" s="9"/>
      <c r="H31" s="28" t="s">
        <v>74</v>
      </c>
      <c r="I31" s="24">
        <v>36</v>
      </c>
    </row>
    <row r="32" spans="1:12" ht="17.25" customHeight="1" x14ac:dyDescent="0.2">
      <c r="A32" s="17" t="s">
        <v>75</v>
      </c>
      <c r="B32" s="26">
        <v>1802510030002</v>
      </c>
      <c r="C32" s="45" t="s">
        <v>76</v>
      </c>
      <c r="D32" s="38" t="s">
        <v>22</v>
      </c>
      <c r="E32" s="38"/>
      <c r="F32" s="71"/>
      <c r="G32" s="9"/>
      <c r="H32" s="39" t="s">
        <v>77</v>
      </c>
      <c r="I32" s="24">
        <v>37</v>
      </c>
    </row>
    <row r="33" spans="1:14" x14ac:dyDescent="0.2">
      <c r="A33" s="75" t="s">
        <v>78</v>
      </c>
      <c r="B33" s="84">
        <v>1802510030026</v>
      </c>
      <c r="C33" s="77" t="s">
        <v>56</v>
      </c>
      <c r="D33" s="78" t="s">
        <v>22</v>
      </c>
      <c r="E33" s="79">
        <v>43413</v>
      </c>
      <c r="F33" s="90">
        <v>750000</v>
      </c>
      <c r="G33" s="9"/>
      <c r="H33" s="46"/>
      <c r="I33" s="24"/>
    </row>
    <row r="34" spans="1:14" x14ac:dyDescent="0.2">
      <c r="A34" s="17" t="s">
        <v>79</v>
      </c>
      <c r="B34" s="47">
        <v>1802510030036</v>
      </c>
      <c r="C34" s="27" t="s">
        <v>80</v>
      </c>
      <c r="D34" s="20" t="s">
        <v>22</v>
      </c>
      <c r="E34" s="21"/>
      <c r="F34" s="72"/>
      <c r="G34" s="9"/>
      <c r="H34" s="46"/>
      <c r="I34" s="24"/>
    </row>
    <row r="35" spans="1:14" x14ac:dyDescent="0.2">
      <c r="A35" s="98" t="s">
        <v>81</v>
      </c>
      <c r="B35" s="99">
        <v>1802510030019</v>
      </c>
      <c r="C35" s="100" t="s">
        <v>59</v>
      </c>
      <c r="D35" s="101" t="s">
        <v>22</v>
      </c>
      <c r="E35" s="102">
        <v>43418</v>
      </c>
      <c r="F35" s="104">
        <v>750000</v>
      </c>
      <c r="G35" s="9"/>
      <c r="H35" s="46"/>
      <c r="I35" s="24"/>
    </row>
    <row r="36" spans="1:14" x14ac:dyDescent="0.2">
      <c r="A36" s="75" t="s">
        <v>82</v>
      </c>
      <c r="B36" s="76">
        <v>1802510030023</v>
      </c>
      <c r="C36" s="77" t="s">
        <v>83</v>
      </c>
      <c r="D36" s="78" t="s">
        <v>22</v>
      </c>
      <c r="E36" s="79">
        <v>43409</v>
      </c>
      <c r="F36" s="90">
        <v>750000</v>
      </c>
      <c r="G36" s="9"/>
      <c r="H36" s="46"/>
      <c r="I36" s="24"/>
    </row>
    <row r="37" spans="1:14" x14ac:dyDescent="0.2">
      <c r="A37" s="17" t="s">
        <v>84</v>
      </c>
      <c r="B37" s="29">
        <v>1802510030050</v>
      </c>
      <c r="C37" s="19" t="s">
        <v>85</v>
      </c>
      <c r="D37" s="20" t="s">
        <v>17</v>
      </c>
      <c r="E37" s="21"/>
      <c r="F37" s="68"/>
      <c r="G37" s="9"/>
      <c r="H37" s="46"/>
      <c r="I37" s="24"/>
    </row>
    <row r="38" spans="1:14" x14ac:dyDescent="0.2">
      <c r="A38" s="17" t="s">
        <v>86</v>
      </c>
      <c r="B38" s="26">
        <v>1802510030020</v>
      </c>
      <c r="C38" s="45" t="s">
        <v>87</v>
      </c>
      <c r="D38" s="38" t="s">
        <v>22</v>
      </c>
      <c r="E38" s="38"/>
      <c r="F38" s="73"/>
      <c r="G38" s="9"/>
      <c r="H38" s="46"/>
      <c r="I38" s="24"/>
    </row>
    <row r="39" spans="1:14" x14ac:dyDescent="0.2">
      <c r="A39" s="98" t="s">
        <v>88</v>
      </c>
      <c r="B39" s="99">
        <v>1802510030041</v>
      </c>
      <c r="C39" s="109" t="s">
        <v>89</v>
      </c>
      <c r="D39" s="101" t="s">
        <v>22</v>
      </c>
      <c r="E39" s="102">
        <v>43423</v>
      </c>
      <c r="F39" s="110">
        <v>750000</v>
      </c>
      <c r="G39" s="9"/>
      <c r="H39" s="46"/>
      <c r="I39" s="24"/>
    </row>
    <row r="40" spans="1:14" x14ac:dyDescent="0.2">
      <c r="A40" s="17" t="s">
        <v>90</v>
      </c>
      <c r="B40" s="26">
        <v>1802510030045</v>
      </c>
      <c r="C40" s="27" t="s">
        <v>91</v>
      </c>
      <c r="D40" s="20" t="s">
        <v>22</v>
      </c>
      <c r="E40" s="21"/>
      <c r="F40" s="68"/>
      <c r="G40" s="9"/>
      <c r="H40" s="46"/>
      <c r="I40" s="24"/>
    </row>
    <row r="41" spans="1:14" x14ac:dyDescent="0.2">
      <c r="A41" s="75" t="s">
        <v>92</v>
      </c>
      <c r="B41" s="84">
        <v>1802510030007</v>
      </c>
      <c r="C41" s="77" t="s">
        <v>74</v>
      </c>
      <c r="D41" s="78" t="s">
        <v>22</v>
      </c>
      <c r="E41" s="79">
        <v>43416</v>
      </c>
      <c r="F41" s="97">
        <v>750000</v>
      </c>
      <c r="G41" s="24" t="s">
        <v>67</v>
      </c>
      <c r="H41" s="48" t="s">
        <v>93</v>
      </c>
      <c r="I41" s="24">
        <v>39</v>
      </c>
    </row>
    <row r="42" spans="1:14" x14ac:dyDescent="0.2">
      <c r="A42" s="75" t="s">
        <v>94</v>
      </c>
      <c r="B42" s="81">
        <v>1802510030040</v>
      </c>
      <c r="C42" s="82" t="s">
        <v>95</v>
      </c>
      <c r="D42" s="78" t="s">
        <v>22</v>
      </c>
      <c r="E42" s="78"/>
      <c r="F42" s="97">
        <v>750000</v>
      </c>
      <c r="G42" s="24" t="s">
        <v>67</v>
      </c>
      <c r="H42" s="49" t="s">
        <v>41</v>
      </c>
      <c r="I42" s="24">
        <v>40</v>
      </c>
      <c r="M42" s="94"/>
      <c r="N42" s="5" t="s">
        <v>139</v>
      </c>
    </row>
    <row r="43" spans="1:14" x14ac:dyDescent="0.2">
      <c r="A43" s="50"/>
      <c r="B43" s="51"/>
      <c r="C43" s="52"/>
      <c r="D43" s="15"/>
      <c r="E43" s="53"/>
      <c r="F43" s="74">
        <f>SUM(F13:F42)</f>
        <v>12000000</v>
      </c>
      <c r="M43" s="105"/>
      <c r="N43" s="5" t="s">
        <v>140</v>
      </c>
    </row>
    <row r="44" spans="1:14" ht="15" x14ac:dyDescent="0.2">
      <c r="B44" s="117" t="s">
        <v>96</v>
      </c>
      <c r="C44" s="117"/>
      <c r="D44" s="20">
        <f>COUNTIF($D$13:$D$42,"L")</f>
        <v>6</v>
      </c>
      <c r="E44" s="6"/>
      <c r="F44" s="6"/>
    </row>
    <row r="45" spans="1:14" ht="15" x14ac:dyDescent="0.2">
      <c r="B45" s="117" t="s">
        <v>97</v>
      </c>
      <c r="C45" s="117"/>
      <c r="D45" s="20">
        <f>COUNTIF($D$13:$D$42,"P")</f>
        <v>24</v>
      </c>
      <c r="E45" s="6"/>
      <c r="F45" s="6"/>
    </row>
    <row r="46" spans="1:14" ht="15" x14ac:dyDescent="0.2">
      <c r="B46" s="117" t="s">
        <v>98</v>
      </c>
      <c r="C46" s="117"/>
      <c r="D46" s="54">
        <f>SUM(D44:D45)</f>
        <v>30</v>
      </c>
      <c r="E46" s="6"/>
      <c r="F46" s="6"/>
    </row>
    <row r="47" spans="1:14" ht="15" x14ac:dyDescent="0.2">
      <c r="B47" s="117" t="s">
        <v>99</v>
      </c>
      <c r="C47" s="117"/>
      <c r="D47" s="54">
        <f>COUNTIF($E$13:$E$42,"Ya")</f>
        <v>0</v>
      </c>
      <c r="E47" s="6"/>
      <c r="F47" s="6"/>
    </row>
    <row r="50" spans="2:5" x14ac:dyDescent="0.2">
      <c r="E50" s="6"/>
    </row>
    <row r="51" spans="2:5" x14ac:dyDescent="0.2">
      <c r="B51" s="56"/>
      <c r="E51" s="56"/>
    </row>
    <row r="52" spans="2:5" x14ac:dyDescent="0.2">
      <c r="B52" s="55" t="s">
        <v>100</v>
      </c>
      <c r="E52" s="55" t="s">
        <v>101</v>
      </c>
    </row>
    <row r="53" spans="2:5" x14ac:dyDescent="0.2">
      <c r="B53" s="6"/>
    </row>
    <row r="54" spans="2:5" x14ac:dyDescent="0.2">
      <c r="B54" s="6"/>
    </row>
    <row r="55" spans="2:5" x14ac:dyDescent="0.2">
      <c r="B55" s="6"/>
    </row>
    <row r="56" spans="2:5" x14ac:dyDescent="0.2">
      <c r="B56" s="6"/>
    </row>
    <row r="57" spans="2:5" x14ac:dyDescent="0.2">
      <c r="B57" s="56"/>
      <c r="E57" s="56"/>
    </row>
    <row r="58" spans="2:5" x14ac:dyDescent="0.2">
      <c r="B58" s="55" t="s">
        <v>102</v>
      </c>
      <c r="E58" s="55" t="s">
        <v>103</v>
      </c>
    </row>
  </sheetData>
  <mergeCells count="11">
    <mergeCell ref="E10:F10"/>
    <mergeCell ref="B44:C44"/>
    <mergeCell ref="B45:C45"/>
    <mergeCell ref="B46:C46"/>
    <mergeCell ref="B47:C47"/>
    <mergeCell ref="E9:F9"/>
    <mergeCell ref="B2:F2"/>
    <mergeCell ref="A5:F5"/>
    <mergeCell ref="A6:F6"/>
    <mergeCell ref="A7:F7"/>
    <mergeCell ref="A8:F8"/>
  </mergeCells>
  <dataValidations count="1">
    <dataValidation type="list" allowBlank="1" showInputMessage="1" showErrorMessage="1" promptTitle="Masukan Keterangan !" sqref="E42">
      <formula1>$J$13:$J$13</formula1>
    </dataValidation>
  </dataValidations>
  <hyperlinks>
    <hyperlink ref="C16" r:id="rId1" display="https://manajemen.lp3i.ac.id/AdminPendidikan/detail_datamhs.php?nimm=180251003005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16" workbookViewId="0">
      <selection activeCell="F40" sqref="F40"/>
    </sheetView>
  </sheetViews>
  <sheetFormatPr defaultRowHeight="14.25" x14ac:dyDescent="0.2"/>
  <cols>
    <col min="1" max="1" width="5.5703125" style="5" customWidth="1"/>
    <col min="2" max="2" width="16.7109375" style="55" customWidth="1"/>
    <col min="3" max="3" width="33.28515625" style="6" customWidth="1"/>
    <col min="4" max="4" width="9.42578125" style="6" bestFit="1" customWidth="1"/>
    <col min="5" max="5" width="21" style="5" bestFit="1" customWidth="1"/>
    <col min="6" max="6" width="31.140625" style="5" customWidth="1"/>
    <col min="7" max="7" width="23.5703125" style="5" hidden="1" customWidth="1"/>
    <col min="8" max="8" width="26.5703125" style="5" hidden="1" customWidth="1"/>
    <col min="9" max="9" width="7.5703125" style="5" hidden="1" customWidth="1"/>
    <col min="10" max="10" width="0" style="5" hidden="1" customWidth="1"/>
    <col min="11" max="11" width="13.7109375" style="5" bestFit="1" customWidth="1"/>
    <col min="12" max="16384" width="9.140625" style="5"/>
  </cols>
  <sheetData>
    <row r="1" spans="1:12" ht="16.5" customHeight="1" x14ac:dyDescent="0.25">
      <c r="A1" s="1" t="s">
        <v>0</v>
      </c>
      <c r="B1" s="2" t="s">
        <v>1</v>
      </c>
      <c r="C1" s="3"/>
      <c r="D1" s="3"/>
      <c r="E1" s="4"/>
      <c r="F1" s="4"/>
    </row>
    <row r="2" spans="1:12" ht="16.5" customHeight="1" x14ac:dyDescent="0.25">
      <c r="B2" s="112" t="s">
        <v>2</v>
      </c>
      <c r="C2" s="112"/>
      <c r="D2" s="112"/>
      <c r="E2" s="112"/>
      <c r="F2" s="112"/>
    </row>
    <row r="3" spans="1:12" ht="16.5" customHeight="1" x14ac:dyDescent="0.2">
      <c r="B3" s="2" t="s">
        <v>3</v>
      </c>
    </row>
    <row r="4" spans="1:12" ht="16.5" customHeight="1" x14ac:dyDescent="0.25">
      <c r="B4" s="7"/>
    </row>
    <row r="5" spans="1:12" ht="16.5" customHeight="1" x14ac:dyDescent="0.2">
      <c r="A5" s="113" t="s">
        <v>138</v>
      </c>
      <c r="B5" s="113"/>
      <c r="C5" s="113"/>
      <c r="D5" s="113"/>
      <c r="E5" s="113"/>
      <c r="F5" s="113"/>
    </row>
    <row r="6" spans="1:12" ht="16.5" customHeight="1" x14ac:dyDescent="0.2">
      <c r="A6" s="114" t="s">
        <v>4</v>
      </c>
      <c r="B6" s="114"/>
      <c r="C6" s="114"/>
      <c r="D6" s="114"/>
      <c r="E6" s="114"/>
      <c r="F6" s="114"/>
    </row>
    <row r="7" spans="1:12" ht="16.5" customHeight="1" x14ac:dyDescent="0.2">
      <c r="A7" s="115" t="s">
        <v>5</v>
      </c>
      <c r="B7" s="115"/>
      <c r="C7" s="115"/>
      <c r="D7" s="115"/>
      <c r="E7" s="115"/>
      <c r="F7" s="115"/>
    </row>
    <row r="8" spans="1:12" ht="16.5" customHeight="1" x14ac:dyDescent="0.2">
      <c r="A8" s="115"/>
      <c r="B8" s="115"/>
      <c r="C8" s="115"/>
      <c r="D8" s="115"/>
      <c r="E8" s="115"/>
      <c r="F8" s="115"/>
    </row>
    <row r="9" spans="1:12" ht="14.25" customHeight="1" x14ac:dyDescent="0.25">
      <c r="A9" s="1" t="s">
        <v>6</v>
      </c>
      <c r="B9" s="7"/>
      <c r="E9" s="111"/>
      <c r="F9" s="111"/>
    </row>
    <row r="10" spans="1:12" ht="14.25" customHeight="1" x14ac:dyDescent="0.3">
      <c r="A10" s="1" t="s">
        <v>104</v>
      </c>
      <c r="B10" s="7"/>
      <c r="E10" s="116" t="s">
        <v>8</v>
      </c>
      <c r="F10" s="116"/>
      <c r="L10" s="8"/>
    </row>
    <row r="11" spans="1:12" ht="16.5" customHeight="1" x14ac:dyDescent="0.25">
      <c r="B11" s="7"/>
      <c r="G11" s="9"/>
      <c r="L11" s="10"/>
    </row>
    <row r="12" spans="1:12" s="9" customFormat="1" ht="21" customHeight="1" x14ac:dyDescent="0.25">
      <c r="A12" s="11" t="s">
        <v>9</v>
      </c>
      <c r="B12" s="12" t="s">
        <v>10</v>
      </c>
      <c r="C12" s="11" t="s">
        <v>11</v>
      </c>
      <c r="D12" s="13" t="s">
        <v>12</v>
      </c>
      <c r="E12" s="14" t="s">
        <v>13</v>
      </c>
      <c r="F12" s="14" t="s">
        <v>14</v>
      </c>
      <c r="G12" s="15"/>
      <c r="L12" s="16"/>
    </row>
    <row r="13" spans="1:12" ht="17.25" customHeight="1" x14ac:dyDescent="0.2">
      <c r="A13" s="98" t="s">
        <v>15</v>
      </c>
      <c r="B13" s="99">
        <v>1802510030028</v>
      </c>
      <c r="C13" s="100" t="s">
        <v>19</v>
      </c>
      <c r="D13" s="101" t="s">
        <v>17</v>
      </c>
      <c r="E13" s="102">
        <v>43417</v>
      </c>
      <c r="F13" s="103">
        <v>750000</v>
      </c>
      <c r="G13" s="22"/>
      <c r="H13" s="42" t="s">
        <v>21</v>
      </c>
      <c r="I13" s="24">
        <v>2</v>
      </c>
      <c r="J13" s="5" t="s">
        <v>42</v>
      </c>
      <c r="L13" s="25"/>
    </row>
    <row r="14" spans="1:12" ht="17.25" customHeight="1" x14ac:dyDescent="0.2">
      <c r="A14" s="75" t="s">
        <v>20</v>
      </c>
      <c r="B14" s="76">
        <v>1802510030015</v>
      </c>
      <c r="C14" s="77" t="s">
        <v>105</v>
      </c>
      <c r="D14" s="78" t="s">
        <v>22</v>
      </c>
      <c r="E14" s="79">
        <v>43414</v>
      </c>
      <c r="F14" s="80">
        <v>750000</v>
      </c>
      <c r="G14" s="22" t="s">
        <v>106</v>
      </c>
      <c r="H14" s="34" t="s">
        <v>107</v>
      </c>
      <c r="I14" s="24">
        <v>5</v>
      </c>
      <c r="L14" s="25"/>
    </row>
    <row r="15" spans="1:12" ht="17.25" customHeight="1" x14ac:dyDescent="0.2">
      <c r="A15" s="75" t="s">
        <v>24</v>
      </c>
      <c r="B15" s="81">
        <v>1802510030047</v>
      </c>
      <c r="C15" s="82" t="s">
        <v>108</v>
      </c>
      <c r="D15" s="78" t="s">
        <v>22</v>
      </c>
      <c r="E15" s="79">
        <v>43410</v>
      </c>
      <c r="F15" s="83">
        <v>750000</v>
      </c>
      <c r="G15" s="22"/>
      <c r="H15" s="28" t="s">
        <v>109</v>
      </c>
      <c r="I15" s="24">
        <v>8</v>
      </c>
      <c r="L15" s="25"/>
    </row>
    <row r="16" spans="1:12" ht="17.25" customHeight="1" x14ac:dyDescent="0.2">
      <c r="A16" s="17" t="s">
        <v>27</v>
      </c>
      <c r="B16" s="57">
        <v>1802510030059</v>
      </c>
      <c r="C16" s="27" t="s">
        <v>110</v>
      </c>
      <c r="D16" s="20" t="s">
        <v>22</v>
      </c>
      <c r="E16" s="21"/>
      <c r="F16" s="68"/>
      <c r="G16" s="22"/>
      <c r="H16" s="39" t="s">
        <v>111</v>
      </c>
      <c r="I16" s="24">
        <v>9</v>
      </c>
      <c r="L16" s="25"/>
    </row>
    <row r="17" spans="1:12" ht="17.25" customHeight="1" x14ac:dyDescent="0.2">
      <c r="A17" s="75" t="s">
        <v>30</v>
      </c>
      <c r="B17" s="84">
        <v>1802510030018</v>
      </c>
      <c r="C17" s="77" t="s">
        <v>26</v>
      </c>
      <c r="D17" s="78" t="s">
        <v>17</v>
      </c>
      <c r="E17" s="79">
        <v>43409</v>
      </c>
      <c r="F17" s="80">
        <v>750000</v>
      </c>
      <c r="G17" s="22"/>
      <c r="H17" s="28" t="s">
        <v>112</v>
      </c>
      <c r="I17" s="24">
        <v>10</v>
      </c>
      <c r="L17" s="25"/>
    </row>
    <row r="18" spans="1:12" ht="17.25" customHeight="1" x14ac:dyDescent="0.2">
      <c r="A18" s="17" t="s">
        <v>33</v>
      </c>
      <c r="B18" s="58">
        <v>1802510030053</v>
      </c>
      <c r="C18" s="27" t="s">
        <v>113</v>
      </c>
      <c r="D18" s="20" t="s">
        <v>22</v>
      </c>
      <c r="E18" s="21"/>
      <c r="F18" s="68"/>
      <c r="G18" s="22"/>
      <c r="H18" s="39" t="s">
        <v>114</v>
      </c>
      <c r="I18" s="24">
        <v>11</v>
      </c>
      <c r="L18" s="25"/>
    </row>
    <row r="19" spans="1:12" ht="17.25" customHeight="1" x14ac:dyDescent="0.2">
      <c r="A19" s="75" t="s">
        <v>36</v>
      </c>
      <c r="B19" s="84">
        <v>1802510030063</v>
      </c>
      <c r="C19" s="77" t="s">
        <v>115</v>
      </c>
      <c r="D19" s="78" t="s">
        <v>22</v>
      </c>
      <c r="E19" s="79">
        <v>43414</v>
      </c>
      <c r="F19" s="85">
        <v>750000</v>
      </c>
      <c r="G19" s="22"/>
      <c r="H19" s="28" t="s">
        <v>116</v>
      </c>
      <c r="I19" s="24">
        <v>13</v>
      </c>
      <c r="L19" s="25"/>
    </row>
    <row r="20" spans="1:12" ht="17.25" customHeight="1" x14ac:dyDescent="0.2">
      <c r="A20" s="75" t="s">
        <v>40</v>
      </c>
      <c r="B20" s="84">
        <v>1802510030058</v>
      </c>
      <c r="C20" s="77" t="s">
        <v>117</v>
      </c>
      <c r="D20" s="78" t="s">
        <v>22</v>
      </c>
      <c r="E20" s="79">
        <v>43414</v>
      </c>
      <c r="F20" s="83">
        <v>750000</v>
      </c>
      <c r="G20" s="22"/>
      <c r="H20" s="28" t="s">
        <v>54</v>
      </c>
      <c r="I20" s="24">
        <v>14</v>
      </c>
      <c r="L20" s="10"/>
    </row>
    <row r="21" spans="1:12" ht="17.25" customHeight="1" x14ac:dyDescent="0.2">
      <c r="A21" s="75" t="s">
        <v>44</v>
      </c>
      <c r="B21" s="86">
        <v>1802510030043</v>
      </c>
      <c r="C21" s="77" t="s">
        <v>118</v>
      </c>
      <c r="D21" s="78" t="s">
        <v>22</v>
      </c>
      <c r="E21" s="79">
        <v>43414</v>
      </c>
      <c r="F21" s="87">
        <v>750000</v>
      </c>
      <c r="G21" s="9"/>
      <c r="H21" s="39" t="s">
        <v>63</v>
      </c>
      <c r="I21" s="24">
        <v>17</v>
      </c>
      <c r="L21" s="25"/>
    </row>
    <row r="22" spans="1:12" ht="17.25" customHeight="1" x14ac:dyDescent="0.2">
      <c r="A22" s="75" t="s">
        <v>47</v>
      </c>
      <c r="B22" s="84">
        <v>1802510030039</v>
      </c>
      <c r="C22" s="82" t="s">
        <v>32</v>
      </c>
      <c r="D22" s="78" t="s">
        <v>22</v>
      </c>
      <c r="E22" s="79">
        <v>43412</v>
      </c>
      <c r="F22" s="80">
        <v>750000</v>
      </c>
      <c r="G22" s="9"/>
      <c r="H22" s="28" t="s">
        <v>70</v>
      </c>
      <c r="I22" s="24">
        <v>19</v>
      </c>
    </row>
    <row r="23" spans="1:12" ht="17.25" customHeight="1" x14ac:dyDescent="0.2">
      <c r="A23" s="98" t="s">
        <v>50</v>
      </c>
      <c r="B23" s="99">
        <v>1802510030017</v>
      </c>
      <c r="C23" s="100" t="s">
        <v>119</v>
      </c>
      <c r="D23" s="101" t="s">
        <v>22</v>
      </c>
      <c r="E23" s="102">
        <v>43420</v>
      </c>
      <c r="F23" s="103">
        <v>750000</v>
      </c>
      <c r="G23" s="9"/>
      <c r="H23" s="39" t="s">
        <v>120</v>
      </c>
      <c r="I23" s="24">
        <v>20</v>
      </c>
      <c r="L23" s="10"/>
    </row>
    <row r="24" spans="1:12" ht="17.25" customHeight="1" x14ac:dyDescent="0.2">
      <c r="A24" s="75" t="s">
        <v>53</v>
      </c>
      <c r="B24" s="84">
        <v>1802510030030</v>
      </c>
      <c r="C24" s="77" t="s">
        <v>111</v>
      </c>
      <c r="D24" s="78" t="s">
        <v>17</v>
      </c>
      <c r="E24" s="79">
        <v>43413</v>
      </c>
      <c r="F24" s="80">
        <v>750000</v>
      </c>
      <c r="G24" s="9"/>
      <c r="H24" s="23" t="s">
        <v>121</v>
      </c>
      <c r="I24" s="24">
        <v>22</v>
      </c>
      <c r="L24" s="10"/>
    </row>
    <row r="25" spans="1:12" ht="17.25" customHeight="1" x14ac:dyDescent="0.2">
      <c r="A25" s="75" t="s">
        <v>57</v>
      </c>
      <c r="B25" s="84">
        <v>1802510030005</v>
      </c>
      <c r="C25" s="77" t="s">
        <v>122</v>
      </c>
      <c r="D25" s="78" t="s">
        <v>22</v>
      </c>
      <c r="E25" s="79">
        <v>43411</v>
      </c>
      <c r="F25" s="80">
        <v>750000</v>
      </c>
      <c r="G25" s="9" t="s">
        <v>67</v>
      </c>
      <c r="H25" s="48" t="s">
        <v>76</v>
      </c>
      <c r="I25" s="24">
        <v>23</v>
      </c>
      <c r="L25" s="10"/>
    </row>
    <row r="26" spans="1:12" ht="17.25" customHeight="1" x14ac:dyDescent="0.2">
      <c r="A26" s="75" t="s">
        <v>60</v>
      </c>
      <c r="B26" s="84">
        <v>1802510030032</v>
      </c>
      <c r="C26" s="77" t="s">
        <v>114</v>
      </c>
      <c r="D26" s="78" t="s">
        <v>17</v>
      </c>
      <c r="E26" s="79">
        <v>43416</v>
      </c>
      <c r="F26" s="80">
        <v>750000</v>
      </c>
      <c r="G26" s="9"/>
      <c r="H26" s="39" t="s">
        <v>123</v>
      </c>
      <c r="I26" s="24">
        <v>25</v>
      </c>
    </row>
    <row r="27" spans="1:12" ht="17.25" customHeight="1" x14ac:dyDescent="0.2">
      <c r="A27" s="17" t="s">
        <v>62</v>
      </c>
      <c r="B27" s="59">
        <v>1802510030013</v>
      </c>
      <c r="C27" s="27" t="s">
        <v>116</v>
      </c>
      <c r="D27" s="20" t="s">
        <v>22</v>
      </c>
      <c r="E27" s="21"/>
      <c r="F27" s="69"/>
      <c r="G27" s="9"/>
      <c r="H27" s="39" t="s">
        <v>124</v>
      </c>
      <c r="I27" s="24">
        <v>27</v>
      </c>
      <c r="L27" s="10"/>
    </row>
    <row r="28" spans="1:12" ht="17.25" customHeight="1" x14ac:dyDescent="0.2">
      <c r="A28" s="75" t="s">
        <v>65</v>
      </c>
      <c r="B28" s="88">
        <v>1802510030048</v>
      </c>
      <c r="C28" s="77" t="s">
        <v>125</v>
      </c>
      <c r="D28" s="78" t="s">
        <v>22</v>
      </c>
      <c r="E28" s="79">
        <v>43412</v>
      </c>
      <c r="F28" s="83">
        <v>750000</v>
      </c>
      <c r="G28" s="24" t="s">
        <v>67</v>
      </c>
      <c r="H28" s="28" t="s">
        <v>126</v>
      </c>
      <c r="I28" s="24">
        <v>31</v>
      </c>
    </row>
    <row r="29" spans="1:12" ht="17.25" customHeight="1" x14ac:dyDescent="0.2">
      <c r="A29" s="17" t="s">
        <v>69</v>
      </c>
      <c r="B29" s="32">
        <v>1802510030057</v>
      </c>
      <c r="C29" s="27" t="s">
        <v>127</v>
      </c>
      <c r="D29" s="20" t="s">
        <v>22</v>
      </c>
      <c r="E29" s="21"/>
      <c r="F29" s="68"/>
      <c r="G29" s="9" t="s">
        <v>128</v>
      </c>
      <c r="H29" s="46" t="s">
        <v>89</v>
      </c>
      <c r="I29" s="24">
        <v>34</v>
      </c>
    </row>
    <row r="30" spans="1:12" ht="17.25" customHeight="1" x14ac:dyDescent="0.2">
      <c r="A30" s="75" t="s">
        <v>72</v>
      </c>
      <c r="B30" s="84">
        <v>1802510030033</v>
      </c>
      <c r="C30" s="77" t="s">
        <v>120</v>
      </c>
      <c r="D30" s="78" t="s">
        <v>22</v>
      </c>
      <c r="E30" s="79">
        <v>43414</v>
      </c>
      <c r="F30" s="80">
        <v>750000</v>
      </c>
      <c r="G30" s="9"/>
      <c r="H30" s="23" t="s">
        <v>129</v>
      </c>
      <c r="I30" s="24">
        <v>35</v>
      </c>
    </row>
    <row r="31" spans="1:12" ht="17.25" customHeight="1" x14ac:dyDescent="0.2">
      <c r="A31" s="75" t="s">
        <v>75</v>
      </c>
      <c r="B31" s="84">
        <v>1802510030003</v>
      </c>
      <c r="C31" s="89" t="s">
        <v>49</v>
      </c>
      <c r="D31" s="78" t="s">
        <v>22</v>
      </c>
      <c r="E31" s="79">
        <v>43407</v>
      </c>
      <c r="F31" s="80">
        <v>750000</v>
      </c>
      <c r="G31" s="9" t="s">
        <v>128</v>
      </c>
      <c r="H31" s="46" t="s">
        <v>95</v>
      </c>
      <c r="I31" s="24">
        <v>38</v>
      </c>
    </row>
    <row r="32" spans="1:12" ht="17.25" customHeight="1" x14ac:dyDescent="0.2">
      <c r="A32" s="17" t="s">
        <v>78</v>
      </c>
      <c r="B32" s="60">
        <v>1802510030027</v>
      </c>
      <c r="C32" s="61" t="s">
        <v>52</v>
      </c>
      <c r="D32" s="20" t="s">
        <v>22</v>
      </c>
      <c r="E32" s="21"/>
      <c r="F32" s="72"/>
      <c r="G32" s="9"/>
      <c r="H32" s="46"/>
      <c r="I32" s="24"/>
    </row>
    <row r="33" spans="1:14" x14ac:dyDescent="0.2">
      <c r="A33" s="75" t="s">
        <v>79</v>
      </c>
      <c r="B33" s="76">
        <v>1802510030033</v>
      </c>
      <c r="C33" s="77" t="s">
        <v>123</v>
      </c>
      <c r="D33" s="78" t="s">
        <v>22</v>
      </c>
      <c r="E33" s="79">
        <v>43409</v>
      </c>
      <c r="F33" s="90">
        <v>750000</v>
      </c>
      <c r="G33" s="9"/>
      <c r="H33" s="46"/>
      <c r="I33" s="24"/>
    </row>
    <row r="34" spans="1:14" x14ac:dyDescent="0.2">
      <c r="A34" s="75" t="s">
        <v>81</v>
      </c>
      <c r="B34" s="91">
        <v>1802510030052</v>
      </c>
      <c r="C34" s="92" t="s">
        <v>130</v>
      </c>
      <c r="D34" s="78" t="s">
        <v>17</v>
      </c>
      <c r="E34" s="79">
        <v>43412</v>
      </c>
      <c r="F34" s="83">
        <v>750000</v>
      </c>
      <c r="G34" s="9"/>
      <c r="H34" s="46"/>
      <c r="I34" s="24"/>
    </row>
    <row r="35" spans="1:14" x14ac:dyDescent="0.2">
      <c r="A35" s="75" t="s">
        <v>82</v>
      </c>
      <c r="B35" s="84">
        <v>1802510030008</v>
      </c>
      <c r="C35" s="77" t="s">
        <v>64</v>
      </c>
      <c r="D35" s="78" t="s">
        <v>22</v>
      </c>
      <c r="E35" s="79">
        <v>43409</v>
      </c>
      <c r="F35" s="90">
        <v>750000</v>
      </c>
      <c r="G35" s="9"/>
      <c r="H35" s="46"/>
      <c r="I35" s="24"/>
    </row>
    <row r="36" spans="1:14" ht="15" x14ac:dyDescent="0.2">
      <c r="A36" s="17" t="s">
        <v>84</v>
      </c>
      <c r="B36" s="62"/>
      <c r="C36" s="63" t="s">
        <v>131</v>
      </c>
      <c r="D36" s="38" t="s">
        <v>22</v>
      </c>
      <c r="E36" s="38"/>
      <c r="F36" s="71"/>
      <c r="G36" s="9"/>
      <c r="H36" s="46"/>
      <c r="I36" s="24"/>
    </row>
    <row r="37" spans="1:14" x14ac:dyDescent="0.2">
      <c r="A37" s="17" t="s">
        <v>86</v>
      </c>
      <c r="B37" s="26">
        <v>1802510030009</v>
      </c>
      <c r="C37" s="27" t="s">
        <v>71</v>
      </c>
      <c r="D37" s="20" t="s">
        <v>22</v>
      </c>
      <c r="E37" s="21"/>
      <c r="F37" s="72"/>
      <c r="G37" s="9"/>
      <c r="H37" s="46"/>
      <c r="I37" s="24"/>
    </row>
    <row r="38" spans="1:14" x14ac:dyDescent="0.2">
      <c r="A38" s="17" t="s">
        <v>88</v>
      </c>
      <c r="B38" s="64">
        <v>1802510030024</v>
      </c>
      <c r="C38" s="19" t="s">
        <v>129</v>
      </c>
      <c r="D38" s="20" t="s">
        <v>22</v>
      </c>
      <c r="E38" s="21"/>
      <c r="F38" s="70"/>
      <c r="G38" s="24"/>
      <c r="H38" s="48"/>
      <c r="I38" s="24"/>
    </row>
    <row r="39" spans="1:14" x14ac:dyDescent="0.2">
      <c r="A39" s="75" t="s">
        <v>90</v>
      </c>
      <c r="B39" s="93">
        <v>1802510030046</v>
      </c>
      <c r="C39" s="77" t="s">
        <v>132</v>
      </c>
      <c r="D39" s="78" t="s">
        <v>22</v>
      </c>
      <c r="E39" s="79">
        <v>43407</v>
      </c>
      <c r="F39" s="83">
        <v>750000</v>
      </c>
      <c r="G39" s="24"/>
      <c r="H39" s="48"/>
      <c r="I39" s="24"/>
    </row>
    <row r="40" spans="1:14" x14ac:dyDescent="0.2">
      <c r="A40" s="17" t="s">
        <v>92</v>
      </c>
      <c r="B40" s="65">
        <v>1802510030061</v>
      </c>
      <c r="C40" s="66" t="s">
        <v>133</v>
      </c>
      <c r="D40" s="20" t="s">
        <v>22</v>
      </c>
      <c r="E40" s="67"/>
      <c r="F40" s="68"/>
      <c r="G40" s="24"/>
      <c r="H40" s="48"/>
      <c r="I40" s="24"/>
    </row>
    <row r="41" spans="1:14" x14ac:dyDescent="0.2">
      <c r="A41" s="75" t="s">
        <v>94</v>
      </c>
      <c r="B41" s="84">
        <v>1802510030031</v>
      </c>
      <c r="C41" s="77" t="s">
        <v>77</v>
      </c>
      <c r="D41" s="78" t="s">
        <v>22</v>
      </c>
      <c r="E41" s="79">
        <v>43414</v>
      </c>
      <c r="F41" s="97">
        <v>750000</v>
      </c>
      <c r="G41" s="24"/>
      <c r="H41" s="49"/>
      <c r="I41" s="24"/>
      <c r="K41" s="5">
        <v>85946603624</v>
      </c>
    </row>
    <row r="42" spans="1:14" ht="15" x14ac:dyDescent="0.2">
      <c r="A42" s="17" t="s">
        <v>38</v>
      </c>
      <c r="B42" s="62">
        <v>1802510030010</v>
      </c>
      <c r="C42" s="45" t="s">
        <v>134</v>
      </c>
      <c r="D42" s="38" t="s">
        <v>22</v>
      </c>
      <c r="E42" s="38"/>
      <c r="F42" s="71"/>
      <c r="I42" s="24"/>
    </row>
    <row r="43" spans="1:14" x14ac:dyDescent="0.2">
      <c r="A43" s="50"/>
      <c r="B43" s="51"/>
      <c r="C43" s="52"/>
      <c r="D43" s="15"/>
      <c r="E43" s="53" t="s">
        <v>135</v>
      </c>
      <c r="F43" s="74">
        <f>SUM(F13:F42)</f>
        <v>15000000</v>
      </c>
    </row>
    <row r="44" spans="1:14" ht="15" x14ac:dyDescent="0.2">
      <c r="B44" s="117" t="s">
        <v>96</v>
      </c>
      <c r="C44" s="117"/>
      <c r="D44" s="20">
        <f>COUNTIF($D$13:$D$42,"L")</f>
        <v>5</v>
      </c>
      <c r="E44" s="6"/>
      <c r="F44" s="6"/>
    </row>
    <row r="45" spans="1:14" ht="15" x14ac:dyDescent="0.2">
      <c r="B45" s="117" t="s">
        <v>97</v>
      </c>
      <c r="C45" s="117"/>
      <c r="D45" s="20">
        <f>COUNTIF($D$13:$D$42,"P")</f>
        <v>25</v>
      </c>
      <c r="E45" s="6"/>
      <c r="F45" s="6"/>
      <c r="M45" s="94"/>
      <c r="N45" s="5" t="s">
        <v>139</v>
      </c>
    </row>
    <row r="46" spans="1:14" ht="15" x14ac:dyDescent="0.2">
      <c r="B46" s="117" t="s">
        <v>98</v>
      </c>
      <c r="C46" s="117"/>
      <c r="D46" s="54">
        <f>SUM(D44:D45)</f>
        <v>30</v>
      </c>
      <c r="E46" s="6"/>
      <c r="F46" s="6"/>
      <c r="M46" s="105"/>
      <c r="N46" s="5" t="s">
        <v>140</v>
      </c>
    </row>
    <row r="47" spans="1:14" ht="15" x14ac:dyDescent="0.2">
      <c r="B47" s="117" t="s">
        <v>99</v>
      </c>
      <c r="C47" s="117"/>
      <c r="D47" s="54">
        <f>COUNTIF($E$13:$E$42,"Ya")</f>
        <v>0</v>
      </c>
      <c r="E47" s="6"/>
      <c r="F47" s="6"/>
    </row>
    <row r="50" spans="2:5" x14ac:dyDescent="0.2">
      <c r="E50" s="6"/>
    </row>
    <row r="51" spans="2:5" x14ac:dyDescent="0.2">
      <c r="B51" s="56"/>
      <c r="E51" s="56"/>
    </row>
    <row r="52" spans="2:5" x14ac:dyDescent="0.2">
      <c r="B52" s="55" t="s">
        <v>100</v>
      </c>
      <c r="E52" s="55" t="s">
        <v>101</v>
      </c>
    </row>
    <row r="53" spans="2:5" x14ac:dyDescent="0.2">
      <c r="B53" s="6"/>
    </row>
    <row r="54" spans="2:5" x14ac:dyDescent="0.2">
      <c r="B54" s="6"/>
    </row>
    <row r="55" spans="2:5" x14ac:dyDescent="0.2">
      <c r="B55" s="6"/>
    </row>
    <row r="56" spans="2:5" x14ac:dyDescent="0.2">
      <c r="B56" s="6"/>
    </row>
    <row r="57" spans="2:5" x14ac:dyDescent="0.2">
      <c r="B57" s="56"/>
      <c r="E57" s="56"/>
    </row>
    <row r="58" spans="2:5" x14ac:dyDescent="0.2">
      <c r="B58" s="55" t="s">
        <v>102</v>
      </c>
      <c r="E58" s="55" t="s">
        <v>103</v>
      </c>
    </row>
  </sheetData>
  <mergeCells count="11">
    <mergeCell ref="E10:F10"/>
    <mergeCell ref="B44:C44"/>
    <mergeCell ref="B45:C45"/>
    <mergeCell ref="B46:C46"/>
    <mergeCell ref="B47:C47"/>
    <mergeCell ref="E9:F9"/>
    <mergeCell ref="B2:F2"/>
    <mergeCell ref="A5:F5"/>
    <mergeCell ref="A6:F6"/>
    <mergeCell ref="A7:F7"/>
    <mergeCell ref="A8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6.7109375" style="118" customWidth="1"/>
    <col min="2" max="2" width="27.5703125" style="118" customWidth="1"/>
    <col min="3" max="3" width="12.140625" style="118" customWidth="1"/>
    <col min="4" max="4" width="13.85546875" style="118" bestFit="1" customWidth="1"/>
    <col min="5" max="16384" width="9.140625" style="118"/>
  </cols>
  <sheetData>
    <row r="1" spans="1:4" x14ac:dyDescent="0.25">
      <c r="A1" s="123" t="s">
        <v>141</v>
      </c>
      <c r="B1" s="123"/>
      <c r="C1" s="123"/>
      <c r="D1" s="123"/>
    </row>
    <row r="3" spans="1:4" x14ac:dyDescent="0.25">
      <c r="A3" s="119" t="s">
        <v>142</v>
      </c>
      <c r="B3" s="119" t="s">
        <v>143</v>
      </c>
      <c r="C3" s="119" t="s">
        <v>144</v>
      </c>
      <c r="D3" s="119" t="s">
        <v>145</v>
      </c>
    </row>
    <row r="4" spans="1:4" x14ac:dyDescent="0.25">
      <c r="A4" s="120">
        <v>1</v>
      </c>
      <c r="B4" s="120" t="s">
        <v>146</v>
      </c>
      <c r="C4" s="121">
        <f>+D4/750000</f>
        <v>16</v>
      </c>
      <c r="D4" s="122">
        <f>+SUM('KA 16 A'!F13:F42)</f>
        <v>12000000</v>
      </c>
    </row>
    <row r="5" spans="1:4" x14ac:dyDescent="0.25">
      <c r="A5" s="120">
        <v>2</v>
      </c>
      <c r="B5" s="120" t="s">
        <v>147</v>
      </c>
      <c r="C5" s="121">
        <f>+D5/750000</f>
        <v>20</v>
      </c>
      <c r="D5" s="122">
        <f>+SUM('KA 16 B'!F13:F42)</f>
        <v>15000000</v>
      </c>
    </row>
    <row r="6" spans="1:4" x14ac:dyDescent="0.25">
      <c r="A6" s="124" t="s">
        <v>148</v>
      </c>
      <c r="B6" s="125"/>
      <c r="C6" s="126"/>
      <c r="D6" s="122">
        <f>750000*27</f>
        <v>20250000</v>
      </c>
    </row>
    <row r="7" spans="1:4" x14ac:dyDescent="0.25">
      <c r="A7" s="124" t="s">
        <v>149</v>
      </c>
      <c r="B7" s="125"/>
      <c r="C7" s="126"/>
      <c r="D7" s="122">
        <f>+D4+D5-D6</f>
        <v>6750000</v>
      </c>
    </row>
    <row r="9" spans="1:4" x14ac:dyDescent="0.25">
      <c r="A9" s="118" t="s">
        <v>150</v>
      </c>
    </row>
    <row r="10" spans="1:4" x14ac:dyDescent="0.25">
      <c r="A10" s="118" t="s">
        <v>151</v>
      </c>
    </row>
    <row r="15" spans="1:4" x14ac:dyDescent="0.25">
      <c r="A15" s="127" t="s">
        <v>152</v>
      </c>
    </row>
    <row r="16" spans="1:4" x14ac:dyDescent="0.25">
      <c r="A16" s="128" t="s">
        <v>153</v>
      </c>
    </row>
  </sheetData>
  <mergeCells count="3">
    <mergeCell ref="A1:D1"/>
    <mergeCell ref="A7:C7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 16 A</vt:lpstr>
      <vt:lpstr>KA 16 B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2018-11-13T00:56:02Z</dcterms:created>
  <dcterms:modified xsi:type="dcterms:W3CDTF">2018-11-29T03:33:58Z</dcterms:modified>
</cp:coreProperties>
</file>