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filterPrivacy="1" defaultThemeVersion="124226"/>
  <bookViews>
    <workbookView xWindow="0" yWindow="0" windowWidth="20490" windowHeight="8340" activeTab="2"/>
  </bookViews>
  <sheets>
    <sheet name="Laporan" sheetId="1" r:id="rId1"/>
    <sheet name="Action Plan" sheetId="2" r:id="rId2"/>
    <sheet name="REKAP BTK" sheetId="3" r:id="rId3"/>
  </sheets>
  <definedNames>
    <definedName name="_xlnm.Print_Area" localSheetId="0">Laporan!$A$1:$F$53</definedName>
    <definedName name="_xlnm.Print_Area" localSheetId="2">'REKAP BTK'!$I$1:$K$67</definedName>
  </definedNames>
  <calcPr calcId="144525"/>
</workbook>
</file>

<file path=xl/calcChain.xml><?xml version="1.0" encoding="utf-8"?>
<calcChain xmlns="http://schemas.openxmlformats.org/spreadsheetml/2006/main">
  <c r="J37" i="3" l="1"/>
  <c r="J36" i="3"/>
  <c r="K40" i="3" s="1"/>
  <c r="K34" i="3"/>
  <c r="K22" i="3"/>
  <c r="K12" i="3"/>
  <c r="K8" i="3"/>
  <c r="K41" i="3" l="1"/>
  <c r="G40" i="3"/>
  <c r="F37" i="3"/>
  <c r="F39" i="3"/>
  <c r="F36" i="3"/>
  <c r="C40" i="3"/>
  <c r="C41" i="3" s="1"/>
  <c r="F7" i="3"/>
  <c r="G8" i="3" s="1"/>
  <c r="F10" i="3"/>
  <c r="F11" i="3"/>
  <c r="G12" i="3" s="1"/>
  <c r="F14" i="3"/>
  <c r="G22" i="3" s="1"/>
  <c r="F15" i="3"/>
  <c r="F16" i="3"/>
  <c r="F17" i="3"/>
  <c r="F18" i="3"/>
  <c r="F19" i="3"/>
  <c r="F20" i="3"/>
  <c r="F21" i="3"/>
  <c r="F24" i="3"/>
  <c r="F25" i="3"/>
  <c r="G34" i="3" s="1"/>
  <c r="F26" i="3"/>
  <c r="F27" i="3"/>
  <c r="F28" i="3"/>
  <c r="F29" i="3"/>
  <c r="F30" i="3"/>
  <c r="F31" i="3"/>
  <c r="F32" i="3"/>
  <c r="F33" i="3"/>
  <c r="F6" i="3"/>
  <c r="B25" i="3"/>
  <c r="C86" i="3"/>
  <c r="C81" i="3"/>
  <c r="C69" i="3"/>
  <c r="C59" i="3"/>
  <c r="C87" i="3" s="1"/>
  <c r="C55" i="3"/>
  <c r="C89" i="3" l="1"/>
  <c r="G41" i="3"/>
  <c r="D43" i="1"/>
  <c r="C43" i="1"/>
  <c r="E41" i="1"/>
  <c r="E43" i="1" s="1"/>
  <c r="C41" i="1"/>
  <c r="C34" i="3" l="1"/>
  <c r="C22" i="3" l="1"/>
  <c r="C12" i="3"/>
  <c r="C8" i="3"/>
</calcChain>
</file>

<file path=xl/sharedStrings.xml><?xml version="1.0" encoding="utf-8"?>
<sst xmlns="http://schemas.openxmlformats.org/spreadsheetml/2006/main" count="362" uniqueCount="144">
  <si>
    <t xml:space="preserve">LP3I CABANG TASIKMALAYA </t>
  </si>
  <si>
    <t>NO</t>
  </si>
  <si>
    <t xml:space="preserve">LANGKAH PENCAPAIAN </t>
  </si>
  <si>
    <t xml:space="preserve">EVALUASI </t>
  </si>
  <si>
    <t>KETERANGAN</t>
  </si>
  <si>
    <t xml:space="preserve">KENDALA </t>
  </si>
  <si>
    <t xml:space="preserve">LAMPIRAN </t>
  </si>
  <si>
    <t>EVALUATION</t>
  </si>
  <si>
    <t xml:space="preserve">PENDAPATAN MAHASISWA </t>
  </si>
  <si>
    <t xml:space="preserve">- Tingkat I </t>
  </si>
  <si>
    <t>- Tingkat II</t>
  </si>
  <si>
    <t xml:space="preserve">Cash Opname </t>
  </si>
  <si>
    <t xml:space="preserve">Pembayaran kewajiban </t>
  </si>
  <si>
    <t xml:space="preserve">Cash opname </t>
  </si>
  <si>
    <t xml:space="preserve">Slip Pembayaran </t>
  </si>
  <si>
    <t xml:space="preserve">Follow Up Dana Pending </t>
  </si>
  <si>
    <t xml:space="preserve">Data Dana Pending </t>
  </si>
  <si>
    <t xml:space="preserve">ACTION PLAN </t>
  </si>
  <si>
    <t xml:space="preserve">KETERANGAN </t>
  </si>
  <si>
    <t xml:space="preserve">Penerimaan Pendapatan </t>
  </si>
  <si>
    <t>Tingkat I</t>
  </si>
  <si>
    <t>Tingkat II</t>
  </si>
  <si>
    <t xml:space="preserve">Follow up dana Pending </t>
  </si>
  <si>
    <t>Tidak Ada Kendala</t>
  </si>
  <si>
    <t>Prepared By :</t>
  </si>
  <si>
    <t>Finance Staff</t>
  </si>
  <si>
    <t>Approved By :</t>
  </si>
  <si>
    <t>Dheri Febiyani Lestari, S.Pd., M.M</t>
  </si>
  <si>
    <t>Head Of Finance and HRD</t>
  </si>
  <si>
    <t>v</t>
  </si>
  <si>
    <t xml:space="preserve">Update data Dana Pending </t>
  </si>
  <si>
    <t>Penagihan Dana Pending ke Masing - Masing Divisi</t>
  </si>
  <si>
    <t>Dilakukan setiap hari, maksimal beres pukul 15:00</t>
  </si>
  <si>
    <t>Input Manual RPT</t>
  </si>
  <si>
    <t>Terealisasi setiap hari</t>
  </si>
  <si>
    <t>Tidak ada kendala</t>
  </si>
  <si>
    <t>Input Excel Buku Kas</t>
  </si>
  <si>
    <t>Seluruh Transaksi Di BKK dan BTK harus di input ke Excel pada hari itu juga.</t>
  </si>
  <si>
    <t>Excel Buku Kas</t>
  </si>
  <si>
    <t>Entry data pembayaran di buku kas</t>
  </si>
  <si>
    <t xml:space="preserve">- Marketing </t>
  </si>
  <si>
    <t>- Operasional &amp; HRD</t>
  </si>
  <si>
    <t xml:space="preserve">- CNP </t>
  </si>
  <si>
    <t>- Education</t>
  </si>
  <si>
    <t>- GA</t>
  </si>
  <si>
    <t xml:space="preserve">Input Buku Kas </t>
  </si>
  <si>
    <t>Input Excel BKK dan BTK</t>
  </si>
  <si>
    <t>Input RPT Manual Excel</t>
  </si>
  <si>
    <t>Input Di BTK dan Manual Excel</t>
  </si>
  <si>
    <t>Excel RPT Junior &amp; Senior 2017/2018 dan RPT Junior 2018/2019</t>
  </si>
  <si>
    <t>Input ke Rencana Pembayaran Excel Mahasiswa Junior Senior 2017/2018 dan Junior 2018/2019</t>
  </si>
  <si>
    <t>Finance &amp; HRD Staff</t>
  </si>
  <si>
    <t>- Secretary</t>
  </si>
  <si>
    <t>- Tingkat III</t>
  </si>
  <si>
    <t>- Tingkat IV</t>
  </si>
  <si>
    <t>Penerimaan pembayaran dari mahasiswa Profesidan tingkat III unwim dan STT pada tanggal tersebut, harus di input ke RPT pada hari itu juga.ditambah telah dibuat untuk rencana pembayaran Junior Senior 2018/2019</t>
  </si>
  <si>
    <t>Tingkat III</t>
  </si>
  <si>
    <t>Tingkat IV</t>
  </si>
  <si>
    <t>REKAP PENERIMAAN BTK</t>
  </si>
  <si>
    <t>TINGKAT 1</t>
  </si>
  <si>
    <t>JUNIOR</t>
  </si>
  <si>
    <t>REGISTRASI JUNIOR</t>
  </si>
  <si>
    <t>TOTAL PENDAPATAN TINGKAT 1</t>
  </si>
  <si>
    <t>TINGKAT 2</t>
  </si>
  <si>
    <t>SENIOR</t>
  </si>
  <si>
    <t>REGISTRASI SENIOR</t>
  </si>
  <si>
    <t>TOTAL PENDAPATAN TINGKAT 2</t>
  </si>
  <si>
    <t>TINGKAT 3</t>
  </si>
  <si>
    <t>DNBS - MANAJEMEN</t>
  </si>
  <si>
    <t>DNBS - AKUNTANSI</t>
  </si>
  <si>
    <t>REGISTRASI DNBS - AK</t>
  </si>
  <si>
    <t>REGISTRASI DNBS - MJ</t>
  </si>
  <si>
    <t>STT - IT</t>
  </si>
  <si>
    <t>STT - OT</t>
  </si>
  <si>
    <t>REGISTRASI STT - IT</t>
  </si>
  <si>
    <t>REGISTRASI STT - OT</t>
  </si>
  <si>
    <t>TOTAL PENDAPATAN TINGKAT 3</t>
  </si>
  <si>
    <t>TINGAKT 4</t>
  </si>
  <si>
    <t>UNWIM - AKUNTANSI</t>
  </si>
  <si>
    <t>UNWIM - MANAJEMEN</t>
  </si>
  <si>
    <t>REGSITRASI UNWIM - AK</t>
  </si>
  <si>
    <t>REGSITRASI UNWIM - MJ</t>
  </si>
  <si>
    <t>KELAS KARYAWAN</t>
  </si>
  <si>
    <t>STT 20 ORANG</t>
  </si>
  <si>
    <t>TOTAL PENDAPATAN TINGKAT 4</t>
  </si>
  <si>
    <t>TOTAL SEMUA PENDAPATAN</t>
  </si>
  <si>
    <t>Terleasasi pada tanggal tersebut, dengan selisih 0 .</t>
  </si>
  <si>
    <t>Nijar Kurnia Romdoni, S.E</t>
  </si>
  <si>
    <t>PENDAPATAN LAIN - LAIN</t>
  </si>
  <si>
    <t>SEWA</t>
  </si>
  <si>
    <t>PIUTANG KARYAWAN</t>
  </si>
  <si>
    <t>TOTAL PENDAPATAN LAIN - LAIN</t>
  </si>
  <si>
    <t xml:space="preserve">Terleasasi pada tanggal tersebut, dengan selisih 0 . </t>
  </si>
  <si>
    <t>Penagihan Dana Pending, konfirmasi ke masing masing karyawan melalui WA</t>
  </si>
  <si>
    <t>Efektif, dan karyawan yg bersangkutan langsung melakukan realisasi</t>
  </si>
  <si>
    <t>BPRSA</t>
  </si>
  <si>
    <t>- Mayasari</t>
  </si>
  <si>
    <t>Rekap Data Pembayaran Wisuda STIE DNBS</t>
  </si>
  <si>
    <t>Terealisasi setiap hari setiap ada pembayaran</t>
  </si>
  <si>
    <t xml:space="preserve">Rekap Data Pembayaran Sidang Skripsi Unwim </t>
  </si>
  <si>
    <t>Rekap Data Pembayaran</t>
  </si>
  <si>
    <t>Wisuda STIE DNBS</t>
  </si>
  <si>
    <t>Sidang Skripsi Unwim</t>
  </si>
  <si>
    <t xml:space="preserve">Tingkat Junior KA Ujikom Melbourne </t>
  </si>
  <si>
    <t xml:space="preserve">Pembayaran Kewajiban </t>
  </si>
  <si>
    <t>Desember</t>
  </si>
  <si>
    <t xml:space="preserve">LAPORAN MINGGUAN Desember </t>
  </si>
  <si>
    <t>- it</t>
  </si>
  <si>
    <t xml:space="preserve">LAPORAN MINGGUAN DESEMBER </t>
  </si>
  <si>
    <t>NO BTK 49515 - 49655</t>
  </si>
  <si>
    <t>PERIODE 29 NOVEMBER - 8 DESEMBER 2018</t>
  </si>
  <si>
    <t>PERIODE 09 DESEMBER - 01 DESEMBER 2018</t>
  </si>
  <si>
    <t>Tasikmalaya, 8 Desember 2018</t>
  </si>
  <si>
    <t>PERIODE 29 NOVEMBER - 16 DESEMBER 2018</t>
  </si>
  <si>
    <t>PERIODE 11 NOVEMBER - 16 DESEMBER 2018</t>
  </si>
  <si>
    <t>NO BTK 49656 - 49735</t>
  </si>
  <si>
    <t>LAIN LAIN</t>
  </si>
  <si>
    <t>LAIN - LAIN</t>
  </si>
  <si>
    <t>PERIODE 11 DESEMBER - 16 DESEMBER 2018</t>
  </si>
  <si>
    <t>Total Pendapatan tingkat I Rp 12.325.000</t>
  </si>
  <si>
    <t>Total Pendapatan tingkat II Rp 16.800.000</t>
  </si>
  <si>
    <t>Total Pendapatan tingkat III Rp 16.650.000</t>
  </si>
  <si>
    <t>Total Pendapatan tingkat IV Rp 41.975.000 sd BTK 49735</t>
  </si>
  <si>
    <t>NO BTK 49515 - 49735</t>
  </si>
  <si>
    <t xml:space="preserve">Tanggal 10 Desember </t>
  </si>
  <si>
    <t>Total Cash on Hand Rp 63.962.000 Cash in Bank Rp 1.166.132.807</t>
  </si>
  <si>
    <t>Total Cash on Hand Rp 80.133.000 Cash in Bank Rp 1.166.132.807</t>
  </si>
  <si>
    <t xml:space="preserve">Tanggal 11 Desember </t>
  </si>
  <si>
    <t xml:space="preserve">Tanggal 12 Desember </t>
  </si>
  <si>
    <t>Terleasasi pada tanggal tersebut, dengan selisih 0 . Pengambilan BPRSA 50,000,000</t>
  </si>
  <si>
    <t>Total Cash on Hand Rp 55.488.000 Cash in Bank Rp 1.116.132.807</t>
  </si>
  <si>
    <t xml:space="preserve">Tanggal 13 Desember </t>
  </si>
  <si>
    <t>Total Cash on Hand Rp 29.839.000  Cash in Bank Rp 1.116.132.807</t>
  </si>
  <si>
    <t xml:space="preserve">Biaya Visitasi </t>
  </si>
  <si>
    <t xml:space="preserve">Pelunasan DNBS </t>
  </si>
  <si>
    <t xml:space="preserve">Tanggal 14 Desember </t>
  </si>
  <si>
    <t>Total Cash on Hand Rp 37.663.000  Cash in Bank Rp 1.116.132.807</t>
  </si>
  <si>
    <t xml:space="preserve">Tanggal 15 November </t>
  </si>
  <si>
    <t>Total Cash on Hand Rp 50.137.000  Cash in Bank Rp 1.116.132.807</t>
  </si>
  <si>
    <t>Tasikmalaya, 16 Desember 2018</t>
  </si>
  <si>
    <t>Kerjasama STT</t>
  </si>
  <si>
    <t>Listrik air dan Telepon</t>
  </si>
  <si>
    <t>PERIODE 29 NOVEMBER - 20 DESEMBER 2018</t>
  </si>
  <si>
    <t>NO BTK 49515 - 49809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</si>
</sst>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2" formatCode="_(&quot;Rp&quot;* #,##0_);_(&quot;Rp&quot;* \(#,##0\);_(&quot;Rp&quot;* &quot;-&quot;_);_(@_)"/>
    <numFmt numFmtId="41" formatCode="_(* #,##0_);_(* \(#,##0\);_(* &quot;-&quot;_);_(@_)"/>
    <numFmt numFmtId="164" formatCode="[$-F800]dddd\,\ mmmm\ dd\,\ yyyy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b/>
      <sz val="12"/>
      <name val="Times New Roman"/>
      <family val="1"/>
    </font>
    <font>
      <b/>
      <sz val="11"/>
      <color theme="1"/>
      <name val="Times New Roman"/>
      <family val="1"/>
    </font>
    <font>
      <sz val="10"/>
      <name val="Times New Roman"/>
      <family val="1"/>
    </font>
    <font>
      <sz val="11"/>
      <name val="Times New Roman"/>
      <family val="1"/>
    </font>
    <font>
      <b/>
      <u/>
      <sz val="11"/>
      <color theme="1"/>
      <name val="Times New Roman"/>
      <family val="1"/>
    </font>
    <font>
      <i/>
      <sz val="11"/>
      <color theme="1"/>
      <name val="Times New Roman"/>
      <family val="1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2" fillId="0" borderId="0"/>
    <xf numFmtId="41" fontId="3" fillId="0" borderId="0" applyFont="0" applyFill="0" applyBorder="0" applyAlignment="0" applyProtection="0"/>
    <xf numFmtId="0" fontId="2" fillId="0" borderId="0"/>
    <xf numFmtId="0" fontId="1" fillId="0" borderId="0"/>
    <xf numFmtId="41" fontId="1" fillId="0" borderId="0" applyFont="0" applyFill="0" applyBorder="0" applyAlignment="0" applyProtection="0"/>
    <xf numFmtId="42" fontId="1" fillId="0" borderId="0" applyFont="0" applyFill="0" applyBorder="0" applyAlignment="0" applyProtection="0"/>
  </cellStyleXfs>
  <cellXfs count="53">
    <xf numFmtId="0" fontId="0" fillId="0" borderId="0" xfId="0"/>
    <xf numFmtId="0" fontId="5" fillId="0" borderId="0" xfId="0" applyFont="1" applyAlignment="1">
      <alignment vertical="center" wrapText="1"/>
    </xf>
    <xf numFmtId="0" fontId="5" fillId="0" borderId="0" xfId="0" applyFont="1" applyAlignment="1">
      <alignment vertical="center"/>
    </xf>
    <xf numFmtId="0" fontId="6" fillId="0" borderId="0" xfId="1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vertical="center" wrapText="1"/>
    </xf>
    <xf numFmtId="0" fontId="5" fillId="0" borderId="1" xfId="0" quotePrefix="1" applyFont="1" applyBorder="1" applyAlignment="1">
      <alignment vertical="center" wrapText="1"/>
    </xf>
    <xf numFmtId="41" fontId="8" fillId="0" borderId="1" xfId="2" applyFont="1" applyFill="1" applyBorder="1"/>
    <xf numFmtId="41" fontId="9" fillId="3" borderId="1" xfId="0" applyNumberFormat="1" applyFont="1" applyFill="1" applyBorder="1"/>
    <xf numFmtId="41" fontId="5" fillId="0" borderId="1" xfId="2" applyFont="1" applyBorder="1" applyAlignment="1">
      <alignment horizontal="right" vertical="center"/>
    </xf>
    <xf numFmtId="41" fontId="5" fillId="0" borderId="0" xfId="2" applyFont="1" applyAlignment="1">
      <alignment vertical="center"/>
    </xf>
    <xf numFmtId="41" fontId="5" fillId="0" borderId="1" xfId="2" applyFont="1" applyBorder="1" applyAlignment="1">
      <alignment horizontal="left" vertical="center" wrapText="1"/>
    </xf>
    <xf numFmtId="0" fontId="5" fillId="0" borderId="0" xfId="0" applyFont="1" applyBorder="1" applyAlignment="1">
      <alignment vertical="center"/>
    </xf>
    <xf numFmtId="0" fontId="5" fillId="0" borderId="0" xfId="0" applyFont="1" applyBorder="1" applyAlignment="1">
      <alignment vertical="center" wrapText="1"/>
    </xf>
    <xf numFmtId="0" fontId="10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41" fontId="5" fillId="0" borderId="0" xfId="2" applyFont="1" applyAlignment="1">
      <alignment vertical="center" wrapText="1"/>
    </xf>
    <xf numFmtId="0" fontId="5" fillId="0" borderId="1" xfId="0" applyFont="1" applyBorder="1"/>
    <xf numFmtId="0" fontId="7" fillId="0" borderId="1" xfId="0" applyFont="1" applyBorder="1"/>
    <xf numFmtId="41" fontId="5" fillId="0" borderId="1" xfId="2" applyFont="1" applyBorder="1"/>
    <xf numFmtId="0" fontId="5" fillId="0" borderId="1" xfId="0" applyFont="1" applyBorder="1" applyAlignment="1">
      <alignment horizontal="left" indent="3"/>
    </xf>
    <xf numFmtId="0" fontId="7" fillId="0" borderId="1" xfId="0" applyFont="1" applyBorder="1" applyAlignment="1">
      <alignment horizontal="left" indent="3"/>
    </xf>
    <xf numFmtId="41" fontId="7" fillId="0" borderId="1" xfId="2" applyFont="1" applyBorder="1"/>
    <xf numFmtId="0" fontId="7" fillId="0" borderId="1" xfId="0" applyFont="1" applyBorder="1" applyAlignment="1">
      <alignment horizontal="left"/>
    </xf>
    <xf numFmtId="41" fontId="7" fillId="0" borderId="1" xfId="0" applyNumberFormat="1" applyFont="1" applyBorder="1"/>
    <xf numFmtId="164" fontId="5" fillId="0" borderId="1" xfId="0" applyNumberFormat="1" applyFont="1" applyBorder="1" applyAlignment="1">
      <alignment vertical="center"/>
    </xf>
    <xf numFmtId="0" fontId="5" fillId="0" borderId="0" xfId="0" applyFont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 wrapText="1"/>
    </xf>
    <xf numFmtId="0" fontId="5" fillId="0" borderId="0" xfId="0" applyFont="1" applyBorder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vertical="center"/>
    </xf>
    <xf numFmtId="0" fontId="7" fillId="0" borderId="1" xfId="0" applyFont="1" applyBorder="1" applyAlignment="1"/>
    <xf numFmtId="41" fontId="0" fillId="0" borderId="0" xfId="0" applyNumberFormat="1"/>
    <xf numFmtId="0" fontId="7" fillId="2" borderId="1" xfId="0" applyFont="1" applyFill="1" applyBorder="1" applyAlignment="1">
      <alignment horizontal="center" vertical="center"/>
    </xf>
    <xf numFmtId="0" fontId="6" fillId="0" borderId="0" xfId="1" applyFont="1" applyFill="1" applyAlignment="1">
      <alignment vertical="center"/>
    </xf>
    <xf numFmtId="0" fontId="12" fillId="0" borderId="0" xfId="0" applyFont="1"/>
    <xf numFmtId="0" fontId="6" fillId="2" borderId="1" xfId="1" applyFont="1" applyFill="1" applyBorder="1" applyAlignment="1">
      <alignment horizontal="center" vertical="center"/>
    </xf>
    <xf numFmtId="0" fontId="6" fillId="2" borderId="1" xfId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6" fillId="0" borderId="0" xfId="1" applyFont="1" applyFill="1" applyBorder="1" applyAlignment="1">
      <alignment horizontal="center" vertical="center"/>
    </xf>
    <xf numFmtId="0" fontId="6" fillId="0" borderId="0" xfId="1" applyFont="1" applyFill="1" applyAlignment="1">
      <alignment horizontal="center" vertical="center"/>
    </xf>
    <xf numFmtId="0" fontId="5" fillId="0" borderId="0" xfId="0" applyFont="1" applyAlignment="1">
      <alignment horizontal="left" vertical="center" wrapText="1"/>
    </xf>
    <xf numFmtId="0" fontId="10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7" fillId="0" borderId="1" xfId="0" applyFont="1" applyBorder="1" applyAlignment="1">
      <alignment horizontal="center"/>
    </xf>
    <xf numFmtId="0" fontId="0" fillId="0" borderId="0" xfId="0" applyFont="1"/>
    <xf numFmtId="41" fontId="0" fillId="0" borderId="0" xfId="0" applyNumberFormat="1" applyFont="1"/>
  </cellXfs>
  <cellStyles count="7">
    <cellStyle name="Comma [0]" xfId="2" builtinId="6"/>
    <cellStyle name="Comma [0] 2" xfId="5"/>
    <cellStyle name="Currency [0] 2" xfId="6"/>
    <cellStyle name="Normal" xfId="0" builtinId="0"/>
    <cellStyle name="Normal 2" xfId="4"/>
    <cellStyle name="Normal 2 2" xfId="3"/>
    <cellStyle name="Normal 2 3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61"/>
  <sheetViews>
    <sheetView zoomScaleNormal="100" workbookViewId="0">
      <selection activeCell="A46" sqref="A46"/>
    </sheetView>
  </sheetViews>
  <sheetFormatPr defaultRowHeight="15" x14ac:dyDescent="0.25"/>
  <cols>
    <col min="1" max="1" width="9.140625" style="2"/>
    <col min="2" max="2" width="39" style="1" customWidth="1"/>
    <col min="3" max="3" width="37.28515625" style="2" customWidth="1"/>
    <col min="4" max="4" width="37.5703125" style="2" customWidth="1"/>
    <col min="5" max="5" width="19.7109375" style="2" customWidth="1"/>
    <col min="6" max="6" width="36" style="1" customWidth="1"/>
    <col min="7" max="16384" width="9.140625" style="2"/>
  </cols>
  <sheetData>
    <row r="1" spans="1:9" ht="15.75" x14ac:dyDescent="0.25">
      <c r="A1" s="43" t="s">
        <v>0</v>
      </c>
      <c r="B1" s="43"/>
      <c r="C1" s="43"/>
      <c r="D1" s="1"/>
    </row>
    <row r="2" spans="1:9" ht="15.75" x14ac:dyDescent="0.25">
      <c r="A2" s="43" t="s">
        <v>108</v>
      </c>
      <c r="B2" s="43"/>
      <c r="C2" s="43"/>
      <c r="D2" s="1"/>
    </row>
    <row r="3" spans="1:9" ht="15.75" x14ac:dyDescent="0.25">
      <c r="A3" s="44"/>
      <c r="B3" s="44"/>
      <c r="C3" s="44"/>
      <c r="D3" s="44"/>
    </row>
    <row r="4" spans="1:9" ht="15.75" x14ac:dyDescent="0.25">
      <c r="A4" s="46" t="s">
        <v>7</v>
      </c>
      <c r="B4" s="46"/>
      <c r="C4" s="46"/>
      <c r="D4" s="46"/>
      <c r="E4" s="46"/>
      <c r="F4" s="46"/>
    </row>
    <row r="5" spans="1:9" ht="15.75" x14ac:dyDescent="0.25">
      <c r="A5" s="46" t="s">
        <v>118</v>
      </c>
      <c r="B5" s="46"/>
      <c r="C5" s="46"/>
      <c r="D5" s="46"/>
      <c r="E5" s="46"/>
      <c r="F5" s="46"/>
      <c r="G5" s="37"/>
      <c r="H5" s="37"/>
      <c r="I5" s="37"/>
    </row>
    <row r="6" spans="1:9" ht="15.75" x14ac:dyDescent="0.25">
      <c r="A6" s="45" t="s">
        <v>51</v>
      </c>
      <c r="B6" s="45"/>
      <c r="C6" s="45"/>
      <c r="D6" s="45"/>
      <c r="E6" s="45"/>
      <c r="F6" s="45"/>
    </row>
    <row r="7" spans="1:9" ht="15.75" x14ac:dyDescent="0.25">
      <c r="A7" s="3"/>
      <c r="B7" s="3"/>
      <c r="C7" s="3"/>
      <c r="D7" s="3"/>
      <c r="E7" s="3"/>
      <c r="F7" s="3"/>
    </row>
    <row r="8" spans="1:9" x14ac:dyDescent="0.25">
      <c r="A8" s="39" t="s">
        <v>1</v>
      </c>
      <c r="B8" s="40" t="s">
        <v>4</v>
      </c>
      <c r="C8" s="40" t="s">
        <v>2</v>
      </c>
      <c r="D8" s="41" t="s">
        <v>3</v>
      </c>
      <c r="E8" s="42" t="s">
        <v>5</v>
      </c>
      <c r="F8" s="41" t="s">
        <v>6</v>
      </c>
    </row>
    <row r="9" spans="1:9" x14ac:dyDescent="0.25">
      <c r="A9" s="39"/>
      <c r="B9" s="40"/>
      <c r="C9" s="40"/>
      <c r="D9" s="41"/>
      <c r="E9" s="42"/>
      <c r="F9" s="41"/>
    </row>
    <row r="10" spans="1:9" x14ac:dyDescent="0.25">
      <c r="A10" s="4">
        <v>1</v>
      </c>
      <c r="B10" s="5" t="s">
        <v>8</v>
      </c>
      <c r="C10" s="4"/>
      <c r="D10" s="4"/>
      <c r="E10" s="4"/>
      <c r="F10" s="5"/>
    </row>
    <row r="11" spans="1:9" x14ac:dyDescent="0.25">
      <c r="A11" s="4"/>
      <c r="B11" s="6" t="s">
        <v>9</v>
      </c>
      <c r="C11" s="4" t="s">
        <v>39</v>
      </c>
      <c r="D11" s="5" t="s">
        <v>119</v>
      </c>
      <c r="E11" s="4"/>
      <c r="F11" s="5" t="s">
        <v>58</v>
      </c>
    </row>
    <row r="12" spans="1:9" x14ac:dyDescent="0.25">
      <c r="A12" s="4"/>
      <c r="B12" s="6" t="s">
        <v>10</v>
      </c>
      <c r="C12" s="4" t="s">
        <v>39</v>
      </c>
      <c r="D12" s="5" t="s">
        <v>120</v>
      </c>
      <c r="E12" s="4"/>
      <c r="F12" s="5" t="s">
        <v>58</v>
      </c>
    </row>
    <row r="13" spans="1:9" ht="30" x14ac:dyDescent="0.25">
      <c r="A13" s="4"/>
      <c r="B13" s="6" t="s">
        <v>53</v>
      </c>
      <c r="C13" s="4" t="s">
        <v>39</v>
      </c>
      <c r="D13" s="5" t="s">
        <v>121</v>
      </c>
      <c r="E13" s="4"/>
      <c r="F13" s="5" t="s">
        <v>58</v>
      </c>
    </row>
    <row r="14" spans="1:9" ht="30" x14ac:dyDescent="0.25">
      <c r="A14" s="4"/>
      <c r="B14" s="6" t="s">
        <v>54</v>
      </c>
      <c r="C14" s="4" t="s">
        <v>39</v>
      </c>
      <c r="D14" s="5" t="s">
        <v>122</v>
      </c>
      <c r="E14" s="4"/>
      <c r="F14" s="5" t="s">
        <v>58</v>
      </c>
    </row>
    <row r="15" spans="1:9" x14ac:dyDescent="0.25">
      <c r="A15" s="4"/>
      <c r="B15" s="6"/>
      <c r="C15" s="4"/>
      <c r="D15" s="5"/>
      <c r="E15" s="4"/>
      <c r="F15" s="5"/>
    </row>
    <row r="16" spans="1:9" x14ac:dyDescent="0.25">
      <c r="A16" s="4">
        <v>2</v>
      </c>
      <c r="B16" s="5" t="s">
        <v>11</v>
      </c>
      <c r="C16" s="4"/>
      <c r="D16" s="4"/>
      <c r="E16" s="4"/>
      <c r="F16" s="5"/>
    </row>
    <row r="17" spans="1:6" ht="30" x14ac:dyDescent="0.25">
      <c r="A17" s="4"/>
      <c r="B17" s="5" t="s">
        <v>124</v>
      </c>
      <c r="C17" s="5" t="s">
        <v>125</v>
      </c>
      <c r="D17" s="5" t="s">
        <v>92</v>
      </c>
      <c r="E17" s="5" t="s">
        <v>23</v>
      </c>
      <c r="F17" s="5" t="s">
        <v>13</v>
      </c>
    </row>
    <row r="18" spans="1:6" ht="30" x14ac:dyDescent="0.25">
      <c r="A18" s="4"/>
      <c r="B18" s="5" t="s">
        <v>127</v>
      </c>
      <c r="C18" s="5" t="s">
        <v>126</v>
      </c>
      <c r="D18" s="5" t="s">
        <v>86</v>
      </c>
      <c r="E18" s="4" t="s">
        <v>23</v>
      </c>
      <c r="F18" s="5" t="s">
        <v>13</v>
      </c>
    </row>
    <row r="19" spans="1:6" ht="45" x14ac:dyDescent="0.25">
      <c r="A19" s="4"/>
      <c r="B19" s="5" t="s">
        <v>128</v>
      </c>
      <c r="C19" s="5" t="s">
        <v>130</v>
      </c>
      <c r="D19" s="5" t="s">
        <v>129</v>
      </c>
      <c r="E19" s="4" t="s">
        <v>23</v>
      </c>
      <c r="F19" s="5" t="s">
        <v>13</v>
      </c>
    </row>
    <row r="20" spans="1:6" ht="30" x14ac:dyDescent="0.25">
      <c r="A20" s="4"/>
      <c r="B20" s="5" t="s">
        <v>131</v>
      </c>
      <c r="C20" s="5" t="s">
        <v>132</v>
      </c>
      <c r="D20" s="5" t="s">
        <v>86</v>
      </c>
      <c r="E20" s="4" t="s">
        <v>23</v>
      </c>
      <c r="F20" s="5" t="s">
        <v>13</v>
      </c>
    </row>
    <row r="21" spans="1:6" ht="30" x14ac:dyDescent="0.25">
      <c r="A21" s="4"/>
      <c r="B21" s="5" t="s">
        <v>135</v>
      </c>
      <c r="C21" s="5" t="s">
        <v>136</v>
      </c>
      <c r="D21" s="5" t="s">
        <v>92</v>
      </c>
      <c r="E21" s="4" t="s">
        <v>23</v>
      </c>
      <c r="F21" s="5" t="s">
        <v>13</v>
      </c>
    </row>
    <row r="22" spans="1:6" ht="30" x14ac:dyDescent="0.25">
      <c r="A22" s="4"/>
      <c r="B22" s="5" t="s">
        <v>137</v>
      </c>
      <c r="C22" s="5" t="s">
        <v>138</v>
      </c>
      <c r="D22" s="5" t="s">
        <v>92</v>
      </c>
      <c r="E22" s="4" t="s">
        <v>23</v>
      </c>
      <c r="F22" s="5" t="s">
        <v>13</v>
      </c>
    </row>
    <row r="23" spans="1:6" x14ac:dyDescent="0.25">
      <c r="A23" s="4"/>
      <c r="B23" s="5"/>
      <c r="C23" s="5"/>
      <c r="D23" s="5"/>
      <c r="E23" s="4"/>
      <c r="F23" s="5"/>
    </row>
    <row r="24" spans="1:6" x14ac:dyDescent="0.25">
      <c r="A24" s="4">
        <v>3</v>
      </c>
      <c r="B24" s="5" t="s">
        <v>12</v>
      </c>
      <c r="C24" s="4"/>
      <c r="D24" s="4"/>
      <c r="E24" s="4"/>
      <c r="F24" s="5" t="s">
        <v>14</v>
      </c>
    </row>
    <row r="25" spans="1:6" x14ac:dyDescent="0.2">
      <c r="A25" s="4"/>
      <c r="B25" s="5" t="s">
        <v>133</v>
      </c>
      <c r="C25" s="7">
        <v>70903000</v>
      </c>
      <c r="D25" s="26">
        <v>43447</v>
      </c>
      <c r="E25" s="4"/>
      <c r="F25" s="5"/>
    </row>
    <row r="26" spans="1:6" ht="18" customHeight="1" x14ac:dyDescent="0.25">
      <c r="A26" s="4"/>
      <c r="B26" s="5" t="s">
        <v>134</v>
      </c>
      <c r="C26" s="8">
        <v>36000000</v>
      </c>
      <c r="D26" s="26">
        <v>43447</v>
      </c>
      <c r="E26" s="4"/>
      <c r="F26" s="5"/>
    </row>
    <row r="27" spans="1:6" x14ac:dyDescent="0.25">
      <c r="A27" s="4"/>
      <c r="B27" s="5"/>
      <c r="C27" s="9"/>
      <c r="D27" s="26"/>
      <c r="E27" s="4"/>
      <c r="F27" s="5"/>
    </row>
    <row r="28" spans="1:6" ht="30" x14ac:dyDescent="0.25">
      <c r="A28" s="4">
        <v>4</v>
      </c>
      <c r="B28" s="5" t="s">
        <v>15</v>
      </c>
      <c r="C28" s="5" t="s">
        <v>93</v>
      </c>
      <c r="D28" s="5" t="s">
        <v>94</v>
      </c>
      <c r="E28" s="4"/>
      <c r="F28" s="5"/>
    </row>
    <row r="29" spans="1:6" x14ac:dyDescent="0.25">
      <c r="A29" s="4"/>
      <c r="B29" s="6" t="s">
        <v>40</v>
      </c>
      <c r="C29" s="9">
        <v>19966000</v>
      </c>
      <c r="D29" s="5"/>
      <c r="E29" s="4"/>
      <c r="F29" s="5" t="s">
        <v>16</v>
      </c>
    </row>
    <row r="30" spans="1:6" x14ac:dyDescent="0.25">
      <c r="A30" s="4"/>
      <c r="B30" s="6" t="s">
        <v>41</v>
      </c>
      <c r="C30" s="9">
        <v>125029000</v>
      </c>
      <c r="D30" s="4"/>
      <c r="E30" s="4"/>
      <c r="F30" s="5" t="s">
        <v>16</v>
      </c>
    </row>
    <row r="31" spans="1:6" x14ac:dyDescent="0.25">
      <c r="A31" s="4"/>
      <c r="B31" s="6" t="s">
        <v>42</v>
      </c>
      <c r="C31" s="10">
        <v>16732000</v>
      </c>
      <c r="D31" s="4"/>
      <c r="E31" s="5"/>
      <c r="F31" s="5" t="s">
        <v>16</v>
      </c>
    </row>
    <row r="32" spans="1:6" x14ac:dyDescent="0.25">
      <c r="A32" s="4"/>
      <c r="B32" s="6" t="s">
        <v>43</v>
      </c>
      <c r="C32" s="9">
        <v>2297000</v>
      </c>
      <c r="D32" s="4"/>
      <c r="E32" s="4"/>
      <c r="F32" s="5" t="s">
        <v>16</v>
      </c>
    </row>
    <row r="33" spans="1:6" x14ac:dyDescent="0.25">
      <c r="A33" s="4"/>
      <c r="B33" s="6" t="s">
        <v>44</v>
      </c>
      <c r="C33" s="9">
        <v>0</v>
      </c>
      <c r="D33" s="5"/>
      <c r="E33" s="4"/>
      <c r="F33" s="5" t="s">
        <v>16</v>
      </c>
    </row>
    <row r="34" spans="1:6" x14ac:dyDescent="0.25">
      <c r="A34" s="4"/>
      <c r="B34" s="6" t="s">
        <v>52</v>
      </c>
      <c r="C34" s="9">
        <v>0</v>
      </c>
      <c r="D34" s="5"/>
      <c r="E34" s="4"/>
      <c r="F34" s="5" t="s">
        <v>16</v>
      </c>
    </row>
    <row r="35" spans="1:6" x14ac:dyDescent="0.25">
      <c r="A35" s="4"/>
      <c r="B35" s="6" t="s">
        <v>96</v>
      </c>
      <c r="C35" s="9">
        <v>37125000</v>
      </c>
      <c r="D35" s="5"/>
      <c r="E35" s="4"/>
      <c r="F35" s="5" t="s">
        <v>16</v>
      </c>
    </row>
    <row r="36" spans="1:6" x14ac:dyDescent="0.25">
      <c r="A36" s="4"/>
      <c r="B36" s="6" t="s">
        <v>107</v>
      </c>
      <c r="C36" s="9">
        <v>0</v>
      </c>
      <c r="D36" s="5"/>
      <c r="E36" s="4"/>
      <c r="F36" s="5"/>
    </row>
    <row r="37" spans="1:6" ht="90" x14ac:dyDescent="0.25">
      <c r="A37" s="4">
        <v>5</v>
      </c>
      <c r="B37" s="5" t="s">
        <v>33</v>
      </c>
      <c r="C37" s="11" t="s">
        <v>55</v>
      </c>
      <c r="D37" s="5" t="s">
        <v>34</v>
      </c>
      <c r="E37" s="4" t="s">
        <v>35</v>
      </c>
      <c r="F37" s="5" t="s">
        <v>49</v>
      </c>
    </row>
    <row r="38" spans="1:6" x14ac:dyDescent="0.25">
      <c r="A38" s="4"/>
      <c r="B38" s="5"/>
      <c r="C38" s="11"/>
      <c r="D38" s="5"/>
      <c r="E38" s="4"/>
      <c r="F38" s="5"/>
    </row>
    <row r="39" spans="1:6" ht="30" x14ac:dyDescent="0.25">
      <c r="A39" s="4">
        <v>6</v>
      </c>
      <c r="B39" s="5" t="s">
        <v>36</v>
      </c>
      <c r="C39" s="11" t="s">
        <v>37</v>
      </c>
      <c r="D39" s="5" t="s">
        <v>34</v>
      </c>
      <c r="E39" s="4" t="s">
        <v>35</v>
      </c>
      <c r="F39" s="5" t="s">
        <v>38</v>
      </c>
    </row>
    <row r="40" spans="1:6" x14ac:dyDescent="0.25">
      <c r="A40" s="4"/>
      <c r="B40" s="5"/>
      <c r="C40" s="11"/>
      <c r="D40" s="5"/>
      <c r="E40" s="4"/>
      <c r="F40" s="5"/>
    </row>
    <row r="41" spans="1:6" ht="30" x14ac:dyDescent="0.25">
      <c r="A41" s="4">
        <v>7</v>
      </c>
      <c r="B41" s="5" t="s">
        <v>97</v>
      </c>
      <c r="C41" s="11" t="str">
        <f>+B41</f>
        <v>Rekap Data Pembayaran Wisuda STIE DNBS</v>
      </c>
      <c r="D41" s="5" t="s">
        <v>98</v>
      </c>
      <c r="E41" s="4" t="str">
        <f>+E39</f>
        <v>Tidak ada kendala</v>
      </c>
      <c r="F41" s="5"/>
    </row>
    <row r="42" spans="1:6" x14ac:dyDescent="0.25">
      <c r="A42" s="4"/>
      <c r="B42" s="5"/>
      <c r="C42" s="11"/>
      <c r="D42" s="5"/>
      <c r="E42" s="4"/>
      <c r="F42" s="5"/>
    </row>
    <row r="43" spans="1:6" ht="30" x14ac:dyDescent="0.25">
      <c r="A43" s="4">
        <v>8</v>
      </c>
      <c r="B43" s="5" t="s">
        <v>99</v>
      </c>
      <c r="C43" s="11" t="str">
        <f>+B43</f>
        <v xml:space="preserve">Rekap Data Pembayaran Sidang Skripsi Unwim </v>
      </c>
      <c r="D43" s="5" t="str">
        <f>+D41</f>
        <v>Terealisasi setiap hari setiap ada pembayaran</v>
      </c>
      <c r="E43" s="4" t="str">
        <f>+E41</f>
        <v>Tidak ada kendala</v>
      </c>
      <c r="F43" s="5"/>
    </row>
    <row r="44" spans="1:6" x14ac:dyDescent="0.25">
      <c r="A44" s="4"/>
      <c r="B44" s="5"/>
      <c r="C44" s="11"/>
      <c r="D44" s="5"/>
      <c r="E44" s="4"/>
      <c r="F44" s="5"/>
    </row>
    <row r="45" spans="1:6" x14ac:dyDescent="0.25">
      <c r="A45" s="2" t="s">
        <v>139</v>
      </c>
    </row>
    <row r="46" spans="1:6" x14ac:dyDescent="0.25">
      <c r="A46" s="2" t="s">
        <v>24</v>
      </c>
      <c r="F46" s="1" t="s">
        <v>26</v>
      </c>
    </row>
    <row r="52" spans="1:6" x14ac:dyDescent="0.25">
      <c r="A52" s="14" t="s">
        <v>87</v>
      </c>
      <c r="F52" s="14" t="s">
        <v>27</v>
      </c>
    </row>
    <row r="53" spans="1:6" s="15" customFormat="1" x14ac:dyDescent="0.25">
      <c r="A53" s="15" t="s">
        <v>25</v>
      </c>
      <c r="B53" s="16"/>
      <c r="F53" s="16" t="s">
        <v>28</v>
      </c>
    </row>
    <row r="59" spans="1:6" x14ac:dyDescent="0.25">
      <c r="B59" s="17"/>
    </row>
    <row r="60" spans="1:6" x14ac:dyDescent="0.25">
      <c r="B60" s="17"/>
    </row>
    <row r="61" spans="1:6" x14ac:dyDescent="0.25">
      <c r="B61" s="17"/>
    </row>
  </sheetData>
  <mergeCells count="12">
    <mergeCell ref="A1:C1"/>
    <mergeCell ref="A2:C2"/>
    <mergeCell ref="A3:D3"/>
    <mergeCell ref="A6:F6"/>
    <mergeCell ref="A5:F5"/>
    <mergeCell ref="A4:F4"/>
    <mergeCell ref="A8:A9"/>
    <mergeCell ref="B8:B9"/>
    <mergeCell ref="C8:C9"/>
    <mergeCell ref="D8:D9"/>
    <mergeCell ref="F8:F9"/>
    <mergeCell ref="E8:E9"/>
  </mergeCells>
  <pageMargins left="0.7" right="0.7" top="0.75" bottom="0.75" header="0.3" footer="0.3"/>
  <pageSetup paperSize="9" scale="73" fitToHeight="0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4"/>
  <sheetViews>
    <sheetView workbookViewId="0">
      <selection activeCell="D32" sqref="D32"/>
    </sheetView>
  </sheetViews>
  <sheetFormatPr defaultRowHeight="15" x14ac:dyDescent="0.25"/>
  <cols>
    <col min="1" max="1" width="4" style="2" customWidth="1"/>
    <col min="2" max="2" width="47" style="2" customWidth="1"/>
    <col min="3" max="3" width="48.85546875" style="2" bestFit="1" customWidth="1"/>
    <col min="4" max="8" width="9.140625" style="2"/>
    <col min="9" max="9" width="10.140625" style="2" customWidth="1"/>
    <col min="10" max="16384" width="9.140625" style="2"/>
  </cols>
  <sheetData>
    <row r="1" spans="1:9" ht="15.75" x14ac:dyDescent="0.25">
      <c r="A1" s="43" t="s">
        <v>0</v>
      </c>
      <c r="B1" s="43"/>
      <c r="C1" s="43"/>
      <c r="D1" s="1"/>
      <c r="F1" s="1"/>
    </row>
    <row r="2" spans="1:9" ht="15.75" x14ac:dyDescent="0.25">
      <c r="A2" s="43" t="s">
        <v>106</v>
      </c>
      <c r="B2" s="43"/>
      <c r="C2" s="43"/>
      <c r="D2" s="1"/>
      <c r="F2" s="1"/>
    </row>
    <row r="3" spans="1:9" ht="15.75" x14ac:dyDescent="0.25">
      <c r="A3" s="44"/>
      <c r="B3" s="44"/>
      <c r="C3" s="44"/>
      <c r="D3" s="44"/>
      <c r="F3" s="1"/>
    </row>
    <row r="4" spans="1:9" ht="15.75" x14ac:dyDescent="0.25">
      <c r="A4" s="46" t="s">
        <v>17</v>
      </c>
      <c r="B4" s="46"/>
      <c r="C4" s="46"/>
      <c r="D4" s="46"/>
      <c r="E4" s="46"/>
      <c r="F4" s="46"/>
      <c r="G4" s="46"/>
      <c r="H4" s="46"/>
      <c r="I4" s="46"/>
    </row>
    <row r="5" spans="1:9" ht="15.75" x14ac:dyDescent="0.25">
      <c r="A5" s="46" t="s">
        <v>111</v>
      </c>
      <c r="B5" s="46"/>
      <c r="C5" s="46"/>
      <c r="D5" s="46"/>
      <c r="E5" s="46"/>
      <c r="F5" s="46"/>
      <c r="G5" s="46"/>
      <c r="H5" s="46"/>
      <c r="I5" s="46"/>
    </row>
    <row r="6" spans="1:9" ht="15.75" x14ac:dyDescent="0.25">
      <c r="A6" s="45" t="s">
        <v>25</v>
      </c>
      <c r="B6" s="45"/>
      <c r="C6" s="45"/>
      <c r="D6" s="45"/>
      <c r="E6" s="45"/>
      <c r="F6" s="45"/>
      <c r="G6" s="45"/>
      <c r="H6" s="45"/>
      <c r="I6" s="45"/>
    </row>
    <row r="8" spans="1:9" s="27" customFormat="1" x14ac:dyDescent="0.25">
      <c r="A8" s="42" t="s">
        <v>1</v>
      </c>
      <c r="B8" s="42" t="s">
        <v>18</v>
      </c>
      <c r="C8" s="42" t="s">
        <v>17</v>
      </c>
      <c r="D8" s="42" t="s">
        <v>105</v>
      </c>
      <c r="E8" s="42"/>
      <c r="F8" s="42"/>
      <c r="G8" s="42"/>
      <c r="H8" s="42"/>
      <c r="I8" s="42"/>
    </row>
    <row r="9" spans="1:9" s="27" customFormat="1" x14ac:dyDescent="0.25">
      <c r="A9" s="42"/>
      <c r="B9" s="42"/>
      <c r="C9" s="42"/>
      <c r="D9" s="28">
        <v>17</v>
      </c>
      <c r="E9" s="28">
        <v>18</v>
      </c>
      <c r="F9" s="36">
        <v>19</v>
      </c>
      <c r="G9" s="36">
        <v>20</v>
      </c>
      <c r="H9" s="36">
        <v>21</v>
      </c>
      <c r="I9" s="36">
        <v>22</v>
      </c>
    </row>
    <row r="10" spans="1:9" x14ac:dyDescent="0.25">
      <c r="A10" s="4">
        <v>1</v>
      </c>
      <c r="B10" s="4" t="s">
        <v>19</v>
      </c>
      <c r="C10" s="4"/>
      <c r="D10" s="4"/>
      <c r="E10" s="4"/>
      <c r="F10" s="4"/>
      <c r="G10" s="4"/>
      <c r="H10" s="4"/>
      <c r="I10" s="4"/>
    </row>
    <row r="11" spans="1:9" x14ac:dyDescent="0.25">
      <c r="A11" s="4"/>
      <c r="B11" s="4" t="s">
        <v>20</v>
      </c>
      <c r="C11" s="4" t="s">
        <v>48</v>
      </c>
      <c r="D11" s="29" t="s">
        <v>29</v>
      </c>
      <c r="E11" s="29"/>
      <c r="F11" s="29" t="s">
        <v>29</v>
      </c>
      <c r="G11" s="29" t="s">
        <v>29</v>
      </c>
      <c r="H11" s="29" t="s">
        <v>29</v>
      </c>
      <c r="I11" s="29" t="s">
        <v>29</v>
      </c>
    </row>
    <row r="12" spans="1:9" x14ac:dyDescent="0.25">
      <c r="A12" s="4"/>
      <c r="B12" s="4" t="s">
        <v>21</v>
      </c>
      <c r="C12" s="4" t="s">
        <v>48</v>
      </c>
      <c r="D12" s="29" t="s">
        <v>29</v>
      </c>
      <c r="E12" s="29"/>
      <c r="F12" s="29" t="s">
        <v>29</v>
      </c>
      <c r="G12" s="29" t="s">
        <v>29</v>
      </c>
      <c r="H12" s="29" t="s">
        <v>29</v>
      </c>
      <c r="I12" s="29" t="s">
        <v>29</v>
      </c>
    </row>
    <row r="13" spans="1:9" x14ac:dyDescent="0.25">
      <c r="A13" s="4"/>
      <c r="B13" s="4" t="s">
        <v>56</v>
      </c>
      <c r="C13" s="4" t="s">
        <v>48</v>
      </c>
      <c r="D13" s="29" t="s">
        <v>29</v>
      </c>
      <c r="E13" s="29"/>
      <c r="F13" s="29" t="s">
        <v>29</v>
      </c>
      <c r="G13" s="29" t="s">
        <v>29</v>
      </c>
      <c r="H13" s="29" t="s">
        <v>29</v>
      </c>
      <c r="I13" s="29" t="s">
        <v>29</v>
      </c>
    </row>
    <row r="14" spans="1:9" x14ac:dyDescent="0.25">
      <c r="A14" s="4"/>
      <c r="B14" s="4" t="s">
        <v>57</v>
      </c>
      <c r="C14" s="4" t="s">
        <v>48</v>
      </c>
      <c r="D14" s="29" t="s">
        <v>29</v>
      </c>
      <c r="E14" s="29"/>
      <c r="F14" s="29" t="s">
        <v>29</v>
      </c>
      <c r="G14" s="29" t="s">
        <v>29</v>
      </c>
      <c r="H14" s="29" t="s">
        <v>29</v>
      </c>
      <c r="I14" s="29" t="s">
        <v>29</v>
      </c>
    </row>
    <row r="15" spans="1:9" x14ac:dyDescent="0.25">
      <c r="A15" s="4"/>
      <c r="B15" s="4"/>
      <c r="C15" s="4"/>
      <c r="D15" s="4"/>
      <c r="E15" s="4"/>
      <c r="F15" s="4"/>
      <c r="G15" s="4"/>
      <c r="H15" s="4"/>
      <c r="I15" s="4"/>
    </row>
    <row r="16" spans="1:9" x14ac:dyDescent="0.25">
      <c r="A16" s="4">
        <v>2</v>
      </c>
      <c r="B16" s="4" t="s">
        <v>11</v>
      </c>
      <c r="C16" s="4" t="s">
        <v>32</v>
      </c>
      <c r="D16" s="29" t="s">
        <v>29</v>
      </c>
      <c r="E16" s="29"/>
      <c r="F16" s="29" t="s">
        <v>29</v>
      </c>
      <c r="G16" s="29" t="s">
        <v>29</v>
      </c>
      <c r="H16" s="29" t="s">
        <v>29</v>
      </c>
      <c r="I16" s="29" t="s">
        <v>29</v>
      </c>
    </row>
    <row r="17" spans="1:9" x14ac:dyDescent="0.25">
      <c r="A17" s="4"/>
      <c r="B17" s="4"/>
      <c r="C17" s="4"/>
      <c r="D17" s="4"/>
      <c r="E17" s="4"/>
      <c r="F17" s="4"/>
      <c r="G17" s="4"/>
      <c r="H17" s="4"/>
      <c r="I17" s="4"/>
    </row>
    <row r="18" spans="1:9" x14ac:dyDescent="0.25">
      <c r="A18" s="4">
        <v>3</v>
      </c>
      <c r="B18" s="4" t="s">
        <v>22</v>
      </c>
      <c r="C18" s="30" t="s">
        <v>30</v>
      </c>
      <c r="D18" s="29" t="s">
        <v>29</v>
      </c>
      <c r="E18" s="29"/>
      <c r="F18" s="29" t="s">
        <v>29</v>
      </c>
      <c r="G18" s="29" t="s">
        <v>29</v>
      </c>
      <c r="H18" s="29" t="s">
        <v>29</v>
      </c>
      <c r="I18" s="29" t="s">
        <v>29</v>
      </c>
    </row>
    <row r="19" spans="1:9" x14ac:dyDescent="0.25">
      <c r="A19" s="4"/>
      <c r="B19" s="4"/>
      <c r="C19" s="4" t="s">
        <v>31</v>
      </c>
      <c r="D19" s="4"/>
      <c r="E19" s="29"/>
      <c r="F19" s="29" t="s">
        <v>29</v>
      </c>
      <c r="G19" s="29"/>
      <c r="H19" s="4"/>
      <c r="I19" s="4"/>
    </row>
    <row r="20" spans="1:9" x14ac:dyDescent="0.25">
      <c r="A20" s="4"/>
      <c r="B20" s="4"/>
      <c r="C20" s="4"/>
      <c r="D20" s="4"/>
      <c r="E20" s="29"/>
      <c r="F20" s="4"/>
      <c r="G20" s="29"/>
      <c r="H20" s="4"/>
      <c r="I20" s="4"/>
    </row>
    <row r="21" spans="1:9" x14ac:dyDescent="0.25">
      <c r="A21" s="4">
        <v>4</v>
      </c>
      <c r="B21" s="4" t="s">
        <v>45</v>
      </c>
      <c r="C21" s="4" t="s">
        <v>46</v>
      </c>
      <c r="D21" s="29" t="s">
        <v>29</v>
      </c>
      <c r="E21" s="29"/>
      <c r="F21" s="29" t="s">
        <v>29</v>
      </c>
      <c r="G21" s="29" t="s">
        <v>29</v>
      </c>
      <c r="H21" s="29" t="s">
        <v>29</v>
      </c>
      <c r="I21" s="29" t="s">
        <v>29</v>
      </c>
    </row>
    <row r="22" spans="1:9" x14ac:dyDescent="0.25">
      <c r="A22" s="4"/>
      <c r="B22" s="4"/>
      <c r="C22" s="4"/>
      <c r="D22" s="4"/>
      <c r="E22" s="29"/>
      <c r="F22" s="4"/>
      <c r="G22" s="29"/>
      <c r="H22" s="4"/>
      <c r="I22" s="29"/>
    </row>
    <row r="23" spans="1:9" ht="30" x14ac:dyDescent="0.25">
      <c r="A23" s="4">
        <v>5</v>
      </c>
      <c r="B23" s="4" t="s">
        <v>47</v>
      </c>
      <c r="C23" s="5" t="s">
        <v>50</v>
      </c>
      <c r="D23" s="29" t="s">
        <v>29</v>
      </c>
      <c r="E23" s="29"/>
      <c r="F23" s="29" t="s">
        <v>29</v>
      </c>
      <c r="G23" s="29" t="s">
        <v>29</v>
      </c>
      <c r="H23" s="29" t="s">
        <v>29</v>
      </c>
      <c r="I23" s="29" t="s">
        <v>29</v>
      </c>
    </row>
    <row r="24" spans="1:9" x14ac:dyDescent="0.25">
      <c r="A24" s="4"/>
      <c r="B24" s="4"/>
      <c r="C24" s="5"/>
      <c r="D24" s="4"/>
      <c r="E24" s="29"/>
      <c r="F24" s="29"/>
      <c r="G24" s="29"/>
      <c r="H24" s="29"/>
      <c r="I24" s="29"/>
    </row>
    <row r="25" spans="1:9" x14ac:dyDescent="0.25">
      <c r="A25" s="4">
        <v>6</v>
      </c>
      <c r="B25" s="4" t="s">
        <v>100</v>
      </c>
      <c r="C25" s="5"/>
      <c r="D25" s="4"/>
      <c r="E25" s="29"/>
      <c r="F25" s="29"/>
      <c r="G25" s="29"/>
      <c r="H25" s="29"/>
      <c r="I25" s="29"/>
    </row>
    <row r="26" spans="1:9" x14ac:dyDescent="0.25">
      <c r="A26" s="4"/>
      <c r="B26" s="4" t="s">
        <v>101</v>
      </c>
      <c r="C26" s="5"/>
      <c r="D26" s="29" t="s">
        <v>29</v>
      </c>
      <c r="E26" s="29" t="s">
        <v>29</v>
      </c>
      <c r="F26" s="29" t="s">
        <v>29</v>
      </c>
      <c r="G26" s="29" t="s">
        <v>29</v>
      </c>
      <c r="H26" s="29" t="s">
        <v>29</v>
      </c>
      <c r="I26" s="29" t="s">
        <v>29</v>
      </c>
    </row>
    <row r="27" spans="1:9" x14ac:dyDescent="0.25">
      <c r="A27" s="4"/>
      <c r="B27" s="4" t="s">
        <v>102</v>
      </c>
      <c r="C27" s="5"/>
      <c r="D27" s="29" t="s">
        <v>29</v>
      </c>
      <c r="E27" s="29" t="s">
        <v>29</v>
      </c>
      <c r="F27" s="29" t="s">
        <v>29</v>
      </c>
      <c r="G27" s="29" t="s">
        <v>29</v>
      </c>
      <c r="H27" s="29" t="s">
        <v>29</v>
      </c>
      <c r="I27" s="29" t="s">
        <v>29</v>
      </c>
    </row>
    <row r="28" spans="1:9" x14ac:dyDescent="0.25">
      <c r="A28" s="4"/>
      <c r="B28" s="4" t="s">
        <v>103</v>
      </c>
      <c r="C28" s="5"/>
      <c r="D28" s="29" t="s">
        <v>29</v>
      </c>
      <c r="E28" s="29" t="s">
        <v>29</v>
      </c>
      <c r="F28" s="29" t="s">
        <v>29</v>
      </c>
      <c r="G28" s="29" t="s">
        <v>29</v>
      </c>
      <c r="H28" s="29" t="s">
        <v>29</v>
      </c>
      <c r="I28" s="29" t="s">
        <v>29</v>
      </c>
    </row>
    <row r="29" spans="1:9" x14ac:dyDescent="0.25">
      <c r="A29" s="4"/>
      <c r="B29" s="4"/>
      <c r="C29" s="5"/>
      <c r="D29" s="29"/>
      <c r="E29" s="29"/>
      <c r="F29" s="29"/>
      <c r="G29" s="29"/>
      <c r="H29" s="29"/>
      <c r="I29" s="29"/>
    </row>
    <row r="30" spans="1:9" x14ac:dyDescent="0.25">
      <c r="A30" s="4">
        <v>7</v>
      </c>
      <c r="B30" s="4" t="s">
        <v>104</v>
      </c>
      <c r="C30" s="5" t="s">
        <v>140</v>
      </c>
      <c r="D30" s="29"/>
      <c r="E30" s="29" t="s">
        <v>29</v>
      </c>
      <c r="F30" s="29"/>
      <c r="G30" s="29"/>
      <c r="H30" s="29"/>
      <c r="I30" s="29"/>
    </row>
    <row r="31" spans="1:9" x14ac:dyDescent="0.25">
      <c r="A31" s="4"/>
      <c r="B31" s="4"/>
      <c r="C31" s="4" t="s">
        <v>141</v>
      </c>
      <c r="D31" s="29" t="s">
        <v>29</v>
      </c>
      <c r="E31" s="29"/>
      <c r="F31" s="29"/>
      <c r="G31" s="29"/>
      <c r="H31" s="29"/>
      <c r="I31" s="29"/>
    </row>
    <row r="32" spans="1:9" x14ac:dyDescent="0.25">
      <c r="A32" s="4"/>
      <c r="B32" s="4"/>
      <c r="C32" s="4"/>
      <c r="D32" s="29"/>
      <c r="E32" s="29"/>
      <c r="F32" s="29"/>
      <c r="G32" s="29"/>
      <c r="H32" s="29"/>
      <c r="I32" s="29"/>
    </row>
    <row r="33" spans="1:9" x14ac:dyDescent="0.25">
      <c r="A33" s="4"/>
      <c r="B33" s="4"/>
      <c r="C33" s="4"/>
      <c r="D33" s="29"/>
      <c r="E33" s="29"/>
      <c r="F33" s="29"/>
      <c r="G33" s="29"/>
      <c r="H33" s="29"/>
      <c r="I33" s="29"/>
    </row>
    <row r="34" spans="1:9" x14ac:dyDescent="0.25">
      <c r="A34" s="4"/>
      <c r="B34" s="4"/>
      <c r="C34" s="5"/>
      <c r="D34" s="29"/>
      <c r="E34" s="29"/>
      <c r="F34" s="29"/>
      <c r="G34" s="29"/>
      <c r="H34" s="29"/>
      <c r="I34" s="29"/>
    </row>
    <row r="35" spans="1:9" x14ac:dyDescent="0.25">
      <c r="A35" s="12"/>
      <c r="B35" s="12"/>
      <c r="C35" s="13"/>
      <c r="D35" s="12"/>
      <c r="E35" s="31"/>
      <c r="F35" s="31"/>
      <c r="G35" s="31"/>
      <c r="H35" s="31"/>
      <c r="I35" s="31"/>
    </row>
    <row r="36" spans="1:9" x14ac:dyDescent="0.25">
      <c r="A36" s="2" t="s">
        <v>112</v>
      </c>
      <c r="B36" s="1"/>
      <c r="F36" s="1"/>
    </row>
    <row r="37" spans="1:9" x14ac:dyDescent="0.25">
      <c r="A37" s="2" t="s">
        <v>24</v>
      </c>
      <c r="B37" s="1"/>
      <c r="F37" s="47" t="s">
        <v>26</v>
      </c>
      <c r="G37" s="47"/>
      <c r="H37" s="47"/>
      <c r="I37" s="47"/>
    </row>
    <row r="38" spans="1:9" x14ac:dyDescent="0.25">
      <c r="B38" s="1"/>
      <c r="F38" s="1"/>
    </row>
    <row r="39" spans="1:9" x14ac:dyDescent="0.25">
      <c r="B39" s="1"/>
      <c r="F39" s="1"/>
    </row>
    <row r="40" spans="1:9" x14ac:dyDescent="0.25">
      <c r="B40" s="1"/>
      <c r="F40" s="1"/>
    </row>
    <row r="41" spans="1:9" x14ac:dyDescent="0.25">
      <c r="B41" s="1"/>
      <c r="F41" s="1"/>
    </row>
    <row r="42" spans="1:9" x14ac:dyDescent="0.25">
      <c r="B42" s="1"/>
      <c r="F42" s="1"/>
    </row>
    <row r="43" spans="1:9" s="33" customFormat="1" ht="15" customHeight="1" x14ac:dyDescent="0.25">
      <c r="A43" s="14" t="s">
        <v>87</v>
      </c>
      <c r="B43" s="32"/>
      <c r="F43" s="48" t="s">
        <v>27</v>
      </c>
      <c r="G43" s="48"/>
      <c r="H43" s="48"/>
      <c r="I43" s="48"/>
    </row>
    <row r="44" spans="1:9" s="15" customFormat="1" x14ac:dyDescent="0.25">
      <c r="A44" s="15" t="s">
        <v>25</v>
      </c>
      <c r="F44" s="49" t="s">
        <v>28</v>
      </c>
      <c r="G44" s="49"/>
      <c r="H44" s="49"/>
      <c r="I44" s="49"/>
    </row>
  </sheetData>
  <mergeCells count="13">
    <mergeCell ref="B8:B9"/>
    <mergeCell ref="A8:A9"/>
    <mergeCell ref="A1:C1"/>
    <mergeCell ref="A2:C2"/>
    <mergeCell ref="A3:D3"/>
    <mergeCell ref="A4:I4"/>
    <mergeCell ref="A5:I5"/>
    <mergeCell ref="A6:I6"/>
    <mergeCell ref="F37:I37"/>
    <mergeCell ref="F43:I43"/>
    <mergeCell ref="F44:I44"/>
    <mergeCell ref="D8:I8"/>
    <mergeCell ref="C8:C9"/>
  </mergeCells>
  <pageMargins left="0.7" right="0.7" top="0.75" bottom="0.75" header="0.3" footer="0.3"/>
  <pageSetup scale="78" fitToHeight="0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0"/>
  <sheetViews>
    <sheetView tabSelected="1" topLeftCell="C1" workbookViewId="0">
      <selection activeCell="H1" sqref="H1"/>
    </sheetView>
  </sheetViews>
  <sheetFormatPr defaultRowHeight="15" x14ac:dyDescent="0.25"/>
  <cols>
    <col min="1" max="1" width="41.28515625" bestFit="1" customWidth="1"/>
    <col min="2" max="2" width="12.5703125" bestFit="1" customWidth="1"/>
    <col min="3" max="3" width="14" bestFit="1" customWidth="1"/>
    <col min="4" max="4" width="11.28515625" bestFit="1" customWidth="1"/>
    <col min="5" max="5" width="39.28515625" bestFit="1" customWidth="1"/>
    <col min="6" max="6" width="11.5703125" bestFit="1" customWidth="1"/>
    <col min="7" max="7" width="14" bestFit="1" customWidth="1"/>
    <col min="9" max="9" width="42.28515625" bestFit="1" customWidth="1"/>
    <col min="10" max="10" width="11.5703125" bestFit="1" customWidth="1"/>
    <col min="11" max="11" width="14" bestFit="1" customWidth="1"/>
    <col min="12" max="12" width="12.5703125" bestFit="1" customWidth="1"/>
  </cols>
  <sheetData>
    <row r="1" spans="1:12" x14ac:dyDescent="0.25">
      <c r="A1" s="50" t="s">
        <v>58</v>
      </c>
      <c r="B1" s="50"/>
      <c r="C1" s="50"/>
      <c r="E1" s="50" t="s">
        <v>58</v>
      </c>
      <c r="F1" s="50"/>
      <c r="G1" s="50"/>
      <c r="I1" s="50" t="s">
        <v>58</v>
      </c>
      <c r="J1" s="50"/>
      <c r="K1" s="50"/>
    </row>
    <row r="2" spans="1:12" x14ac:dyDescent="0.25">
      <c r="A2" s="50" t="s">
        <v>114</v>
      </c>
      <c r="B2" s="50"/>
      <c r="C2" s="50"/>
      <c r="E2" s="50" t="s">
        <v>113</v>
      </c>
      <c r="F2" s="50"/>
      <c r="G2" s="50"/>
      <c r="I2" s="50" t="s">
        <v>142</v>
      </c>
      <c r="J2" s="50"/>
      <c r="K2" s="50"/>
    </row>
    <row r="3" spans="1:12" x14ac:dyDescent="0.25">
      <c r="A3" s="50" t="s">
        <v>115</v>
      </c>
      <c r="B3" s="50"/>
      <c r="C3" s="50"/>
      <c r="E3" s="50" t="s">
        <v>123</v>
      </c>
      <c r="F3" s="50"/>
      <c r="G3" s="50"/>
      <c r="I3" s="50" t="s">
        <v>143</v>
      </c>
      <c r="J3" s="50"/>
      <c r="K3" s="50"/>
    </row>
    <row r="4" spans="1:12" x14ac:dyDescent="0.25">
      <c r="A4" s="18"/>
      <c r="B4" s="18"/>
      <c r="C4" s="18"/>
      <c r="E4" s="18"/>
      <c r="F4" s="18"/>
      <c r="G4" s="18"/>
      <c r="I4" s="18"/>
      <c r="J4" s="18"/>
      <c r="K4" s="18"/>
    </row>
    <row r="5" spans="1:12" x14ac:dyDescent="0.25">
      <c r="A5" s="19" t="s">
        <v>59</v>
      </c>
      <c r="B5" s="20"/>
      <c r="C5" s="20"/>
      <c r="E5" s="19" t="s">
        <v>59</v>
      </c>
      <c r="F5" s="20"/>
      <c r="G5" s="20"/>
      <c r="I5" s="19" t="s">
        <v>59</v>
      </c>
      <c r="J5" s="20"/>
      <c r="K5" s="20"/>
    </row>
    <row r="6" spans="1:12" x14ac:dyDescent="0.25">
      <c r="A6" s="21" t="s">
        <v>60</v>
      </c>
      <c r="B6" s="20">
        <v>12325000</v>
      </c>
      <c r="C6" s="20"/>
      <c r="E6" s="21" t="s">
        <v>60</v>
      </c>
      <c r="F6" s="20">
        <f>B6+B53</f>
        <v>19725000</v>
      </c>
      <c r="G6" s="20"/>
      <c r="I6" s="21" t="s">
        <v>60</v>
      </c>
      <c r="J6" s="20">
        <v>55611000</v>
      </c>
      <c r="K6" s="20"/>
    </row>
    <row r="7" spans="1:12" x14ac:dyDescent="0.25">
      <c r="A7" s="21" t="s">
        <v>61</v>
      </c>
      <c r="B7" s="20">
        <v>0</v>
      </c>
      <c r="C7" s="20"/>
      <c r="E7" s="21" t="s">
        <v>61</v>
      </c>
      <c r="F7" s="20">
        <f>B7+B54</f>
        <v>33700000</v>
      </c>
      <c r="G7" s="20"/>
      <c r="I7" s="21" t="s">
        <v>61</v>
      </c>
      <c r="J7" s="20">
        <v>56700000</v>
      </c>
      <c r="K7" s="20"/>
    </row>
    <row r="8" spans="1:12" x14ac:dyDescent="0.25">
      <c r="A8" s="22" t="s">
        <v>62</v>
      </c>
      <c r="B8" s="20"/>
      <c r="C8" s="23">
        <f>B6+B7</f>
        <v>12325000</v>
      </c>
      <c r="E8" s="22" t="s">
        <v>62</v>
      </c>
      <c r="F8" s="20"/>
      <c r="G8" s="23">
        <f>F6+F7</f>
        <v>53425000</v>
      </c>
      <c r="I8" s="22" t="s">
        <v>62</v>
      </c>
      <c r="J8" s="20"/>
      <c r="K8" s="23">
        <f>J6+J7</f>
        <v>112311000</v>
      </c>
    </row>
    <row r="9" spans="1:12" x14ac:dyDescent="0.25">
      <c r="A9" s="19" t="s">
        <v>63</v>
      </c>
      <c r="B9" s="20"/>
      <c r="C9" s="23"/>
      <c r="E9" s="19" t="s">
        <v>63</v>
      </c>
      <c r="F9" s="20"/>
      <c r="G9" s="23"/>
      <c r="I9" s="19" t="s">
        <v>63</v>
      </c>
      <c r="J9" s="20"/>
      <c r="K9" s="23"/>
      <c r="L9" s="35"/>
    </row>
    <row r="10" spans="1:12" x14ac:dyDescent="0.25">
      <c r="A10" s="21" t="s">
        <v>64</v>
      </c>
      <c r="B10" s="20">
        <v>16800000</v>
      </c>
      <c r="C10" s="23"/>
      <c r="E10" s="21" t="s">
        <v>64</v>
      </c>
      <c r="F10" s="20">
        <f>B10+B57</f>
        <v>29440000</v>
      </c>
      <c r="G10" s="23"/>
      <c r="I10" s="21" t="s">
        <v>64</v>
      </c>
      <c r="J10" s="20">
        <v>44140000</v>
      </c>
      <c r="K10" s="23"/>
    </row>
    <row r="11" spans="1:12" x14ac:dyDescent="0.25">
      <c r="A11" s="21" t="s">
        <v>65</v>
      </c>
      <c r="B11" s="20"/>
      <c r="C11" s="23"/>
      <c r="E11" s="21" t="s">
        <v>65</v>
      </c>
      <c r="F11" s="20">
        <f>B11+B58</f>
        <v>0</v>
      </c>
      <c r="G11" s="23"/>
      <c r="I11" s="21" t="s">
        <v>65</v>
      </c>
      <c r="J11" s="20"/>
      <c r="K11" s="23"/>
    </row>
    <row r="12" spans="1:12" x14ac:dyDescent="0.25">
      <c r="A12" s="22" t="s">
        <v>66</v>
      </c>
      <c r="B12" s="20"/>
      <c r="C12" s="23">
        <f>+B10+B11</f>
        <v>16800000</v>
      </c>
      <c r="E12" s="22" t="s">
        <v>66</v>
      </c>
      <c r="F12" s="20"/>
      <c r="G12" s="23">
        <f>F10+F11</f>
        <v>29440000</v>
      </c>
      <c r="I12" s="22" t="s">
        <v>66</v>
      </c>
      <c r="J12" s="20"/>
      <c r="K12" s="23">
        <f>J10+J11</f>
        <v>44140000</v>
      </c>
    </row>
    <row r="13" spans="1:12" x14ac:dyDescent="0.25">
      <c r="A13" s="19" t="s">
        <v>67</v>
      </c>
      <c r="B13" s="20"/>
      <c r="C13" s="19"/>
      <c r="E13" s="19" t="s">
        <v>67</v>
      </c>
      <c r="F13" s="20"/>
      <c r="G13" s="19"/>
      <c r="I13" s="19" t="s">
        <v>67</v>
      </c>
      <c r="J13" s="20"/>
      <c r="K13" s="19"/>
    </row>
    <row r="14" spans="1:12" x14ac:dyDescent="0.25">
      <c r="A14" s="21" t="s">
        <v>68</v>
      </c>
      <c r="B14" s="20">
        <v>6850000</v>
      </c>
      <c r="C14" s="23"/>
      <c r="E14" s="21" t="s">
        <v>68</v>
      </c>
      <c r="F14" s="20">
        <f t="shared" ref="F14:F21" si="0">B14+B61</f>
        <v>17075000</v>
      </c>
      <c r="G14" s="23"/>
      <c r="I14" s="21" t="s">
        <v>68</v>
      </c>
      <c r="J14" s="20">
        <v>17075000</v>
      </c>
      <c r="K14" s="23"/>
    </row>
    <row r="15" spans="1:12" x14ac:dyDescent="0.25">
      <c r="A15" s="21" t="s">
        <v>69</v>
      </c>
      <c r="B15" s="20">
        <v>2000000</v>
      </c>
      <c r="C15" s="23"/>
      <c r="E15" s="21" t="s">
        <v>69</v>
      </c>
      <c r="F15" s="20">
        <f t="shared" si="0"/>
        <v>7450000</v>
      </c>
      <c r="G15" s="23"/>
      <c r="I15" s="21" t="s">
        <v>69</v>
      </c>
      <c r="J15" s="20">
        <v>9050000</v>
      </c>
      <c r="K15" s="23"/>
    </row>
    <row r="16" spans="1:12" x14ac:dyDescent="0.25">
      <c r="A16" s="21" t="s">
        <v>70</v>
      </c>
      <c r="B16" s="20"/>
      <c r="C16" s="23"/>
      <c r="E16" s="21" t="s">
        <v>70</v>
      </c>
      <c r="F16" s="20">
        <f t="shared" si="0"/>
        <v>0</v>
      </c>
      <c r="G16" s="23"/>
      <c r="I16" s="21" t="s">
        <v>70</v>
      </c>
      <c r="J16" s="20"/>
      <c r="K16" s="23"/>
    </row>
    <row r="17" spans="1:11" x14ac:dyDescent="0.25">
      <c r="A17" s="21" t="s">
        <v>71</v>
      </c>
      <c r="B17" s="20"/>
      <c r="C17" s="23"/>
      <c r="E17" s="21" t="s">
        <v>71</v>
      </c>
      <c r="F17" s="20">
        <f t="shared" si="0"/>
        <v>0</v>
      </c>
      <c r="G17" s="23"/>
      <c r="I17" s="21" t="s">
        <v>71</v>
      </c>
      <c r="J17" s="20"/>
      <c r="K17" s="23"/>
    </row>
    <row r="18" spans="1:11" x14ac:dyDescent="0.25">
      <c r="A18" s="21" t="s">
        <v>72</v>
      </c>
      <c r="B18" s="20">
        <v>2300000</v>
      </c>
      <c r="C18" s="23"/>
      <c r="E18" s="21" t="s">
        <v>72</v>
      </c>
      <c r="F18" s="20">
        <f t="shared" si="0"/>
        <v>5475000</v>
      </c>
      <c r="G18" s="23"/>
      <c r="I18" s="21" t="s">
        <v>72</v>
      </c>
      <c r="J18" s="20">
        <v>5475000</v>
      </c>
      <c r="K18" s="23"/>
    </row>
    <row r="19" spans="1:11" x14ac:dyDescent="0.25">
      <c r="A19" s="21" t="s">
        <v>73</v>
      </c>
      <c r="B19" s="20">
        <v>5500000</v>
      </c>
      <c r="C19" s="23"/>
      <c r="E19" s="21" t="s">
        <v>73</v>
      </c>
      <c r="F19" s="20">
        <f t="shared" si="0"/>
        <v>8125000</v>
      </c>
      <c r="G19" s="23"/>
      <c r="I19" s="21" t="s">
        <v>73</v>
      </c>
      <c r="J19" s="20">
        <v>8125000</v>
      </c>
      <c r="K19" s="23"/>
    </row>
    <row r="20" spans="1:11" x14ac:dyDescent="0.25">
      <c r="A20" s="21" t="s">
        <v>74</v>
      </c>
      <c r="B20" s="20"/>
      <c r="C20" s="23"/>
      <c r="E20" s="21" t="s">
        <v>74</v>
      </c>
      <c r="F20" s="20">
        <f t="shared" si="0"/>
        <v>0</v>
      </c>
      <c r="G20" s="23"/>
      <c r="I20" s="21" t="s">
        <v>74</v>
      </c>
      <c r="J20" s="20"/>
      <c r="K20" s="23"/>
    </row>
    <row r="21" spans="1:11" x14ac:dyDescent="0.25">
      <c r="A21" s="21" t="s">
        <v>75</v>
      </c>
      <c r="B21" s="20"/>
      <c r="C21" s="23"/>
      <c r="E21" s="21" t="s">
        <v>75</v>
      </c>
      <c r="F21" s="20">
        <f t="shared" si="0"/>
        <v>0</v>
      </c>
      <c r="G21" s="23"/>
      <c r="I21" s="21" t="s">
        <v>75</v>
      </c>
      <c r="J21" s="20"/>
      <c r="K21" s="23"/>
    </row>
    <row r="22" spans="1:11" x14ac:dyDescent="0.25">
      <c r="A22" s="22" t="s">
        <v>76</v>
      </c>
      <c r="B22" s="20"/>
      <c r="C22" s="23">
        <f>SUM(B14:B21)</f>
        <v>16650000</v>
      </c>
      <c r="E22" s="22" t="s">
        <v>76</v>
      </c>
      <c r="F22" s="20"/>
      <c r="G22" s="23">
        <f>SUM(F14:F21)</f>
        <v>38125000</v>
      </c>
      <c r="I22" s="22" t="s">
        <v>76</v>
      </c>
      <c r="J22" s="20"/>
      <c r="K22" s="23">
        <f>SUM(J14:J21)</f>
        <v>39725000</v>
      </c>
    </row>
    <row r="23" spans="1:11" x14ac:dyDescent="0.25">
      <c r="A23" s="24" t="s">
        <v>77</v>
      </c>
      <c r="B23" s="20"/>
      <c r="C23" s="23"/>
      <c r="E23" s="24" t="s">
        <v>77</v>
      </c>
      <c r="F23" s="20"/>
      <c r="G23" s="23"/>
      <c r="I23" s="24" t="s">
        <v>77</v>
      </c>
      <c r="J23" s="20"/>
      <c r="K23" s="23"/>
    </row>
    <row r="24" spans="1:11" x14ac:dyDescent="0.25">
      <c r="A24" s="21" t="s">
        <v>78</v>
      </c>
      <c r="B24" s="20">
        <v>17250000</v>
      </c>
      <c r="C24" s="20"/>
      <c r="E24" s="21" t="s">
        <v>78</v>
      </c>
      <c r="F24" s="20">
        <f t="shared" ref="F24:F33" si="1">B24+B71</f>
        <v>53150000</v>
      </c>
      <c r="G24" s="20"/>
      <c r="I24" s="21" t="s">
        <v>78</v>
      </c>
      <c r="J24" s="20">
        <v>58150000</v>
      </c>
      <c r="K24" s="20"/>
    </row>
    <row r="25" spans="1:11" x14ac:dyDescent="0.25">
      <c r="A25" s="21" t="s">
        <v>79</v>
      </c>
      <c r="B25" s="20">
        <f>14575000+850000</f>
        <v>15425000</v>
      </c>
      <c r="C25" s="20"/>
      <c r="E25" s="21" t="s">
        <v>79</v>
      </c>
      <c r="F25" s="20">
        <f t="shared" si="1"/>
        <v>59670000</v>
      </c>
      <c r="G25" s="20"/>
      <c r="I25" s="21" t="s">
        <v>79</v>
      </c>
      <c r="J25" s="20">
        <v>74470000</v>
      </c>
      <c r="K25" s="20"/>
    </row>
    <row r="26" spans="1:11" x14ac:dyDescent="0.25">
      <c r="A26" s="21" t="s">
        <v>80</v>
      </c>
      <c r="B26" s="20"/>
      <c r="C26" s="20"/>
      <c r="E26" s="21" t="s">
        <v>80</v>
      </c>
      <c r="F26" s="20">
        <f t="shared" si="1"/>
        <v>0</v>
      </c>
      <c r="G26" s="20"/>
      <c r="I26" s="21" t="s">
        <v>80</v>
      </c>
      <c r="J26" s="20"/>
      <c r="K26" s="20"/>
    </row>
    <row r="27" spans="1:11" x14ac:dyDescent="0.25">
      <c r="A27" s="21" t="s">
        <v>81</v>
      </c>
      <c r="B27" s="20">
        <v>4500000</v>
      </c>
      <c r="C27" s="20"/>
      <c r="E27" s="21" t="s">
        <v>81</v>
      </c>
      <c r="F27" s="20">
        <f t="shared" si="1"/>
        <v>5500000</v>
      </c>
      <c r="G27" s="20"/>
      <c r="I27" s="21" t="s">
        <v>81</v>
      </c>
      <c r="J27" s="20">
        <v>5500000</v>
      </c>
      <c r="K27" s="20"/>
    </row>
    <row r="28" spans="1:11" x14ac:dyDescent="0.25">
      <c r="A28" s="21" t="s">
        <v>69</v>
      </c>
      <c r="B28" s="20"/>
      <c r="C28" s="20"/>
      <c r="E28" s="21" t="s">
        <v>69</v>
      </c>
      <c r="F28" s="20">
        <f t="shared" si="1"/>
        <v>0</v>
      </c>
      <c r="G28" s="20"/>
      <c r="I28" s="21" t="s">
        <v>69</v>
      </c>
      <c r="J28" s="20"/>
      <c r="K28" s="20"/>
    </row>
    <row r="29" spans="1:11" x14ac:dyDescent="0.25">
      <c r="A29" s="21" t="s">
        <v>68</v>
      </c>
      <c r="B29" s="20"/>
      <c r="C29" s="20"/>
      <c r="E29" s="21" t="s">
        <v>68</v>
      </c>
      <c r="F29" s="20">
        <f t="shared" si="1"/>
        <v>0</v>
      </c>
      <c r="G29" s="20"/>
      <c r="I29" s="21" t="s">
        <v>68</v>
      </c>
      <c r="J29" s="20"/>
      <c r="K29" s="20"/>
    </row>
    <row r="30" spans="1:11" x14ac:dyDescent="0.25">
      <c r="A30" s="21" t="s">
        <v>82</v>
      </c>
      <c r="B30" s="20"/>
      <c r="C30" s="20"/>
      <c r="E30" s="21" t="s">
        <v>82</v>
      </c>
      <c r="F30" s="20">
        <f t="shared" si="1"/>
        <v>2525000</v>
      </c>
      <c r="G30" s="20"/>
      <c r="I30" s="21" t="s">
        <v>82</v>
      </c>
      <c r="J30" s="20">
        <v>2525000</v>
      </c>
      <c r="K30" s="20"/>
    </row>
    <row r="31" spans="1:11" x14ac:dyDescent="0.25">
      <c r="A31" s="21" t="s">
        <v>72</v>
      </c>
      <c r="B31" s="20">
        <v>4800000</v>
      </c>
      <c r="C31" s="20"/>
      <c r="E31" s="21" t="s">
        <v>72</v>
      </c>
      <c r="F31" s="20">
        <f t="shared" si="1"/>
        <v>5700000</v>
      </c>
      <c r="G31" s="20"/>
      <c r="I31" s="21" t="s">
        <v>72</v>
      </c>
      <c r="J31" s="20">
        <v>6700000</v>
      </c>
      <c r="K31" s="20"/>
    </row>
    <row r="32" spans="1:11" x14ac:dyDescent="0.25">
      <c r="A32" s="21" t="s">
        <v>73</v>
      </c>
      <c r="B32" s="20">
        <v>0</v>
      </c>
      <c r="C32" s="20"/>
      <c r="E32" s="21" t="s">
        <v>73</v>
      </c>
      <c r="F32" s="20">
        <f t="shared" si="1"/>
        <v>10000000</v>
      </c>
      <c r="G32" s="20"/>
      <c r="I32" s="21" t="s">
        <v>73</v>
      </c>
      <c r="J32" s="20">
        <v>10000000</v>
      </c>
      <c r="K32" s="20"/>
    </row>
    <row r="33" spans="1:11" x14ac:dyDescent="0.25">
      <c r="A33" s="21" t="s">
        <v>83</v>
      </c>
      <c r="B33" s="20"/>
      <c r="C33" s="20"/>
      <c r="E33" s="21" t="s">
        <v>83</v>
      </c>
      <c r="F33" s="20">
        <f t="shared" si="1"/>
        <v>0</v>
      </c>
      <c r="G33" s="20"/>
      <c r="I33" s="21" t="s">
        <v>83</v>
      </c>
      <c r="J33" s="20"/>
      <c r="K33" s="20"/>
    </row>
    <row r="34" spans="1:11" x14ac:dyDescent="0.25">
      <c r="A34" s="22" t="s">
        <v>84</v>
      </c>
      <c r="B34" s="18"/>
      <c r="C34" s="25">
        <f>SUM(B24:B33)</f>
        <v>41975000</v>
      </c>
      <c r="E34" s="22" t="s">
        <v>84</v>
      </c>
      <c r="F34" s="20"/>
      <c r="G34" s="25">
        <f>SUM(F24:F33)</f>
        <v>136545000</v>
      </c>
      <c r="I34" s="22" t="s">
        <v>84</v>
      </c>
      <c r="J34" s="20"/>
      <c r="K34" s="25">
        <f>SUM(J24:J33)</f>
        <v>157345000</v>
      </c>
    </row>
    <row r="35" spans="1:11" x14ac:dyDescent="0.25">
      <c r="A35" s="34" t="s">
        <v>88</v>
      </c>
      <c r="B35" s="18"/>
      <c r="C35" s="25"/>
      <c r="E35" s="34" t="s">
        <v>88</v>
      </c>
      <c r="F35" s="20"/>
      <c r="G35" s="25"/>
      <c r="I35" s="34" t="s">
        <v>88</v>
      </c>
      <c r="J35" s="20"/>
      <c r="K35" s="25"/>
    </row>
    <row r="36" spans="1:11" x14ac:dyDescent="0.25">
      <c r="A36" s="22" t="s">
        <v>95</v>
      </c>
      <c r="B36" s="20">
        <v>50000000</v>
      </c>
      <c r="C36" s="25"/>
      <c r="E36" s="22" t="s">
        <v>95</v>
      </c>
      <c r="F36" s="20">
        <f>B36+B83</f>
        <v>50000000</v>
      </c>
      <c r="G36" s="25"/>
      <c r="I36" s="22" t="s">
        <v>95</v>
      </c>
      <c r="J36" s="20">
        <f>F36+F83</f>
        <v>50000000</v>
      </c>
      <c r="K36" s="25"/>
    </row>
    <row r="37" spans="1:11" x14ac:dyDescent="0.25">
      <c r="A37" s="21" t="s">
        <v>116</v>
      </c>
      <c r="B37" s="20">
        <v>3250000</v>
      </c>
      <c r="C37" s="25"/>
      <c r="E37" s="21" t="s">
        <v>117</v>
      </c>
      <c r="F37" s="20">
        <f t="shared" ref="F37" si="2">B37+B84</f>
        <v>3250000</v>
      </c>
      <c r="G37" s="25"/>
      <c r="I37" s="21" t="s">
        <v>117</v>
      </c>
      <c r="J37" s="20">
        <f t="shared" ref="J37" si="3">F37+F84</f>
        <v>3250000</v>
      </c>
      <c r="K37" s="25"/>
    </row>
    <row r="38" spans="1:11" x14ac:dyDescent="0.25">
      <c r="A38" s="21" t="s">
        <v>89</v>
      </c>
      <c r="B38" s="20"/>
      <c r="C38" s="25"/>
      <c r="E38" s="21" t="s">
        <v>89</v>
      </c>
      <c r="F38" s="20"/>
      <c r="G38" s="25"/>
      <c r="I38" s="21" t="s">
        <v>89</v>
      </c>
      <c r="J38" s="20"/>
      <c r="K38" s="25"/>
    </row>
    <row r="39" spans="1:11" x14ac:dyDescent="0.25">
      <c r="A39" s="21" t="s">
        <v>90</v>
      </c>
      <c r="B39" s="20">
        <v>8243000</v>
      </c>
      <c r="C39" s="25"/>
      <c r="E39" s="21" t="s">
        <v>90</v>
      </c>
      <c r="F39" s="20">
        <f t="shared" ref="F39" si="4">B39+B85</f>
        <v>11243000</v>
      </c>
      <c r="G39" s="25"/>
      <c r="I39" s="21" t="s">
        <v>90</v>
      </c>
      <c r="J39" s="20">
        <v>12243000</v>
      </c>
      <c r="K39" s="25"/>
    </row>
    <row r="40" spans="1:11" x14ac:dyDescent="0.25">
      <c r="A40" s="22" t="s">
        <v>91</v>
      </c>
      <c r="B40" s="18"/>
      <c r="C40" s="25">
        <f>SUM(B36:B39)</f>
        <v>61493000</v>
      </c>
      <c r="E40" s="22" t="s">
        <v>91</v>
      </c>
      <c r="F40" s="18"/>
      <c r="G40" s="25">
        <f>F36+F38+F39+F37</f>
        <v>64493000</v>
      </c>
      <c r="I40" s="22" t="s">
        <v>91</v>
      </c>
      <c r="J40" s="18"/>
      <c r="K40" s="25">
        <f>J36+J38+J39+J37</f>
        <v>65493000</v>
      </c>
    </row>
    <row r="41" spans="1:11" x14ac:dyDescent="0.25">
      <c r="A41" s="19" t="s">
        <v>85</v>
      </c>
      <c r="B41" s="19"/>
      <c r="C41" s="25">
        <f>SUM(C8:C34)+C40</f>
        <v>149243000</v>
      </c>
      <c r="E41" s="19" t="s">
        <v>85</v>
      </c>
      <c r="F41" s="19"/>
      <c r="G41" s="25">
        <f>G8+G12+G22+G34+G40</f>
        <v>322028000</v>
      </c>
      <c r="I41" s="19" t="s">
        <v>85</v>
      </c>
      <c r="J41" s="19"/>
      <c r="K41" s="25">
        <f>K8+K12+K22+K34+K40</f>
        <v>419014000</v>
      </c>
    </row>
    <row r="42" spans="1:11" x14ac:dyDescent="0.25">
      <c r="A42" s="18"/>
      <c r="B42" s="18"/>
      <c r="C42" s="18"/>
      <c r="D42" s="35"/>
      <c r="E42" s="18"/>
      <c r="F42" s="18"/>
      <c r="G42" s="18"/>
      <c r="I42" s="18"/>
      <c r="J42" s="18"/>
      <c r="K42" s="18"/>
    </row>
    <row r="44" spans="1:11" x14ac:dyDescent="0.25">
      <c r="C44" s="35"/>
    </row>
    <row r="47" spans="1:11" x14ac:dyDescent="0.25">
      <c r="A47" s="38"/>
      <c r="B47" s="38"/>
      <c r="C47" s="38"/>
    </row>
    <row r="48" spans="1:11" x14ac:dyDescent="0.25">
      <c r="A48" s="50" t="s">
        <v>58</v>
      </c>
      <c r="B48" s="50"/>
      <c r="C48" s="50"/>
    </row>
    <row r="49" spans="1:3" x14ac:dyDescent="0.25">
      <c r="A49" s="50" t="s">
        <v>110</v>
      </c>
      <c r="B49" s="50"/>
      <c r="C49" s="50"/>
    </row>
    <row r="50" spans="1:3" x14ac:dyDescent="0.25">
      <c r="A50" s="50" t="s">
        <v>109</v>
      </c>
      <c r="B50" s="50"/>
      <c r="C50" s="50"/>
    </row>
    <row r="51" spans="1:3" x14ac:dyDescent="0.25">
      <c r="A51" s="18"/>
      <c r="B51" s="18"/>
      <c r="C51" s="18"/>
    </row>
    <row r="52" spans="1:3" x14ac:dyDescent="0.25">
      <c r="A52" s="19" t="s">
        <v>59</v>
      </c>
      <c r="B52" s="20"/>
      <c r="C52" s="20"/>
    </row>
    <row r="53" spans="1:3" x14ac:dyDescent="0.25">
      <c r="A53" s="21" t="s">
        <v>60</v>
      </c>
      <c r="B53" s="20">
        <v>7400000</v>
      </c>
      <c r="C53" s="20"/>
    </row>
    <row r="54" spans="1:3" x14ac:dyDescent="0.25">
      <c r="A54" s="21" t="s">
        <v>61</v>
      </c>
      <c r="B54" s="20">
        <v>33700000</v>
      </c>
      <c r="C54" s="20"/>
    </row>
    <row r="55" spans="1:3" x14ac:dyDescent="0.25">
      <c r="A55" s="22" t="s">
        <v>62</v>
      </c>
      <c r="B55" s="20"/>
      <c r="C55" s="23">
        <f>B53+B54</f>
        <v>41100000</v>
      </c>
    </row>
    <row r="56" spans="1:3" x14ac:dyDescent="0.25">
      <c r="A56" s="19" t="s">
        <v>63</v>
      </c>
      <c r="B56" s="20"/>
      <c r="C56" s="23"/>
    </row>
    <row r="57" spans="1:3" x14ac:dyDescent="0.25">
      <c r="A57" s="21" t="s">
        <v>64</v>
      </c>
      <c r="B57" s="20">
        <v>12640000</v>
      </c>
      <c r="C57" s="23"/>
    </row>
    <row r="58" spans="1:3" x14ac:dyDescent="0.25">
      <c r="A58" s="21" t="s">
        <v>65</v>
      </c>
      <c r="B58" s="20">
        <v>0</v>
      </c>
      <c r="C58" s="23"/>
    </row>
    <row r="59" spans="1:3" x14ac:dyDescent="0.25">
      <c r="A59" s="22" t="s">
        <v>66</v>
      </c>
      <c r="B59" s="20"/>
      <c r="C59" s="23">
        <f>+B57+B58</f>
        <v>12640000</v>
      </c>
    </row>
    <row r="60" spans="1:3" x14ac:dyDescent="0.25">
      <c r="A60" s="19" t="s">
        <v>67</v>
      </c>
      <c r="B60" s="20"/>
      <c r="C60" s="19"/>
    </row>
    <row r="61" spans="1:3" x14ac:dyDescent="0.25">
      <c r="A61" s="21" t="s">
        <v>68</v>
      </c>
      <c r="B61" s="20">
        <v>10225000</v>
      </c>
      <c r="C61" s="23"/>
    </row>
    <row r="62" spans="1:3" x14ac:dyDescent="0.25">
      <c r="A62" s="21" t="s">
        <v>69</v>
      </c>
      <c r="B62" s="20">
        <v>5450000</v>
      </c>
      <c r="C62" s="23"/>
    </row>
    <row r="63" spans="1:3" x14ac:dyDescent="0.25">
      <c r="A63" s="21" t="s">
        <v>70</v>
      </c>
      <c r="B63" s="20"/>
      <c r="C63" s="23"/>
    </row>
    <row r="64" spans="1:3" x14ac:dyDescent="0.25">
      <c r="A64" s="21" t="s">
        <v>71</v>
      </c>
      <c r="B64" s="20"/>
      <c r="C64" s="23"/>
    </row>
    <row r="65" spans="1:3" x14ac:dyDescent="0.25">
      <c r="A65" s="21" t="s">
        <v>72</v>
      </c>
      <c r="B65" s="20">
        <v>3175000</v>
      </c>
      <c r="C65" s="23"/>
    </row>
    <row r="66" spans="1:3" x14ac:dyDescent="0.25">
      <c r="A66" s="21" t="s">
        <v>73</v>
      </c>
      <c r="B66" s="20">
        <v>2625000</v>
      </c>
      <c r="C66" s="23"/>
    </row>
    <row r="67" spans="1:3" x14ac:dyDescent="0.25">
      <c r="A67" s="21" t="s">
        <v>74</v>
      </c>
      <c r="B67" s="20"/>
      <c r="C67" s="23"/>
    </row>
    <row r="68" spans="1:3" x14ac:dyDescent="0.25">
      <c r="A68" s="21" t="s">
        <v>75</v>
      </c>
      <c r="B68" s="20"/>
      <c r="C68" s="23"/>
    </row>
    <row r="69" spans="1:3" x14ac:dyDescent="0.25">
      <c r="A69" s="22" t="s">
        <v>76</v>
      </c>
      <c r="B69" s="20"/>
      <c r="C69" s="23">
        <f>SUM(B61:B68)</f>
        <v>21475000</v>
      </c>
    </row>
    <row r="70" spans="1:3" x14ac:dyDescent="0.25">
      <c r="A70" s="24" t="s">
        <v>77</v>
      </c>
      <c r="B70" s="20"/>
      <c r="C70" s="23"/>
    </row>
    <row r="71" spans="1:3" x14ac:dyDescent="0.25">
      <c r="A71" s="21" t="s">
        <v>78</v>
      </c>
      <c r="B71" s="20">
        <v>35900000</v>
      </c>
      <c r="C71" s="20"/>
    </row>
    <row r="72" spans="1:3" x14ac:dyDescent="0.25">
      <c r="A72" s="21" t="s">
        <v>79</v>
      </c>
      <c r="B72" s="20">
        <v>44245000</v>
      </c>
      <c r="C72" s="20"/>
    </row>
    <row r="73" spans="1:3" x14ac:dyDescent="0.25">
      <c r="A73" s="21" t="s">
        <v>80</v>
      </c>
      <c r="B73" s="20">
        <v>0</v>
      </c>
      <c r="C73" s="20"/>
    </row>
    <row r="74" spans="1:3" x14ac:dyDescent="0.25">
      <c r="A74" s="21" t="s">
        <v>81</v>
      </c>
      <c r="B74" s="20">
        <v>1000000</v>
      </c>
      <c r="C74" s="20"/>
    </row>
    <row r="75" spans="1:3" x14ac:dyDescent="0.25">
      <c r="A75" s="21" t="s">
        <v>69</v>
      </c>
      <c r="B75" s="20"/>
      <c r="C75" s="20"/>
    </row>
    <row r="76" spans="1:3" x14ac:dyDescent="0.25">
      <c r="A76" s="21" t="s">
        <v>68</v>
      </c>
      <c r="B76" s="20"/>
      <c r="C76" s="20"/>
    </row>
    <row r="77" spans="1:3" x14ac:dyDescent="0.25">
      <c r="A77" s="21" t="s">
        <v>82</v>
      </c>
      <c r="B77" s="20">
        <v>2525000</v>
      </c>
      <c r="C77" s="20"/>
    </row>
    <row r="78" spans="1:3" x14ac:dyDescent="0.25">
      <c r="A78" s="21" t="s">
        <v>72</v>
      </c>
      <c r="B78" s="20">
        <v>900000</v>
      </c>
      <c r="C78" s="20"/>
    </row>
    <row r="79" spans="1:3" x14ac:dyDescent="0.25">
      <c r="A79" s="21" t="s">
        <v>73</v>
      </c>
      <c r="B79" s="20">
        <v>10000000</v>
      </c>
      <c r="C79" s="20"/>
    </row>
    <row r="80" spans="1:3" x14ac:dyDescent="0.25">
      <c r="A80" s="21" t="s">
        <v>83</v>
      </c>
      <c r="B80" s="20"/>
      <c r="C80" s="20"/>
    </row>
    <row r="81" spans="1:3" x14ac:dyDescent="0.25">
      <c r="A81" s="22" t="s">
        <v>84</v>
      </c>
      <c r="B81" s="18"/>
      <c r="C81" s="25">
        <f>SUM(B71:B80)</f>
        <v>94570000</v>
      </c>
    </row>
    <row r="82" spans="1:3" x14ac:dyDescent="0.25">
      <c r="A82" s="34" t="s">
        <v>88</v>
      </c>
      <c r="B82" s="18"/>
      <c r="C82" s="25"/>
    </row>
    <row r="83" spans="1:3" x14ac:dyDescent="0.25">
      <c r="A83" s="22" t="s">
        <v>95</v>
      </c>
      <c r="B83" s="20"/>
      <c r="C83" s="25"/>
    </row>
    <row r="84" spans="1:3" x14ac:dyDescent="0.25">
      <c r="A84" s="21" t="s">
        <v>89</v>
      </c>
      <c r="B84" s="20"/>
      <c r="C84" s="25"/>
    </row>
    <row r="85" spans="1:3" x14ac:dyDescent="0.25">
      <c r="A85" s="21" t="s">
        <v>90</v>
      </c>
      <c r="B85" s="20">
        <v>3000000</v>
      </c>
      <c r="C85" s="25"/>
    </row>
    <row r="86" spans="1:3" x14ac:dyDescent="0.25">
      <c r="A86" s="22" t="s">
        <v>91</v>
      </c>
      <c r="B86" s="18"/>
      <c r="C86" s="25">
        <f>B85</f>
        <v>3000000</v>
      </c>
    </row>
    <row r="87" spans="1:3" x14ac:dyDescent="0.25">
      <c r="A87" s="19" t="s">
        <v>85</v>
      </c>
      <c r="B87" s="19"/>
      <c r="C87" s="25">
        <f>SUM(C55:C81)+C86</f>
        <v>172785000</v>
      </c>
    </row>
    <row r="88" spans="1:3" x14ac:dyDescent="0.25">
      <c r="A88" s="18"/>
      <c r="B88" s="18"/>
      <c r="C88" s="18"/>
    </row>
    <row r="89" spans="1:3" x14ac:dyDescent="0.25">
      <c r="A89" s="51"/>
      <c r="B89" s="51"/>
      <c r="C89" s="52">
        <f>C41+C87</f>
        <v>322028000</v>
      </c>
    </row>
    <row r="90" spans="1:3" x14ac:dyDescent="0.25">
      <c r="A90" s="38"/>
      <c r="B90" s="38"/>
      <c r="C90" s="38"/>
    </row>
  </sheetData>
  <mergeCells count="12">
    <mergeCell ref="A50:C50"/>
    <mergeCell ref="A1:C1"/>
    <mergeCell ref="A2:C2"/>
    <mergeCell ref="A3:C3"/>
    <mergeCell ref="I1:K1"/>
    <mergeCell ref="I2:K2"/>
    <mergeCell ref="I3:K3"/>
    <mergeCell ref="E1:G1"/>
    <mergeCell ref="E2:G2"/>
    <mergeCell ref="E3:G3"/>
    <mergeCell ref="A48:C48"/>
    <mergeCell ref="A49:C49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Laporan</vt:lpstr>
      <vt:lpstr>Action Plan</vt:lpstr>
      <vt:lpstr>REKAP BTK</vt:lpstr>
      <vt:lpstr>Laporan!Print_Area</vt:lpstr>
      <vt:lpstr>'REKAP BTK'!Print_Area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2018-12-20T09:38:32Z</dcterms:modified>
</cp:coreProperties>
</file>