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90" windowHeight="8280" activeTab="5"/>
  </bookViews>
  <sheets>
    <sheet name="MANAJEMEN 1" sheetId="1" r:id="rId1"/>
    <sheet name="MANAJEMEN 2" sheetId="2" r:id="rId2"/>
    <sheet name="MANAJEMEN 3" sheetId="3" r:id="rId3"/>
    <sheet name="AKUNTANSI 1" sheetId="4" r:id="rId4"/>
    <sheet name="AKUNTANSI 2" sheetId="5" r:id="rId5"/>
    <sheet name="REKAP" sheetId="6" r:id="rId6"/>
    <sheet name="Cash Of Name" sheetId="8" r:id="rId7"/>
  </sheets>
  <definedNames>
    <definedName name="_xlnm.Print_Area" localSheetId="5">REKAP!$A$1:$L$21</definedName>
  </definedNames>
  <calcPr calcId="144525"/>
</workbook>
</file>

<file path=xl/calcChain.xml><?xml version="1.0" encoding="utf-8"?>
<calcChain xmlns="http://schemas.openxmlformats.org/spreadsheetml/2006/main">
  <c r="J17" i="3" l="1"/>
  <c r="E54" i="3" l="1"/>
  <c r="H26" i="8" l="1"/>
  <c r="E18" i="8"/>
  <c r="E17" i="8"/>
  <c r="E16" i="8"/>
  <c r="E15" i="8"/>
  <c r="E14" i="8"/>
  <c r="E10" i="8"/>
  <c r="E9" i="8"/>
  <c r="E8" i="8"/>
  <c r="E7" i="8"/>
  <c r="E6" i="8"/>
  <c r="E5" i="8"/>
  <c r="E4" i="8"/>
  <c r="E3" i="8"/>
  <c r="E2" i="8"/>
  <c r="F20" i="8" l="1"/>
  <c r="F11" i="8"/>
  <c r="G21" i="8" l="1"/>
  <c r="L10" i="6" l="1"/>
  <c r="L9" i="6"/>
  <c r="L8" i="6"/>
  <c r="L7" i="6"/>
  <c r="L6" i="6"/>
  <c r="K9" i="6"/>
  <c r="K7" i="6"/>
  <c r="K6" i="6"/>
  <c r="L11" i="6" l="1"/>
  <c r="J10" i="6"/>
  <c r="J9" i="6"/>
  <c r="J8" i="6"/>
  <c r="J7" i="6"/>
  <c r="J6" i="6"/>
  <c r="J11" i="6" l="1"/>
  <c r="J52" i="4"/>
  <c r="J53" i="4"/>
  <c r="J54" i="4"/>
  <c r="G55" i="4"/>
  <c r="I55" i="4"/>
  <c r="E9" i="6" s="1"/>
  <c r="E55" i="4"/>
  <c r="G49" i="5" l="1"/>
  <c r="I49" i="5"/>
  <c r="E10" i="6" s="1"/>
  <c r="E49" i="5"/>
  <c r="C10" i="6" s="1"/>
  <c r="D9" i="6"/>
  <c r="C9" i="6"/>
  <c r="G54" i="3"/>
  <c r="I54" i="3"/>
  <c r="E8" i="6" s="1"/>
  <c r="C8" i="6"/>
  <c r="G54" i="2"/>
  <c r="D7" i="6" s="1"/>
  <c r="I54" i="2"/>
  <c r="E7" i="6" s="1"/>
  <c r="E54" i="2"/>
  <c r="C7" i="6" s="1"/>
  <c r="G54" i="1"/>
  <c r="D6" i="6" s="1"/>
  <c r="I54" i="1"/>
  <c r="E6" i="6" s="1"/>
  <c r="E54" i="1"/>
  <c r="C6" i="6" s="1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6" i="3"/>
  <c r="J15" i="3"/>
  <c r="J14" i="3"/>
  <c r="J13" i="3"/>
  <c r="J12" i="3"/>
  <c r="J11" i="3"/>
  <c r="J10" i="3"/>
  <c r="J9" i="3"/>
  <c r="J8" i="3"/>
  <c r="J7" i="3"/>
  <c r="J6" i="3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9" i="1"/>
  <c r="J50" i="1"/>
  <c r="J51" i="1"/>
  <c r="J52" i="1"/>
  <c r="J53" i="1"/>
  <c r="J5" i="1"/>
  <c r="D10" i="6" l="1"/>
  <c r="K10" i="6"/>
  <c r="D8" i="6"/>
  <c r="K8" i="6"/>
  <c r="J55" i="4"/>
  <c r="J49" i="5"/>
  <c r="J54" i="3"/>
  <c r="J54" i="2"/>
  <c r="J54" i="1"/>
  <c r="D11" i="6"/>
  <c r="E11" i="6"/>
  <c r="C11" i="6"/>
  <c r="K11" i="6" l="1"/>
  <c r="E12" i="6"/>
  <c r="H27" i="8" s="1"/>
  <c r="H28" i="8" s="1"/>
</calcChain>
</file>

<file path=xl/sharedStrings.xml><?xml version="1.0" encoding="utf-8"?>
<sst xmlns="http://schemas.openxmlformats.org/spreadsheetml/2006/main" count="586" uniqueCount="498">
  <si>
    <t>NO</t>
  </si>
  <si>
    <t>NIM</t>
  </si>
  <si>
    <t>NAMA</t>
  </si>
  <si>
    <t>4122.4.15.11.0019</t>
  </si>
  <si>
    <t>Adi Ardiansyah</t>
  </si>
  <si>
    <t>4122.4.16.11.0002</t>
  </si>
  <si>
    <t>Aditia Nugraha</t>
  </si>
  <si>
    <t>4122.4.16.11.0003</t>
  </si>
  <si>
    <t>Agnia Nursyahidah</t>
  </si>
  <si>
    <t>4122.4.16.11.0004</t>
  </si>
  <si>
    <t>Ahmad Fauzi Ridhwan</t>
  </si>
  <si>
    <t>4122.4.15.11.0020</t>
  </si>
  <si>
    <t>Aji Peras Setyo</t>
  </si>
  <si>
    <t>4122.4.15.11.0023</t>
  </si>
  <si>
    <t>Aldi Apriadi</t>
  </si>
  <si>
    <t>4122.4.16.11.0008</t>
  </si>
  <si>
    <t>Ami Rizki Nugraha</t>
  </si>
  <si>
    <t>4122.4.16.11.0010</t>
  </si>
  <si>
    <t>Anggita Safitri</t>
  </si>
  <si>
    <t>4122.4.16.11.0011</t>
  </si>
  <si>
    <t>Annisa Nur Fauzziyah</t>
  </si>
  <si>
    <t>4122.4.15.11.0025</t>
  </si>
  <si>
    <t>Arief Sapuloh</t>
  </si>
  <si>
    <t>4122.4.15.11.0026</t>
  </si>
  <si>
    <t>Arif Mutaqo</t>
  </si>
  <si>
    <t>4122.4.15.11.0031</t>
  </si>
  <si>
    <t>Benny Suryadi R.</t>
  </si>
  <si>
    <t>4122.4.16.11.0016</t>
  </si>
  <si>
    <t>Cahya Harum Budi Asih</t>
  </si>
  <si>
    <t>4122.4.16.11.0019</t>
  </si>
  <si>
    <t>Cecep Ari Jaoharudin</t>
  </si>
  <si>
    <t>4122.4.15.11.0033</t>
  </si>
  <si>
    <t>Chikal Pramathana S.</t>
  </si>
  <si>
    <t>4122.4.16.11.0021</t>
  </si>
  <si>
    <t>Dani Fatrulloh</t>
  </si>
  <si>
    <t>4122.4.16.11.0022</t>
  </si>
  <si>
    <t>Dede Har Har M.</t>
  </si>
  <si>
    <t>4122.4.15.11.0041</t>
  </si>
  <si>
    <t>Deis Nurul Fitri</t>
  </si>
  <si>
    <t>4122.4.16.11.0024</t>
  </si>
  <si>
    <t>Desi Luspiana</t>
  </si>
  <si>
    <t>4122.4.16.11.0025</t>
  </si>
  <si>
    <t>Desy Septiani Saleh</t>
  </si>
  <si>
    <t>4122.4.16.11.0026</t>
  </si>
  <si>
    <t>Devi Lindayanti</t>
  </si>
  <si>
    <t>4122.4.16.11.0035</t>
  </si>
  <si>
    <t>Feni Koesdini</t>
  </si>
  <si>
    <t>4122.4.15.11.0049</t>
  </si>
  <si>
    <t>Firna Agustiani</t>
  </si>
  <si>
    <t>4122.4.16.11.0036</t>
  </si>
  <si>
    <t>Gian Ginanjar</t>
  </si>
  <si>
    <t>4122.4.15.11.0055</t>
  </si>
  <si>
    <t>Gungun Taufik</t>
  </si>
  <si>
    <t>4122.4.15.11.0067</t>
  </si>
  <si>
    <t>Luki Lisan</t>
  </si>
  <si>
    <t>4122.4.16.11.0055</t>
  </si>
  <si>
    <t>M. Husni Mubaroq</t>
  </si>
  <si>
    <t>4122.4.15.11.0072</t>
  </si>
  <si>
    <t>Mimin Mahmidah</t>
  </si>
  <si>
    <t>4122.4.15.11.0073</t>
  </si>
  <si>
    <t>Mira Ardilla</t>
  </si>
  <si>
    <t>4122.4.15.11.0069</t>
  </si>
  <si>
    <t>M. Rizki Pungkiyana</t>
  </si>
  <si>
    <t>4122.4.15.11.0080</t>
  </si>
  <si>
    <t>Nina Raudhatul Janah</t>
  </si>
  <si>
    <t>4122.4.16.11.0058</t>
  </si>
  <si>
    <t>Nurmaliah Agustinah</t>
  </si>
  <si>
    <t>4122.4.16.11.0059</t>
  </si>
  <si>
    <t>Nurpandi</t>
  </si>
  <si>
    <t>4122.4.15.11.0088</t>
  </si>
  <si>
    <t>Ray Agung Ika P.</t>
  </si>
  <si>
    <t>4122.4.15.11.0089</t>
  </si>
  <si>
    <t>Reni Anggraen</t>
  </si>
  <si>
    <t>4122.4.16.11.0072</t>
  </si>
  <si>
    <t>Rika Nursaadah</t>
  </si>
  <si>
    <t>4122.4.16.11.0074</t>
  </si>
  <si>
    <t>Riki Susandi</t>
  </si>
  <si>
    <t>4122.4.15.11.0094</t>
  </si>
  <si>
    <t>Rita Nopita</t>
  </si>
  <si>
    <t>4122.4.15.11.0096</t>
  </si>
  <si>
    <t>Rizal M. Al Gozali</t>
  </si>
  <si>
    <t>4122.4.16.11.0078</t>
  </si>
  <si>
    <t>Rizky Ramdan S.</t>
  </si>
  <si>
    <t>4122.4.15.11.0098</t>
  </si>
  <si>
    <t>Sandhy Maulana R.</t>
  </si>
  <si>
    <t>4122.4.15.11.0099</t>
  </si>
  <si>
    <t>Seka Gustika</t>
  </si>
  <si>
    <t>4122.4.15.11.0102</t>
  </si>
  <si>
    <t>Siti Nurbaety</t>
  </si>
  <si>
    <t>4122.4.15.11.0111</t>
  </si>
  <si>
    <t>Tryadi Firyal Pamungkas</t>
  </si>
  <si>
    <t>4122.4.15.11.0113</t>
  </si>
  <si>
    <t>Ulpah Perniati</t>
  </si>
  <si>
    <t>4122.4.16.11.0088</t>
  </si>
  <si>
    <t>Yayu Wahyuni</t>
  </si>
  <si>
    <t>4122.4.16.11.0090</t>
  </si>
  <si>
    <t>Yuli Setiawati</t>
  </si>
  <si>
    <t>4122.4.16.12.0048</t>
  </si>
  <si>
    <t>Yoga Maulana</t>
  </si>
  <si>
    <t>4122.4.15.11.0018</t>
  </si>
  <si>
    <t>Adam Darmawan</t>
  </si>
  <si>
    <t>4122.4.16.11.0005</t>
  </si>
  <si>
    <t>Ai Siti Rukmanah</t>
  </si>
  <si>
    <t>4122.4.16.11.0006</t>
  </si>
  <si>
    <t>AJeng Wilda Fikriah</t>
  </si>
  <si>
    <t>4122.4.16.11.0007</t>
  </si>
  <si>
    <t>Alfi Dalilul Fauziyah</t>
  </si>
  <si>
    <t>4122.4.16.11.0009</t>
  </si>
  <si>
    <t>Andi Hidayat</t>
  </si>
  <si>
    <t>4122.4.16.11.0018</t>
  </si>
  <si>
    <t>Ceceng Nuryana</t>
  </si>
  <si>
    <t>4122.4.15.11.0042</t>
  </si>
  <si>
    <t>Desi Rosilawati</t>
  </si>
  <si>
    <t>4122.4.16.11.0028</t>
  </si>
  <si>
    <t>Dian Cahya Munggaran</t>
  </si>
  <si>
    <t>4122.4.16.11.0029</t>
  </si>
  <si>
    <t>Dieni Jamilati</t>
  </si>
  <si>
    <t>4122.4.15.11.0044</t>
  </si>
  <si>
    <t>Ega Indra Praja</t>
  </si>
  <si>
    <t>4122.4.15.11.0046</t>
  </si>
  <si>
    <t>Fajar Faisal Sidik</t>
  </si>
  <si>
    <t>4122.4.16.11.0041</t>
  </si>
  <si>
    <t>Hendri</t>
  </si>
  <si>
    <t>4122.4.16.11.0042</t>
  </si>
  <si>
    <t>Herdiana Subagja</t>
  </si>
  <si>
    <t>4122.4.16.11.0046</t>
  </si>
  <si>
    <t>Ia Riyanti</t>
  </si>
  <si>
    <t>4122.4.15.11.0057</t>
  </si>
  <si>
    <t>Isman Azmi</t>
  </si>
  <si>
    <t>4122.4.15.11.0058</t>
  </si>
  <si>
    <t>Ismaneu M. Ikhsan</t>
  </si>
  <si>
    <t>4122.4.15.11.0062</t>
  </si>
  <si>
    <t>Kiki Muzaqi Al- Maraghi</t>
  </si>
  <si>
    <t>4122.4.16.11.0049</t>
  </si>
  <si>
    <t>Kresna Digita R. H.</t>
  </si>
  <si>
    <t>4122.4.16.11.0050</t>
  </si>
  <si>
    <t>Kurnia Firmansyah</t>
  </si>
  <si>
    <t>4122.4.16.11.0051</t>
  </si>
  <si>
    <t>Lani Nofia Fauziah</t>
  </si>
  <si>
    <t>4122.4.16.11.0052</t>
  </si>
  <si>
    <t>Lanlan Juliani Lestari</t>
  </si>
  <si>
    <t>4122.4.16.11.0053</t>
  </si>
  <si>
    <t>Maya Damayanti</t>
  </si>
  <si>
    <t>4122.4.15.11.0076</t>
  </si>
  <si>
    <t>Napiah</t>
  </si>
  <si>
    <t>Nita Karina</t>
  </si>
  <si>
    <t>4122.4.16.11.0057</t>
  </si>
  <si>
    <t>Noviandry Rahmawan</t>
  </si>
  <si>
    <t>4122.4.16.11.0064</t>
  </si>
  <si>
    <t>Priza Handika Agustin</t>
  </si>
  <si>
    <t>4122.4.15.11.0083</t>
  </si>
  <si>
    <t>Rahmad Irfan Hanafi</t>
  </si>
  <si>
    <t>4122.4.15.11.0085</t>
  </si>
  <si>
    <t>Ramya Sri Damayanti</t>
  </si>
  <si>
    <t>4122.4.16.11.0066</t>
  </si>
  <si>
    <t xml:space="preserve">Resti Indah Lestari </t>
  </si>
  <si>
    <t>Ridwan Fauzi</t>
  </si>
  <si>
    <t>4122.4.16.11.0075</t>
  </si>
  <si>
    <t>Rina Marina</t>
  </si>
  <si>
    <t>4122.4.16.11.0076</t>
  </si>
  <si>
    <t>Rini Nurma Yunita</t>
  </si>
  <si>
    <t>4122.4.16.11.0077</t>
  </si>
  <si>
    <t>Rita Rahayu</t>
  </si>
  <si>
    <t>4122.4.16.11.0082</t>
  </si>
  <si>
    <t>Semilah Fadillah</t>
  </si>
  <si>
    <t>4122.4.15.11.0101</t>
  </si>
  <si>
    <t>Silviana</t>
  </si>
  <si>
    <t>4122.4.16.11.0083</t>
  </si>
  <si>
    <t>Sofy Nurul Asfia</t>
  </si>
  <si>
    <t>4122.4.15.11.0105</t>
  </si>
  <si>
    <t>Sri Wulandari</t>
  </si>
  <si>
    <t>4122.4.15.11.0109</t>
  </si>
  <si>
    <t>Titim Nurfatimah</t>
  </si>
  <si>
    <t>4122.4.15.11.0110</t>
  </si>
  <si>
    <t>Titin Supartini</t>
  </si>
  <si>
    <t>4122.4.16.11.0084</t>
  </si>
  <si>
    <t>Ulfa Parera</t>
  </si>
  <si>
    <t>4122.4.15.11.0115</t>
  </si>
  <si>
    <t>Wanda Fauliany</t>
  </si>
  <si>
    <t>4122.4.16.11.0087</t>
  </si>
  <si>
    <t>Wiki Hidayatulloh</t>
  </si>
  <si>
    <t>4122.4.15.11.0119</t>
  </si>
  <si>
    <t>Yuda Maulana Malik</t>
  </si>
  <si>
    <t>4122.4.15.11.0104</t>
  </si>
  <si>
    <t>Sopi Maspupah</t>
  </si>
  <si>
    <t>4122.4.15.11.0120</t>
  </si>
  <si>
    <t>Zamal Sanusi</t>
  </si>
  <si>
    <t>4122.4.15.11.0121</t>
  </si>
  <si>
    <t>Zein</t>
  </si>
  <si>
    <t>4122.4.15.12.0069</t>
  </si>
  <si>
    <t>Yeni Agustini</t>
  </si>
  <si>
    <t>4122.4.16.11.0001</t>
  </si>
  <si>
    <t>Aceng Jaelani</t>
  </si>
  <si>
    <t>4122.4.15.11.0022</t>
  </si>
  <si>
    <t>Al Amin</t>
  </si>
  <si>
    <t>4122.4.16.11.0012</t>
  </si>
  <si>
    <t>Ari Muhammad Maruf</t>
  </si>
  <si>
    <t>4122.4.15.11.0029</t>
  </si>
  <si>
    <t>Ayu Nuradiyanti</t>
  </si>
  <si>
    <t>4122.4.16.11.0013</t>
  </si>
  <si>
    <t>Bedi Ubaidillah Ismail</t>
  </si>
  <si>
    <t>4122.4.16.11.0014</t>
  </si>
  <si>
    <t>Bilqis Lady Diana</t>
  </si>
  <si>
    <t>4122.4.16.11.0020</t>
  </si>
  <si>
    <t>Chandra Mawardi</t>
  </si>
  <si>
    <t>4122.4.15.11.0040</t>
  </si>
  <si>
    <t>Dedi Sundayana</t>
  </si>
  <si>
    <t>4122.4.16.11.0031</t>
  </si>
  <si>
    <t>Ennung Laelatul M.</t>
  </si>
  <si>
    <t>4122.4.16.11.0032</t>
  </si>
  <si>
    <t>Epul Saepuloh</t>
  </si>
  <si>
    <t>4122.4.16.11.0033</t>
  </si>
  <si>
    <t>Eva Nurafifah</t>
  </si>
  <si>
    <t>4122.4.15.11.0052</t>
  </si>
  <si>
    <t>Gina Agnitari</t>
  </si>
  <si>
    <t>4122.4.15.11.0053</t>
  </si>
  <si>
    <t>Gina Sholiha</t>
  </si>
  <si>
    <t>4122.4.15.11.0056</t>
  </si>
  <si>
    <t>Herin Ramjani</t>
  </si>
  <si>
    <t>4122.4.16.11.0044</t>
  </si>
  <si>
    <t>Hisam Fauzul Anam</t>
  </si>
  <si>
    <t>4122.4.15.11.0061</t>
  </si>
  <si>
    <t>Keukeu Susilawati</t>
  </si>
  <si>
    <t>4122.4.15.11.0063</t>
  </si>
  <si>
    <t>Kresna Alvin Saputra</t>
  </si>
  <si>
    <t>4122.4.15.11.0064</t>
  </si>
  <si>
    <t>Lela Monica</t>
  </si>
  <si>
    <t>4122.4.15.11.0065</t>
  </si>
  <si>
    <t>Lena Marlina</t>
  </si>
  <si>
    <t>4122.4.15.11.0066</t>
  </si>
  <si>
    <t>Lizsi Susanti</t>
  </si>
  <si>
    <t>4122.4.15.11.0068</t>
  </si>
  <si>
    <t>M. Rafi Alfaridzi</t>
  </si>
  <si>
    <t>4122.4.16.11.0056</t>
  </si>
  <si>
    <t>Muhammad Ramdani</t>
  </si>
  <si>
    <t>4122.4.15.11.0071</t>
  </si>
  <si>
    <t>Miftah Fauzi</t>
  </si>
  <si>
    <t>4122.4.16.11.0054</t>
  </si>
  <si>
    <t>Miftahudin Algifari</t>
  </si>
  <si>
    <t>4122.4.15.11.0074</t>
  </si>
  <si>
    <t>Muhammad Ilyas Abdillah</t>
  </si>
  <si>
    <t>4122.4.15.11.0075</t>
  </si>
  <si>
    <t>Muhammad Nur Mauludin</t>
  </si>
  <si>
    <t>4122.4.15.11.0079</t>
  </si>
  <si>
    <t>Nina Nuraeni</t>
  </si>
  <si>
    <t>4122.4.16.11.0060</t>
  </si>
  <si>
    <t>Nurul Wafa</t>
  </si>
  <si>
    <t>4122.4.16.11.0062</t>
  </si>
  <si>
    <t>Pirman Purnama</t>
  </si>
  <si>
    <t>4122.4.16.11.0063</t>
  </si>
  <si>
    <t>Prasetyo Dwi Nugroho</t>
  </si>
  <si>
    <t>4122.4.16.11.0067</t>
  </si>
  <si>
    <t>Retna Aisah Septiani</t>
  </si>
  <si>
    <t>4122.4.16.11.0068</t>
  </si>
  <si>
    <t>Reva Sucita</t>
  </si>
  <si>
    <t>4122.4.15.11.0091</t>
  </si>
  <si>
    <t>Rian Hidayatullah Munir</t>
  </si>
  <si>
    <t>4122.4.15.11.0092</t>
  </si>
  <si>
    <t>4122.4.16.11.0073</t>
  </si>
  <si>
    <t>Rika Puspariani</t>
  </si>
  <si>
    <t>4122.4.15.11.0093</t>
  </si>
  <si>
    <t>Rinrin Yuliani</t>
  </si>
  <si>
    <t>4122.4.15.11.0097</t>
  </si>
  <si>
    <t>Rizky Dermawan</t>
  </si>
  <si>
    <t>4122.4.16.11.0081</t>
  </si>
  <si>
    <t>Seliawati</t>
  </si>
  <si>
    <t>4122.4.15.11.0106</t>
  </si>
  <si>
    <t>Suci Silvia Rahmawati</t>
  </si>
  <si>
    <t>4122.4.15.11.0108</t>
  </si>
  <si>
    <t>Tajib Ramdani</t>
  </si>
  <si>
    <t>4122.4.15.11.0112</t>
  </si>
  <si>
    <t>Ulfa Ulfiana</t>
  </si>
  <si>
    <t>4122.4.15.11.0114</t>
  </si>
  <si>
    <t>Usep Riyandi</t>
  </si>
  <si>
    <t>4122.4.16.11.0086</t>
  </si>
  <si>
    <t>Welly Yuliyani</t>
  </si>
  <si>
    <t>4122.4.16.11.0089</t>
  </si>
  <si>
    <t>Yogi Muhamad Fauzi</t>
  </si>
  <si>
    <t>4122.4.16.12.0002</t>
  </si>
  <si>
    <t>Adi Lesmana</t>
  </si>
  <si>
    <t>4122.4.15.12.0001</t>
  </si>
  <si>
    <t>Agie Nurmansyah</t>
  </si>
  <si>
    <t>4122.4.15.12.0005</t>
  </si>
  <si>
    <t>Ajeng Rahayu Kinasih</t>
  </si>
  <si>
    <t>4122.4.15.12.0007</t>
  </si>
  <si>
    <t>Alfin Aflendo</t>
  </si>
  <si>
    <t>4122.4.15.12.0008</t>
  </si>
  <si>
    <t>Almi Milawati</t>
  </si>
  <si>
    <t>4122.4.16.12.0005</t>
  </si>
  <si>
    <t>Ana Ramdhani</t>
  </si>
  <si>
    <t>4122.4.16.12.0006</t>
  </si>
  <si>
    <t>Anif Ardiana</t>
  </si>
  <si>
    <t>4122.4.16.12.0007</t>
  </si>
  <si>
    <t>Anwar Ilham Mutaqin</t>
  </si>
  <si>
    <t>4122.4.15.12.0012</t>
  </si>
  <si>
    <t>Ari Nugraha</t>
  </si>
  <si>
    <t>4122.4.16.12.0008</t>
  </si>
  <si>
    <t>Asep Nurjamil</t>
  </si>
  <si>
    <t>4122.4.15.12.0013</t>
  </si>
  <si>
    <t>Ayu Putri Pratiwi</t>
  </si>
  <si>
    <t>4122.4.16.12.0010</t>
  </si>
  <si>
    <t>Bella Fitrahanisa Safari</t>
  </si>
  <si>
    <t>4122.4.16.12.0014</t>
  </si>
  <si>
    <t>Dede Nuraisah</t>
  </si>
  <si>
    <t>4122.4.16.12.0015</t>
  </si>
  <si>
    <t>Dede Suhayati</t>
  </si>
  <si>
    <t>4122.4.15.12.0018</t>
  </si>
  <si>
    <t>Diki Sodikin</t>
  </si>
  <si>
    <t>4122.4.15.12.0019</t>
  </si>
  <si>
    <t>Dimas Jatnika Permana</t>
  </si>
  <si>
    <t>4122.4.16.12.0017</t>
  </si>
  <si>
    <t>Ervin Priana Khurniawan</t>
  </si>
  <si>
    <t>4122.4.15.12.0026</t>
  </si>
  <si>
    <t>Fasyaa Ridlwansyah</t>
  </si>
  <si>
    <t>4122.4.16.12.0020</t>
  </si>
  <si>
    <t>Filda Septiani</t>
  </si>
  <si>
    <t>4122.4.16.12.0021</t>
  </si>
  <si>
    <t>Firman Maulana</t>
  </si>
  <si>
    <t>4122.4.16.12.0022</t>
  </si>
  <si>
    <t>Ihah Solihah</t>
  </si>
  <si>
    <t>4122.4.16.12.0023</t>
  </si>
  <si>
    <t>Indra Zakaria</t>
  </si>
  <si>
    <t>4122.4.15.12.0030</t>
  </si>
  <si>
    <t>Istin Sari Ayu S.</t>
  </si>
  <si>
    <t>4122.4.15.12.0032</t>
  </si>
  <si>
    <t>Jamil Hidayat</t>
  </si>
  <si>
    <t>4122.4.15.12.0033</t>
  </si>
  <si>
    <t>Kamil Fahmi</t>
  </si>
  <si>
    <t>4122.4.16.12.0028</t>
  </si>
  <si>
    <t>Lilis Reji Jaelani</t>
  </si>
  <si>
    <t>4122.4.16.12.0031</t>
  </si>
  <si>
    <t xml:space="preserve">Neng Sulfani Sopiah </t>
  </si>
  <si>
    <t>4122.4.16.12.0032</t>
  </si>
  <si>
    <t>Neta Agistiani</t>
  </si>
  <si>
    <t>4122.4.15.12.0039</t>
  </si>
  <si>
    <t>Nizar Nurzaman</t>
  </si>
  <si>
    <t>4122.4.16.12.0034</t>
  </si>
  <si>
    <t>Nur Ajijah Syarifah</t>
  </si>
  <si>
    <t>4122.4.16.12.0037</t>
  </si>
  <si>
    <t>Riki Rukmana</t>
  </si>
  <si>
    <t>4122.4.15.12.0049</t>
  </si>
  <si>
    <t>Roni Nugraha</t>
  </si>
  <si>
    <t>4122.4.15.12.0050</t>
  </si>
  <si>
    <t>Rosi Alawiyah</t>
  </si>
  <si>
    <t>4122.4.15.12.0051</t>
  </si>
  <si>
    <t>Ryan Noor Sofia</t>
  </si>
  <si>
    <t>4122.4.16.12.0041</t>
  </si>
  <si>
    <t>Sani Nurjanah</t>
  </si>
  <si>
    <t>4122.4.15.12.0052</t>
  </si>
  <si>
    <t>Septia Kusmiati</t>
  </si>
  <si>
    <t>4122.4.15.12.0053</t>
  </si>
  <si>
    <t>Shanty Nuraeni</t>
  </si>
  <si>
    <t>4122.4.16.12.0042</t>
  </si>
  <si>
    <t>Sheni Romdiah</t>
  </si>
  <si>
    <t>4122.4.15.12.0055</t>
  </si>
  <si>
    <t>Soni Saepulloh</t>
  </si>
  <si>
    <t>4122.4.15.12.0056</t>
  </si>
  <si>
    <t>Sri Mulyanti Astuti</t>
  </si>
  <si>
    <t>4122.4.15.12.0060</t>
  </si>
  <si>
    <t>Usep Riyadi</t>
  </si>
  <si>
    <t>4122.4.16.12.0044</t>
  </si>
  <si>
    <t>Widi Syahrul Romadon</t>
  </si>
  <si>
    <t>4122.4.15.12.0063</t>
  </si>
  <si>
    <t>Wijar Putra Prayoga</t>
  </si>
  <si>
    <t>4122.4.16.12.0047</t>
  </si>
  <si>
    <t>Wulan Sari</t>
  </si>
  <si>
    <t>4122.4.15.12.0066</t>
  </si>
  <si>
    <t>Yadi Supriadi</t>
  </si>
  <si>
    <t>4122.4.15.12.0067</t>
  </si>
  <si>
    <t>Yani Yuliani</t>
  </si>
  <si>
    <t>4122.4.16.12.0001</t>
  </si>
  <si>
    <t>Aam Nursyamsiah</t>
  </si>
  <si>
    <t>4122.4.16.12.0003</t>
  </si>
  <si>
    <t>Adi Tirta</t>
  </si>
  <si>
    <t>4122.4.15.12.0002</t>
  </si>
  <si>
    <t>Agung Tri Prasetyo</t>
  </si>
  <si>
    <t>4122.4.15.12.0006</t>
  </si>
  <si>
    <t>Aldi Rosid Muslim</t>
  </si>
  <si>
    <t>4122.4.15.12.0010</t>
  </si>
  <si>
    <t xml:space="preserve">Anggi Meilani </t>
  </si>
  <si>
    <t>4122.4.15.12.0011</t>
  </si>
  <si>
    <t>Annisa Fadhilah</t>
  </si>
  <si>
    <t>4122.4.16.12.0009</t>
  </si>
  <si>
    <t>Ayi Saidah</t>
  </si>
  <si>
    <t>Cici Ruhayati Ramadhani</t>
  </si>
  <si>
    <t>4122.4.16.12.0012</t>
  </si>
  <si>
    <t>D. Seli Sugianti</t>
  </si>
  <si>
    <t>4122.4.16.12.0013</t>
  </si>
  <si>
    <t>Dani Ramdani</t>
  </si>
  <si>
    <t>4122.4.15.12.0017</t>
  </si>
  <si>
    <t>Didah Nur Paridah</t>
  </si>
  <si>
    <t>4122.4.15.12.0020</t>
  </si>
  <si>
    <t>Dzikri Nurul Falah</t>
  </si>
  <si>
    <t>4122.4.15.12.0021</t>
  </si>
  <si>
    <t>Eka Fitria Astuti</t>
  </si>
  <si>
    <t>4122.4.15.12.0022</t>
  </si>
  <si>
    <t>Elis Nurhayati</t>
  </si>
  <si>
    <t>4122.4.16.12.0018</t>
  </si>
  <si>
    <t xml:space="preserve">Erwin </t>
  </si>
  <si>
    <t>4122.4.15.12.0024</t>
  </si>
  <si>
    <t>Evi Siti Sopiah</t>
  </si>
  <si>
    <t>4122.4.15.12.0025</t>
  </si>
  <si>
    <t>Fara Novelya Anisa</t>
  </si>
  <si>
    <t>4122.4.15.12.0028</t>
  </si>
  <si>
    <t>Fauziah Safitri Hanifah</t>
  </si>
  <si>
    <t>4122.4.15.12.0029</t>
  </si>
  <si>
    <t>Indah Setiawati</t>
  </si>
  <si>
    <t>4122.4.16.12.0026</t>
  </si>
  <si>
    <t>Kurniawan Agil</t>
  </si>
  <si>
    <t>4122.4.16.12.0027</t>
  </si>
  <si>
    <t>Lia Yuliawati</t>
  </si>
  <si>
    <t>4122.4.15.12.0036</t>
  </si>
  <si>
    <t>M. Fazrin Ganafi</t>
  </si>
  <si>
    <t>4122.4.15.12.0037</t>
  </si>
  <si>
    <t>Mohamad Fazar Fadilah</t>
  </si>
  <si>
    <t>4122.4.15.12.0034</t>
  </si>
  <si>
    <t>M. Rizal Gojali</t>
  </si>
  <si>
    <t>4122.4.16.12.0029</t>
  </si>
  <si>
    <t>Neli Riswanti</t>
  </si>
  <si>
    <t>4122.4.16.12.0030</t>
  </si>
  <si>
    <t>Nenge Resti Rismayanti</t>
  </si>
  <si>
    <t>4122.4.16.12.0033</t>
  </si>
  <si>
    <t>Nia Listawati</t>
  </si>
  <si>
    <t>4122.4.15.12.0038</t>
  </si>
  <si>
    <t>Nisrina Ainiyah</t>
  </si>
  <si>
    <t>4122.4.15.12.0040</t>
  </si>
  <si>
    <t>Nurhasanah</t>
  </si>
  <si>
    <t>4122.4.15.12.0042</t>
  </si>
  <si>
    <t>Rahmat Mulyana</t>
  </si>
  <si>
    <t>4122.4.15.12.0045</t>
  </si>
  <si>
    <t>Rina Triyani</t>
  </si>
  <si>
    <t>4122.4.16.12.0038</t>
  </si>
  <si>
    <t>Rita Mutoharoh</t>
  </si>
  <si>
    <t>4122.4.16.12.0039</t>
  </si>
  <si>
    <t>Rizky Tri Santoso</t>
  </si>
  <si>
    <t>4122.4.15.12.0047</t>
  </si>
  <si>
    <t>Rohman Fauzi</t>
  </si>
  <si>
    <t>4122.4.16.12.0040</t>
  </si>
  <si>
    <t>Rohman Nur Hakim</t>
  </si>
  <si>
    <t>4122.4.16.12.0043</t>
  </si>
  <si>
    <t>Sinta Juwitasari</t>
  </si>
  <si>
    <t>4122.4.15.12.0054</t>
  </si>
  <si>
    <t>Siti Hasanah</t>
  </si>
  <si>
    <t>4122.4.15.12.0057</t>
  </si>
  <si>
    <t>Tantri Febriyani</t>
  </si>
  <si>
    <t>4122.4.15.12.0059</t>
  </si>
  <si>
    <t>Titim Cahyani</t>
  </si>
  <si>
    <t>4122.4.15.12.0062</t>
  </si>
  <si>
    <t>Widayanti</t>
  </si>
  <si>
    <t>4122.4.15.12.0064</t>
  </si>
  <si>
    <t>Winda Maratus Solika</t>
  </si>
  <si>
    <t>4122.4.16.12.0045</t>
  </si>
  <si>
    <t>Wiwin Widi Astuti</t>
  </si>
  <si>
    <t>4122.4.16.12.0049</t>
  </si>
  <si>
    <t>Yogi Nugraha</t>
  </si>
  <si>
    <t>DATA PEMBAYARAN SIDANG SKRIPSI</t>
  </si>
  <si>
    <t>UNIVERSITAS WINAYA MUKTI</t>
  </si>
  <si>
    <t>Tanggal</t>
  </si>
  <si>
    <t>Tahap 1</t>
  </si>
  <si>
    <t xml:space="preserve">Tanggal </t>
  </si>
  <si>
    <t>Tahap 2</t>
  </si>
  <si>
    <t>Tahap 3</t>
  </si>
  <si>
    <t>Total</t>
  </si>
  <si>
    <t xml:space="preserve">REKAPITULASI PENERIMAAN </t>
  </si>
  <si>
    <t xml:space="preserve">PEMBAYARAN BIAYA SKRIPSI </t>
  </si>
  <si>
    <t>No</t>
  </si>
  <si>
    <t>Kelas</t>
  </si>
  <si>
    <t xml:space="preserve">Tahap 2 </t>
  </si>
  <si>
    <t>Manajemen 1</t>
  </si>
  <si>
    <t>Manajemen 2</t>
  </si>
  <si>
    <t>Manajemen 3</t>
  </si>
  <si>
    <t>Akuntansi 1</t>
  </si>
  <si>
    <t>Akuntansi 2</t>
  </si>
  <si>
    <t xml:space="preserve">GRAND TOTAL </t>
  </si>
  <si>
    <t>TOTAL</t>
  </si>
  <si>
    <t>4122.4.16.12.0011</t>
  </si>
  <si>
    <t xml:space="preserve">Widina Rahman </t>
  </si>
  <si>
    <t>REKAPITULASI PENERIMAAN  BERDASARKAN JUMLAH MAHASISWA</t>
  </si>
  <si>
    <t>JML TAHAP 1</t>
  </si>
  <si>
    <t xml:space="preserve">TOTAL </t>
  </si>
  <si>
    <t>LUNAS S.D TAHAP 2</t>
  </si>
  <si>
    <t>LUNAS S.D TAHAP 3</t>
  </si>
  <si>
    <t>Tasikmalaya ,     Desember 2018</t>
  </si>
  <si>
    <t>Prepared By :</t>
  </si>
  <si>
    <t>Nijar Kurnia Romdoni, S.E</t>
  </si>
  <si>
    <t>Finance Staff</t>
  </si>
  <si>
    <t>NOMINAL</t>
  </si>
  <si>
    <t>LEMBAR</t>
  </si>
  <si>
    <t>JUMLAH</t>
  </si>
  <si>
    <t>Sub Total</t>
  </si>
  <si>
    <t>KEPING</t>
  </si>
  <si>
    <t xml:space="preserve"> </t>
  </si>
  <si>
    <t xml:space="preserve">Pinjaman Lembaga </t>
  </si>
  <si>
    <t>Wisuda (Dana Talang yang Ada Di BRIS)</t>
  </si>
  <si>
    <t>Pembayaran Transfer</t>
  </si>
  <si>
    <t xml:space="preserve">Total Penerimaan </t>
  </si>
  <si>
    <t xml:space="preserve">Selisih </t>
  </si>
  <si>
    <t>Fariz Muslim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</si>
</sst>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[$Rp-421]* #,##0_);_([$Rp-421]* \(#,##0\);_([$Rp-421]* &quot;-&quot;_);_(@_)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</cellStyleXfs>
  <cellXfs count="59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2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3" fillId="0" borderId="1" xfId="0" applyFont="1" applyBorder="1"/>
    <xf numFmtId="41" fontId="3" fillId="0" borderId="1" xfId="1" applyFont="1" applyBorder="1"/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5" fillId="0" borderId="1" xfId="3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1" fontId="3" fillId="0" borderId="1" xfId="2" applyNumberFormat="1" applyFont="1" applyFill="1" applyBorder="1" applyAlignment="1">
      <alignment horizontal="left" vertical="center"/>
    </xf>
    <xf numFmtId="16" fontId="3" fillId="0" borderId="1" xfId="0" applyNumberFormat="1" applyFont="1" applyBorder="1"/>
    <xf numFmtId="0" fontId="5" fillId="3" borderId="1" xfId="3" applyFont="1" applyFill="1" applyBorder="1" applyAlignment="1">
      <alignment horizontal="left" vertical="center"/>
    </xf>
    <xf numFmtId="1" fontId="3" fillId="0" borderId="1" xfId="2" quotePrefix="1" applyNumberFormat="1" applyFont="1" applyBorder="1" applyAlignment="1">
      <alignment horizontal="left" vertical="center"/>
    </xf>
    <xf numFmtId="41" fontId="3" fillId="0" borderId="1" xfId="0" applyNumberFormat="1" applyFont="1" applyBorder="1"/>
    <xf numFmtId="41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16" fontId="3" fillId="4" borderId="1" xfId="0" applyNumberFormat="1" applyFont="1" applyFill="1" applyBorder="1"/>
    <xf numFmtId="41" fontId="3" fillId="4" borderId="1" xfId="1" applyFont="1" applyFill="1" applyBorder="1"/>
    <xf numFmtId="0" fontId="4" fillId="0" borderId="1" xfId="0" applyFont="1" applyBorder="1" applyAlignment="1">
      <alignment horizontal="center"/>
    </xf>
    <xf numFmtId="16" fontId="3" fillId="5" borderId="1" xfId="0" applyNumberFormat="1" applyFont="1" applyFill="1" applyBorder="1"/>
    <xf numFmtId="41" fontId="3" fillId="5" borderId="1" xfId="1" applyFont="1" applyFill="1" applyBorder="1"/>
    <xf numFmtId="0" fontId="4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4" fillId="0" borderId="0" xfId="0" applyFont="1" applyAlignment="1"/>
    <xf numFmtId="0" fontId="3" fillId="0" borderId="0" xfId="0" applyFont="1" applyAlignment="1"/>
    <xf numFmtId="0" fontId="6" fillId="0" borderId="0" xfId="0" applyFont="1"/>
    <xf numFmtId="0" fontId="7" fillId="0" borderId="0" xfId="0" applyFont="1"/>
    <xf numFmtId="1" fontId="3" fillId="0" borderId="1" xfId="0" applyNumberFormat="1" applyFont="1" applyBorder="1"/>
    <xf numFmtId="0" fontId="8" fillId="0" borderId="0" xfId="4" applyFont="1" applyAlignment="1">
      <alignment horizontal="center"/>
    </xf>
    <xf numFmtId="164" fontId="8" fillId="0" borderId="0" xfId="4" applyNumberFormat="1" applyFont="1" applyAlignment="1"/>
    <xf numFmtId="0" fontId="8" fillId="0" borderId="0" xfId="4" applyFont="1" applyFill="1" applyAlignment="1"/>
    <xf numFmtId="0" fontId="9" fillId="0" borderId="0" xfId="0" applyFont="1"/>
    <xf numFmtId="41" fontId="8" fillId="0" borderId="0" xfId="4" applyNumberFormat="1" applyFont="1" applyAlignment="1"/>
    <xf numFmtId="0" fontId="8" fillId="0" borderId="0" xfId="4" applyFont="1" applyAlignment="1"/>
    <xf numFmtId="41" fontId="8" fillId="0" borderId="0" xfId="4" applyNumberFormat="1" applyFont="1" applyFill="1" applyAlignment="1"/>
    <xf numFmtId="0" fontId="10" fillId="0" borderId="0" xfId="4" applyFont="1" applyFill="1" applyAlignment="1"/>
    <xf numFmtId="41" fontId="8" fillId="0" borderId="0" xfId="4" applyNumberFormat="1" applyFont="1"/>
    <xf numFmtId="0" fontId="10" fillId="0" borderId="0" xfId="4" applyFont="1" applyAlignment="1"/>
    <xf numFmtId="41" fontId="8" fillId="0" borderId="0" xfId="1" applyFont="1" applyAlignment="1"/>
    <xf numFmtId="41" fontId="8" fillId="0" borderId="5" xfId="4" applyNumberFormat="1" applyFont="1" applyBorder="1" applyAlignment="1"/>
    <xf numFmtId="164" fontId="8" fillId="0" borderId="0" xfId="4" applyNumberFormat="1" applyFont="1" applyBorder="1" applyAlignment="1"/>
    <xf numFmtId="41" fontId="9" fillId="0" borderId="0" xfId="1" applyFont="1"/>
    <xf numFmtId="41" fontId="9" fillId="0" borderId="0" xfId="0" applyNumberFormat="1" applyFont="1"/>
    <xf numFmtId="41" fontId="4" fillId="0" borderId="6" xfId="0" applyNumberFormat="1" applyFont="1" applyBorder="1"/>
    <xf numFmtId="41" fontId="3" fillId="0" borderId="6" xfId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</cellXfs>
  <cellStyles count="5">
    <cellStyle name="Comma [0]" xfId="1" builtinId="6"/>
    <cellStyle name="Normal" xfId="0" builtinId="0"/>
    <cellStyle name="Normal 2 16" xfId="3"/>
    <cellStyle name="Normal 2 2" xfId="4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28" workbookViewId="0">
      <selection activeCell="I48" sqref="I48"/>
    </sheetView>
  </sheetViews>
  <sheetFormatPr defaultRowHeight="15" x14ac:dyDescent="0.25"/>
  <cols>
    <col min="1" max="1" width="9.140625" style="1"/>
    <col min="2" max="2" width="18.42578125" style="1" bestFit="1" customWidth="1"/>
    <col min="3" max="3" width="24.42578125" style="1" bestFit="1" customWidth="1"/>
    <col min="4" max="4" width="9.140625" style="1"/>
    <col min="5" max="5" width="11.5703125" style="1" bestFit="1" customWidth="1"/>
    <col min="6" max="6" width="9.140625" style="1"/>
    <col min="7" max="7" width="10.5703125" style="1" bestFit="1" customWidth="1"/>
    <col min="8" max="9" width="9.140625" style="1"/>
    <col min="10" max="10" width="11.5703125" style="1" bestFit="1" customWidth="1"/>
    <col min="11" max="16384" width="9.140625" style="1"/>
  </cols>
  <sheetData>
    <row r="1" spans="1:10" x14ac:dyDescent="0.25">
      <c r="A1" s="19" t="s">
        <v>455</v>
      </c>
    </row>
    <row r="2" spans="1:10" x14ac:dyDescent="0.25">
      <c r="A2" s="19" t="s">
        <v>456</v>
      </c>
    </row>
    <row r="4" spans="1:10" x14ac:dyDescent="0.25">
      <c r="A4" s="2" t="s">
        <v>0</v>
      </c>
      <c r="B4" s="2" t="s">
        <v>1</v>
      </c>
      <c r="C4" s="2" t="s">
        <v>2</v>
      </c>
      <c r="D4" s="2" t="s">
        <v>457</v>
      </c>
      <c r="E4" s="2" t="s">
        <v>458</v>
      </c>
      <c r="F4" s="2" t="s">
        <v>459</v>
      </c>
      <c r="G4" s="2" t="s">
        <v>460</v>
      </c>
      <c r="H4" s="2" t="s">
        <v>459</v>
      </c>
      <c r="I4" s="2" t="s">
        <v>461</v>
      </c>
      <c r="J4" s="2" t="s">
        <v>462</v>
      </c>
    </row>
    <row r="5" spans="1:10" x14ac:dyDescent="0.25">
      <c r="A5" s="3">
        <v>1</v>
      </c>
      <c r="B5" s="9" t="s">
        <v>3</v>
      </c>
      <c r="C5" s="8" t="s">
        <v>4</v>
      </c>
      <c r="D5" s="6"/>
      <c r="E5" s="7"/>
      <c r="F5" s="6"/>
      <c r="G5" s="7"/>
      <c r="H5" s="6"/>
      <c r="I5" s="7"/>
      <c r="J5" s="7">
        <f>+E5+G5+I5</f>
        <v>0</v>
      </c>
    </row>
    <row r="6" spans="1:10" x14ac:dyDescent="0.25">
      <c r="A6" s="3">
        <v>2</v>
      </c>
      <c r="B6" s="15" t="s">
        <v>5</v>
      </c>
      <c r="C6" s="8" t="s">
        <v>6</v>
      </c>
      <c r="D6" s="13">
        <v>43443</v>
      </c>
      <c r="E6" s="7">
        <v>825000</v>
      </c>
      <c r="F6" s="6"/>
      <c r="G6" s="7"/>
      <c r="H6" s="6"/>
      <c r="I6" s="7"/>
      <c r="J6" s="7">
        <f t="shared" ref="J6:J53" si="0">+E6+G6+I6</f>
        <v>825000</v>
      </c>
    </row>
    <row r="7" spans="1:10" x14ac:dyDescent="0.25">
      <c r="A7" s="3">
        <v>3</v>
      </c>
      <c r="B7" s="15" t="s">
        <v>7</v>
      </c>
      <c r="C7" s="8" t="s">
        <v>8</v>
      </c>
      <c r="D7" s="13">
        <v>43445</v>
      </c>
      <c r="E7" s="7">
        <v>825000</v>
      </c>
      <c r="F7" s="6"/>
      <c r="G7" s="7"/>
      <c r="H7" s="6"/>
      <c r="I7" s="7"/>
      <c r="J7" s="7">
        <f t="shared" si="0"/>
        <v>825000</v>
      </c>
    </row>
    <row r="8" spans="1:10" x14ac:dyDescent="0.25">
      <c r="A8" s="3">
        <v>4</v>
      </c>
      <c r="B8" s="15" t="s">
        <v>9</v>
      </c>
      <c r="C8" s="8" t="s">
        <v>10</v>
      </c>
      <c r="D8" s="6"/>
      <c r="E8" s="7"/>
      <c r="F8" s="6"/>
      <c r="G8" s="7"/>
      <c r="H8" s="6"/>
      <c r="I8" s="7"/>
      <c r="J8" s="7">
        <f t="shared" si="0"/>
        <v>0</v>
      </c>
    </row>
    <row r="9" spans="1:10" x14ac:dyDescent="0.25">
      <c r="A9" s="3">
        <v>5</v>
      </c>
      <c r="B9" s="9" t="s">
        <v>11</v>
      </c>
      <c r="C9" s="8" t="s">
        <v>12</v>
      </c>
      <c r="D9" s="13">
        <v>43442</v>
      </c>
      <c r="E9" s="7">
        <v>825000</v>
      </c>
      <c r="F9" s="6"/>
      <c r="G9" s="7"/>
      <c r="H9" s="6"/>
      <c r="I9" s="7"/>
      <c r="J9" s="7">
        <f t="shared" si="0"/>
        <v>825000</v>
      </c>
    </row>
    <row r="10" spans="1:10" x14ac:dyDescent="0.25">
      <c r="A10" s="3">
        <v>6</v>
      </c>
      <c r="B10" s="9" t="s">
        <v>13</v>
      </c>
      <c r="C10" s="8" t="s">
        <v>14</v>
      </c>
      <c r="D10" s="6"/>
      <c r="E10" s="7"/>
      <c r="F10" s="6"/>
      <c r="G10" s="7"/>
      <c r="H10" s="6"/>
      <c r="I10" s="7"/>
      <c r="J10" s="7">
        <f t="shared" si="0"/>
        <v>0</v>
      </c>
    </row>
    <row r="11" spans="1:10" x14ac:dyDescent="0.25">
      <c r="A11" s="3">
        <v>7</v>
      </c>
      <c r="B11" s="15" t="s">
        <v>15</v>
      </c>
      <c r="C11" s="8" t="s">
        <v>16</v>
      </c>
      <c r="D11" s="6"/>
      <c r="E11" s="7"/>
      <c r="F11" s="6"/>
      <c r="G11" s="7"/>
      <c r="H11" s="6"/>
      <c r="I11" s="7"/>
      <c r="J11" s="7">
        <f t="shared" si="0"/>
        <v>0</v>
      </c>
    </row>
    <row r="12" spans="1:10" x14ac:dyDescent="0.25">
      <c r="A12" s="3">
        <v>8</v>
      </c>
      <c r="B12" s="15" t="s">
        <v>17</v>
      </c>
      <c r="C12" s="8" t="s">
        <v>18</v>
      </c>
      <c r="D12" s="6"/>
      <c r="E12" s="7"/>
      <c r="F12" s="6"/>
      <c r="G12" s="7"/>
      <c r="H12" s="6"/>
      <c r="I12" s="7"/>
      <c r="J12" s="7">
        <f t="shared" si="0"/>
        <v>0</v>
      </c>
    </row>
    <row r="13" spans="1:10" x14ac:dyDescent="0.25">
      <c r="A13" s="3">
        <v>9</v>
      </c>
      <c r="B13" s="15" t="s">
        <v>19</v>
      </c>
      <c r="C13" s="8" t="s">
        <v>20</v>
      </c>
      <c r="D13" s="6"/>
      <c r="E13" s="7"/>
      <c r="F13" s="6"/>
      <c r="G13" s="7"/>
      <c r="H13" s="6"/>
      <c r="I13" s="7"/>
      <c r="J13" s="7">
        <f t="shared" si="0"/>
        <v>0</v>
      </c>
    </row>
    <row r="14" spans="1:10" x14ac:dyDescent="0.25">
      <c r="A14" s="3">
        <v>10</v>
      </c>
      <c r="B14" s="9" t="s">
        <v>21</v>
      </c>
      <c r="C14" s="8" t="s">
        <v>22</v>
      </c>
      <c r="D14" s="13">
        <v>43436</v>
      </c>
      <c r="E14" s="7">
        <v>825000</v>
      </c>
      <c r="F14" s="6"/>
      <c r="G14" s="7"/>
      <c r="H14" s="6"/>
      <c r="I14" s="7"/>
      <c r="J14" s="7">
        <f t="shared" si="0"/>
        <v>825000</v>
      </c>
    </row>
    <row r="15" spans="1:10" x14ac:dyDescent="0.25">
      <c r="A15" s="3">
        <v>11</v>
      </c>
      <c r="B15" s="9" t="s">
        <v>23</v>
      </c>
      <c r="C15" s="8" t="s">
        <v>24</v>
      </c>
      <c r="D15" s="6"/>
      <c r="E15" s="7"/>
      <c r="F15" s="6"/>
      <c r="G15" s="7"/>
      <c r="H15" s="6"/>
      <c r="I15" s="7"/>
      <c r="J15" s="7">
        <f t="shared" si="0"/>
        <v>0</v>
      </c>
    </row>
    <row r="16" spans="1:10" x14ac:dyDescent="0.25">
      <c r="A16" s="3">
        <v>12</v>
      </c>
      <c r="B16" s="9" t="s">
        <v>25</v>
      </c>
      <c r="C16" s="27" t="s">
        <v>26</v>
      </c>
      <c r="D16" s="23">
        <v>43447</v>
      </c>
      <c r="E16" s="7">
        <v>825000</v>
      </c>
      <c r="F16" s="13">
        <v>43447</v>
      </c>
      <c r="G16" s="7">
        <v>175000</v>
      </c>
      <c r="H16" s="6"/>
      <c r="I16" s="7"/>
      <c r="J16" s="7">
        <f t="shared" si="0"/>
        <v>1000000</v>
      </c>
    </row>
    <row r="17" spans="1:10" x14ac:dyDescent="0.25">
      <c r="A17" s="3">
        <v>13</v>
      </c>
      <c r="B17" s="15" t="s">
        <v>27</v>
      </c>
      <c r="C17" s="8" t="s">
        <v>28</v>
      </c>
      <c r="D17" s="6"/>
      <c r="E17" s="7"/>
      <c r="F17" s="6"/>
      <c r="G17" s="7"/>
      <c r="H17" s="6"/>
      <c r="I17" s="7"/>
      <c r="J17" s="7">
        <f t="shared" si="0"/>
        <v>0</v>
      </c>
    </row>
    <row r="18" spans="1:10" x14ac:dyDescent="0.25">
      <c r="A18" s="3">
        <v>14</v>
      </c>
      <c r="B18" s="15" t="s">
        <v>29</v>
      </c>
      <c r="C18" s="8" t="s">
        <v>30</v>
      </c>
      <c r="D18" s="13">
        <v>43443</v>
      </c>
      <c r="E18" s="7">
        <v>825000</v>
      </c>
      <c r="F18" s="13">
        <v>43443</v>
      </c>
      <c r="G18" s="7">
        <v>175000</v>
      </c>
      <c r="H18" s="6"/>
      <c r="I18" s="7"/>
      <c r="J18" s="7">
        <f t="shared" si="0"/>
        <v>1000000</v>
      </c>
    </row>
    <row r="19" spans="1:10" x14ac:dyDescent="0.25">
      <c r="A19" s="3">
        <v>15</v>
      </c>
      <c r="B19" s="9" t="s">
        <v>31</v>
      </c>
      <c r="C19" s="8" t="s">
        <v>32</v>
      </c>
      <c r="D19" s="6"/>
      <c r="E19" s="7"/>
      <c r="F19" s="6"/>
      <c r="G19" s="7"/>
      <c r="H19" s="6"/>
      <c r="I19" s="7"/>
      <c r="J19" s="7">
        <f t="shared" si="0"/>
        <v>0</v>
      </c>
    </row>
    <row r="20" spans="1:10" x14ac:dyDescent="0.25">
      <c r="A20" s="3">
        <v>16</v>
      </c>
      <c r="B20" s="15" t="s">
        <v>33</v>
      </c>
      <c r="C20" s="8" t="s">
        <v>34</v>
      </c>
      <c r="D20" s="13">
        <v>43441</v>
      </c>
      <c r="E20" s="7">
        <v>825000</v>
      </c>
      <c r="F20" s="6"/>
      <c r="G20" s="7"/>
      <c r="H20" s="6"/>
      <c r="I20" s="7"/>
      <c r="J20" s="7">
        <f t="shared" si="0"/>
        <v>825000</v>
      </c>
    </row>
    <row r="21" spans="1:10" x14ac:dyDescent="0.25">
      <c r="A21" s="3">
        <v>17</v>
      </c>
      <c r="B21" s="15" t="s">
        <v>35</v>
      </c>
      <c r="C21" s="8" t="s">
        <v>36</v>
      </c>
      <c r="D21" s="13">
        <v>43443</v>
      </c>
      <c r="E21" s="7">
        <v>825000</v>
      </c>
      <c r="F21" s="6"/>
      <c r="G21" s="7"/>
      <c r="H21" s="6"/>
      <c r="I21" s="7"/>
      <c r="J21" s="7">
        <f t="shared" si="0"/>
        <v>825000</v>
      </c>
    </row>
    <row r="22" spans="1:10" x14ac:dyDescent="0.25">
      <c r="A22" s="3">
        <v>18</v>
      </c>
      <c r="B22" s="9" t="s">
        <v>37</v>
      </c>
      <c r="C22" s="8" t="s">
        <v>38</v>
      </c>
      <c r="D22" s="13">
        <v>43429</v>
      </c>
      <c r="E22" s="7">
        <v>825000</v>
      </c>
      <c r="F22" s="6"/>
      <c r="G22" s="7"/>
      <c r="H22" s="6"/>
      <c r="I22" s="7"/>
      <c r="J22" s="7">
        <f t="shared" si="0"/>
        <v>825000</v>
      </c>
    </row>
    <row r="23" spans="1:10" x14ac:dyDescent="0.25">
      <c r="A23" s="3">
        <v>19</v>
      </c>
      <c r="B23" s="15" t="s">
        <v>39</v>
      </c>
      <c r="C23" s="8" t="s">
        <v>40</v>
      </c>
      <c r="D23" s="6"/>
      <c r="E23" s="7"/>
      <c r="F23" s="6"/>
      <c r="G23" s="7"/>
      <c r="H23" s="6"/>
      <c r="I23" s="7"/>
      <c r="J23" s="7">
        <f t="shared" si="0"/>
        <v>0</v>
      </c>
    </row>
    <row r="24" spans="1:10" x14ac:dyDescent="0.25">
      <c r="A24" s="3">
        <v>20</v>
      </c>
      <c r="B24" s="15" t="s">
        <v>41</v>
      </c>
      <c r="C24" s="8" t="s">
        <v>42</v>
      </c>
      <c r="D24" s="13">
        <v>43436</v>
      </c>
      <c r="E24" s="7">
        <v>825000</v>
      </c>
      <c r="F24" s="13">
        <v>43436</v>
      </c>
      <c r="G24" s="7">
        <v>825000</v>
      </c>
      <c r="H24" s="13">
        <v>43133</v>
      </c>
      <c r="I24" s="7">
        <v>650000</v>
      </c>
      <c r="J24" s="7">
        <f t="shared" si="0"/>
        <v>2300000</v>
      </c>
    </row>
    <row r="25" spans="1:10" x14ac:dyDescent="0.25">
      <c r="A25" s="3">
        <v>21</v>
      </c>
      <c r="B25" s="15" t="s">
        <v>43</v>
      </c>
      <c r="C25" s="8" t="s">
        <v>44</v>
      </c>
      <c r="D25" s="6"/>
      <c r="E25" s="7"/>
      <c r="F25" s="6"/>
      <c r="G25" s="7"/>
      <c r="H25" s="6"/>
      <c r="I25" s="7"/>
      <c r="J25" s="7">
        <f t="shared" si="0"/>
        <v>0</v>
      </c>
    </row>
    <row r="26" spans="1:10" x14ac:dyDescent="0.25">
      <c r="A26" s="3">
        <v>22</v>
      </c>
      <c r="B26" s="15" t="s">
        <v>45</v>
      </c>
      <c r="C26" s="8" t="s">
        <v>46</v>
      </c>
      <c r="D26" s="6"/>
      <c r="E26" s="7"/>
      <c r="F26" s="6"/>
      <c r="G26" s="7"/>
      <c r="H26" s="6"/>
      <c r="I26" s="7"/>
      <c r="J26" s="7">
        <f t="shared" si="0"/>
        <v>0</v>
      </c>
    </row>
    <row r="27" spans="1:10" x14ac:dyDescent="0.25">
      <c r="A27" s="3">
        <v>23</v>
      </c>
      <c r="B27" s="9" t="s">
        <v>47</v>
      </c>
      <c r="C27" s="8" t="s">
        <v>48</v>
      </c>
      <c r="D27" s="13">
        <v>43445</v>
      </c>
      <c r="E27" s="7">
        <v>825000</v>
      </c>
      <c r="F27" s="13">
        <v>43445</v>
      </c>
      <c r="G27" s="7">
        <v>175000</v>
      </c>
      <c r="H27" s="6"/>
      <c r="I27" s="7"/>
      <c r="J27" s="7">
        <f t="shared" si="0"/>
        <v>1000000</v>
      </c>
    </row>
    <row r="28" spans="1:10" x14ac:dyDescent="0.25">
      <c r="A28" s="3">
        <v>24</v>
      </c>
      <c r="B28" s="15" t="s">
        <v>49</v>
      </c>
      <c r="C28" s="8" t="s">
        <v>50</v>
      </c>
      <c r="D28" s="13">
        <v>43449</v>
      </c>
      <c r="E28" s="7">
        <v>825000</v>
      </c>
      <c r="F28" s="6"/>
      <c r="G28" s="7"/>
      <c r="H28" s="6"/>
      <c r="I28" s="7"/>
      <c r="J28" s="7">
        <f t="shared" si="0"/>
        <v>825000</v>
      </c>
    </row>
    <row r="29" spans="1:10" x14ac:dyDescent="0.25">
      <c r="A29" s="3">
        <v>25</v>
      </c>
      <c r="B29" s="9" t="s">
        <v>51</v>
      </c>
      <c r="C29" s="8" t="s">
        <v>52</v>
      </c>
      <c r="D29" s="6"/>
      <c r="E29" s="7"/>
      <c r="F29" s="6"/>
      <c r="G29" s="7"/>
      <c r="H29" s="6"/>
      <c r="I29" s="7"/>
      <c r="J29" s="7">
        <f t="shared" si="0"/>
        <v>0</v>
      </c>
    </row>
    <row r="30" spans="1:10" x14ac:dyDescent="0.25">
      <c r="A30" s="3">
        <v>26</v>
      </c>
      <c r="B30" s="9" t="s">
        <v>53</v>
      </c>
      <c r="C30" s="8" t="s">
        <v>54</v>
      </c>
      <c r="D30" s="13">
        <v>43443</v>
      </c>
      <c r="E30" s="7">
        <v>825000</v>
      </c>
      <c r="F30" s="6"/>
      <c r="G30" s="7"/>
      <c r="H30" s="6"/>
      <c r="I30" s="7"/>
      <c r="J30" s="7">
        <f t="shared" si="0"/>
        <v>825000</v>
      </c>
    </row>
    <row r="31" spans="1:10" x14ac:dyDescent="0.25">
      <c r="A31" s="3">
        <v>27</v>
      </c>
      <c r="B31" s="15" t="s">
        <v>55</v>
      </c>
      <c r="C31" s="27" t="s">
        <v>56</v>
      </c>
      <c r="D31" s="23">
        <v>43442</v>
      </c>
      <c r="E31" s="24">
        <v>825000</v>
      </c>
      <c r="F31" s="6"/>
      <c r="G31" s="7"/>
      <c r="H31" s="6"/>
      <c r="I31" s="7"/>
      <c r="J31" s="7">
        <f t="shared" si="0"/>
        <v>825000</v>
      </c>
    </row>
    <row r="32" spans="1:10" x14ac:dyDescent="0.25">
      <c r="A32" s="3">
        <v>28</v>
      </c>
      <c r="B32" s="9" t="s">
        <v>57</v>
      </c>
      <c r="C32" s="8" t="s">
        <v>58</v>
      </c>
      <c r="D32" s="20">
        <v>43433</v>
      </c>
      <c r="E32" s="21">
        <v>825000</v>
      </c>
      <c r="F32" s="20">
        <v>43433</v>
      </c>
      <c r="G32" s="21">
        <v>175000</v>
      </c>
      <c r="H32" s="6"/>
      <c r="I32" s="7"/>
      <c r="J32" s="7">
        <f t="shared" si="0"/>
        <v>1000000</v>
      </c>
    </row>
    <row r="33" spans="1:10" x14ac:dyDescent="0.25">
      <c r="A33" s="3">
        <v>29</v>
      </c>
      <c r="B33" s="9" t="s">
        <v>59</v>
      </c>
      <c r="C33" s="8" t="s">
        <v>60</v>
      </c>
      <c r="D33" s="13">
        <v>43428</v>
      </c>
      <c r="E33" s="7">
        <v>825000</v>
      </c>
      <c r="F33" s="13">
        <v>43428</v>
      </c>
      <c r="G33" s="7">
        <v>175000</v>
      </c>
      <c r="H33" s="6"/>
      <c r="I33" s="7"/>
      <c r="J33" s="7">
        <f t="shared" si="0"/>
        <v>1000000</v>
      </c>
    </row>
    <row r="34" spans="1:10" x14ac:dyDescent="0.25">
      <c r="A34" s="3">
        <v>30</v>
      </c>
      <c r="B34" s="9" t="s">
        <v>61</v>
      </c>
      <c r="C34" s="8" t="s">
        <v>62</v>
      </c>
      <c r="D34" s="6"/>
      <c r="E34" s="7"/>
      <c r="F34" s="6"/>
      <c r="G34" s="7"/>
      <c r="H34" s="6"/>
      <c r="I34" s="7"/>
      <c r="J34" s="7">
        <f t="shared" si="0"/>
        <v>0</v>
      </c>
    </row>
    <row r="35" spans="1:10" x14ac:dyDescent="0.25">
      <c r="A35" s="3">
        <v>31</v>
      </c>
      <c r="B35" s="9" t="s">
        <v>63</v>
      </c>
      <c r="C35" s="8" t="s">
        <v>64</v>
      </c>
      <c r="D35" s="13">
        <v>43442</v>
      </c>
      <c r="E35" s="7">
        <v>825000</v>
      </c>
      <c r="F35" s="13">
        <v>43442</v>
      </c>
      <c r="G35" s="7">
        <v>175000</v>
      </c>
      <c r="H35" s="6"/>
      <c r="I35" s="7"/>
      <c r="J35" s="7">
        <f t="shared" si="0"/>
        <v>1000000</v>
      </c>
    </row>
    <row r="36" spans="1:10" x14ac:dyDescent="0.25">
      <c r="A36" s="3">
        <v>32</v>
      </c>
      <c r="B36" s="15" t="s">
        <v>65</v>
      </c>
      <c r="C36" s="8" t="s">
        <v>66</v>
      </c>
      <c r="D36" s="13">
        <v>43442</v>
      </c>
      <c r="E36" s="7">
        <v>825000</v>
      </c>
      <c r="F36" s="13">
        <v>43442</v>
      </c>
      <c r="G36" s="7">
        <v>175000</v>
      </c>
      <c r="H36" s="6"/>
      <c r="I36" s="7"/>
      <c r="J36" s="7">
        <f t="shared" si="0"/>
        <v>1000000</v>
      </c>
    </row>
    <row r="37" spans="1:10" x14ac:dyDescent="0.25">
      <c r="A37" s="3">
        <v>33</v>
      </c>
      <c r="B37" s="15" t="s">
        <v>67</v>
      </c>
      <c r="C37" s="8" t="s">
        <v>68</v>
      </c>
      <c r="D37" s="13">
        <v>43429</v>
      </c>
      <c r="E37" s="7">
        <v>825000</v>
      </c>
      <c r="F37" s="6"/>
      <c r="G37" s="7"/>
      <c r="H37" s="6"/>
      <c r="I37" s="7"/>
      <c r="J37" s="7">
        <f t="shared" si="0"/>
        <v>825000</v>
      </c>
    </row>
    <row r="38" spans="1:10" x14ac:dyDescent="0.25">
      <c r="A38" s="3">
        <v>34</v>
      </c>
      <c r="B38" s="9" t="s">
        <v>69</v>
      </c>
      <c r="C38" s="8" t="s">
        <v>70</v>
      </c>
      <c r="D38" s="13">
        <v>43437</v>
      </c>
      <c r="E38" s="7">
        <v>825000</v>
      </c>
      <c r="F38" s="6"/>
      <c r="G38" s="7"/>
      <c r="H38" s="6"/>
      <c r="I38" s="7"/>
      <c r="J38" s="7">
        <f t="shared" si="0"/>
        <v>825000</v>
      </c>
    </row>
    <row r="39" spans="1:10" x14ac:dyDescent="0.25">
      <c r="A39" s="3">
        <v>35</v>
      </c>
      <c r="B39" s="9" t="s">
        <v>71</v>
      </c>
      <c r="C39" s="8" t="s">
        <v>72</v>
      </c>
      <c r="D39" s="13">
        <v>43442</v>
      </c>
      <c r="E39" s="7">
        <v>825000</v>
      </c>
      <c r="F39" s="6"/>
      <c r="G39" s="7"/>
      <c r="H39" s="6"/>
      <c r="I39" s="7"/>
      <c r="J39" s="7">
        <f t="shared" si="0"/>
        <v>825000</v>
      </c>
    </row>
    <row r="40" spans="1:10" x14ac:dyDescent="0.25">
      <c r="A40" s="3">
        <v>36</v>
      </c>
      <c r="B40" s="15" t="s">
        <v>73</v>
      </c>
      <c r="C40" s="27" t="s">
        <v>74</v>
      </c>
      <c r="D40" s="23">
        <v>43445</v>
      </c>
      <c r="E40" s="24">
        <v>825000</v>
      </c>
      <c r="F40" s="6"/>
      <c r="G40" s="7"/>
      <c r="H40" s="6"/>
      <c r="I40" s="7"/>
      <c r="J40" s="7">
        <f t="shared" si="0"/>
        <v>825000</v>
      </c>
    </row>
    <row r="41" spans="1:10" x14ac:dyDescent="0.25">
      <c r="A41" s="3">
        <v>37</v>
      </c>
      <c r="B41" s="15" t="s">
        <v>75</v>
      </c>
      <c r="C41" s="8" t="s">
        <v>76</v>
      </c>
      <c r="D41" s="13">
        <v>43442</v>
      </c>
      <c r="E41" s="7">
        <v>825000</v>
      </c>
      <c r="F41" s="6"/>
      <c r="G41" s="7"/>
      <c r="H41" s="6"/>
      <c r="I41" s="7"/>
      <c r="J41" s="7">
        <f t="shared" si="0"/>
        <v>825000</v>
      </c>
    </row>
    <row r="42" spans="1:10" x14ac:dyDescent="0.25">
      <c r="A42" s="3">
        <v>38</v>
      </c>
      <c r="B42" s="11" t="s">
        <v>77</v>
      </c>
      <c r="C42" s="8" t="s">
        <v>78</v>
      </c>
      <c r="D42" s="13">
        <v>43442</v>
      </c>
      <c r="E42" s="7">
        <v>825000</v>
      </c>
      <c r="F42" s="13">
        <v>43442</v>
      </c>
      <c r="G42" s="7">
        <v>25000</v>
      </c>
      <c r="H42" s="6"/>
      <c r="I42" s="7"/>
      <c r="J42" s="7">
        <f t="shared" si="0"/>
        <v>850000</v>
      </c>
    </row>
    <row r="43" spans="1:10" x14ac:dyDescent="0.25">
      <c r="A43" s="3">
        <v>39</v>
      </c>
      <c r="B43" s="9" t="s">
        <v>79</v>
      </c>
      <c r="C43" s="8" t="s">
        <v>80</v>
      </c>
      <c r="D43" s="6"/>
      <c r="E43" s="7"/>
      <c r="F43" s="6"/>
      <c r="G43" s="7"/>
      <c r="H43" s="6"/>
      <c r="I43" s="7"/>
      <c r="J43" s="7">
        <f t="shared" si="0"/>
        <v>0</v>
      </c>
    </row>
    <row r="44" spans="1:10" x14ac:dyDescent="0.25">
      <c r="A44" s="3">
        <v>40</v>
      </c>
      <c r="B44" s="15" t="s">
        <v>81</v>
      </c>
      <c r="C44" s="8" t="s">
        <v>82</v>
      </c>
      <c r="D44" s="20">
        <v>43431</v>
      </c>
      <c r="E44" s="21">
        <v>825000</v>
      </c>
      <c r="F44" s="6"/>
      <c r="G44" s="7"/>
      <c r="H44" s="6"/>
      <c r="I44" s="7"/>
      <c r="J44" s="7">
        <f t="shared" si="0"/>
        <v>825000</v>
      </c>
    </row>
    <row r="45" spans="1:10" x14ac:dyDescent="0.25">
      <c r="A45" s="3">
        <v>41</v>
      </c>
      <c r="B45" s="9" t="s">
        <v>83</v>
      </c>
      <c r="C45" s="8" t="s">
        <v>84</v>
      </c>
      <c r="D45" s="6"/>
      <c r="E45" s="7"/>
      <c r="F45" s="6"/>
      <c r="G45" s="7"/>
      <c r="H45" s="6"/>
      <c r="I45" s="7"/>
      <c r="J45" s="7">
        <f t="shared" si="0"/>
        <v>0</v>
      </c>
    </row>
    <row r="46" spans="1:10" x14ac:dyDescent="0.25">
      <c r="A46" s="3">
        <v>42</v>
      </c>
      <c r="B46" s="9" t="s">
        <v>85</v>
      </c>
      <c r="C46" s="8" t="s">
        <v>86</v>
      </c>
      <c r="D46" s="6"/>
      <c r="E46" s="7"/>
      <c r="F46" s="6"/>
      <c r="G46" s="7"/>
      <c r="H46" s="6"/>
      <c r="I46" s="7"/>
      <c r="J46" s="7">
        <f t="shared" si="0"/>
        <v>0</v>
      </c>
    </row>
    <row r="47" spans="1:10" x14ac:dyDescent="0.25">
      <c r="A47" s="3">
        <v>43</v>
      </c>
      <c r="B47" s="9" t="s">
        <v>87</v>
      </c>
      <c r="C47" s="8" t="s">
        <v>88</v>
      </c>
      <c r="D47" s="13">
        <v>43450</v>
      </c>
      <c r="E47" s="7">
        <v>825000</v>
      </c>
      <c r="F47" s="13">
        <v>43450</v>
      </c>
      <c r="G47" s="7">
        <v>825000</v>
      </c>
      <c r="H47" s="13">
        <v>43450</v>
      </c>
      <c r="I47" s="7">
        <v>650000</v>
      </c>
      <c r="J47" s="7">
        <f t="shared" si="0"/>
        <v>2300000</v>
      </c>
    </row>
    <row r="48" spans="1:10" x14ac:dyDescent="0.25">
      <c r="A48" s="3">
        <v>44</v>
      </c>
      <c r="B48" s="9" t="s">
        <v>266</v>
      </c>
      <c r="C48" s="9" t="s">
        <v>267</v>
      </c>
      <c r="D48" s="13">
        <v>43429</v>
      </c>
      <c r="E48" s="7">
        <v>825000</v>
      </c>
      <c r="F48" s="13">
        <v>43429</v>
      </c>
      <c r="G48" s="7">
        <v>175000</v>
      </c>
      <c r="H48" s="6"/>
      <c r="I48" s="7"/>
      <c r="J48" s="7"/>
    </row>
    <row r="49" spans="1:10" x14ac:dyDescent="0.25">
      <c r="A49" s="3">
        <v>45</v>
      </c>
      <c r="B49" s="9" t="s">
        <v>89</v>
      </c>
      <c r="C49" s="9" t="s">
        <v>90</v>
      </c>
      <c r="D49" s="6"/>
      <c r="E49" s="7"/>
      <c r="F49" s="6"/>
      <c r="G49" s="7"/>
      <c r="H49" s="6"/>
      <c r="I49" s="7"/>
      <c r="J49" s="7">
        <f t="shared" si="0"/>
        <v>0</v>
      </c>
    </row>
    <row r="50" spans="1:10" x14ac:dyDescent="0.25">
      <c r="A50" s="3">
        <v>46</v>
      </c>
      <c r="B50" s="9" t="s">
        <v>91</v>
      </c>
      <c r="C50" s="9" t="s">
        <v>92</v>
      </c>
      <c r="D50" s="13">
        <v>43429</v>
      </c>
      <c r="E50" s="7">
        <v>825000</v>
      </c>
      <c r="F50" s="13">
        <v>43429</v>
      </c>
      <c r="G50" s="7">
        <v>175000</v>
      </c>
      <c r="H50" s="6"/>
      <c r="I50" s="7"/>
      <c r="J50" s="7">
        <f t="shared" si="0"/>
        <v>1000000</v>
      </c>
    </row>
    <row r="51" spans="1:10" x14ac:dyDescent="0.25">
      <c r="A51" s="3">
        <v>47</v>
      </c>
      <c r="B51" s="9" t="s">
        <v>93</v>
      </c>
      <c r="C51" s="9" t="s">
        <v>94</v>
      </c>
      <c r="D51" s="6"/>
      <c r="E51" s="7"/>
      <c r="F51" s="6"/>
      <c r="G51" s="7"/>
      <c r="H51" s="6"/>
      <c r="I51" s="7"/>
      <c r="J51" s="7">
        <f t="shared" si="0"/>
        <v>0</v>
      </c>
    </row>
    <row r="52" spans="1:10" x14ac:dyDescent="0.25">
      <c r="A52" s="3">
        <v>48</v>
      </c>
      <c r="B52" s="15" t="s">
        <v>95</v>
      </c>
      <c r="C52" s="8" t="s">
        <v>96</v>
      </c>
      <c r="D52" s="13">
        <v>43443</v>
      </c>
      <c r="E52" s="7">
        <v>825000</v>
      </c>
      <c r="F52" s="6"/>
      <c r="G52" s="7"/>
      <c r="H52" s="6"/>
      <c r="I52" s="7"/>
      <c r="J52" s="7">
        <f t="shared" si="0"/>
        <v>825000</v>
      </c>
    </row>
    <row r="53" spans="1:10" x14ac:dyDescent="0.25">
      <c r="A53" s="3">
        <v>49</v>
      </c>
      <c r="B53" s="4" t="s">
        <v>97</v>
      </c>
      <c r="C53" s="5" t="s">
        <v>98</v>
      </c>
      <c r="D53" s="6"/>
      <c r="E53" s="7"/>
      <c r="F53" s="6"/>
      <c r="G53" s="7"/>
      <c r="H53" s="6"/>
      <c r="I53" s="7"/>
      <c r="J53" s="7">
        <f t="shared" si="0"/>
        <v>0</v>
      </c>
    </row>
    <row r="54" spans="1:10" ht="15.75" thickBot="1" x14ac:dyDescent="0.3">
      <c r="A54" s="50" t="s">
        <v>473</v>
      </c>
      <c r="B54" s="51"/>
      <c r="C54" s="52"/>
      <c r="D54" s="6"/>
      <c r="E54" s="49">
        <f>SUM(E5:E53)</f>
        <v>23925000</v>
      </c>
      <c r="F54" s="7"/>
      <c r="G54" s="49">
        <f t="shared" ref="G54:J54" si="1">SUM(G5:G53)</f>
        <v>3250000</v>
      </c>
      <c r="H54" s="7"/>
      <c r="I54" s="49">
        <f t="shared" si="1"/>
        <v>1300000</v>
      </c>
      <c r="J54" s="49">
        <f t="shared" si="1"/>
        <v>27475000</v>
      </c>
    </row>
    <row r="55" spans="1:10" ht="15.75" thickTop="1" x14ac:dyDescent="0.25"/>
  </sheetData>
  <mergeCells count="1">
    <mergeCell ref="A54:C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23" workbookViewId="0">
      <selection activeCell="F44" sqref="F44"/>
    </sheetView>
  </sheetViews>
  <sheetFormatPr defaultRowHeight="15" x14ac:dyDescent="0.25"/>
  <cols>
    <col min="1" max="1" width="4.28515625" style="1" bestFit="1" customWidth="1"/>
    <col min="2" max="2" width="18.42578125" style="1" bestFit="1" customWidth="1"/>
    <col min="3" max="3" width="23.140625" style="1" bestFit="1" customWidth="1"/>
    <col min="4" max="4" width="9.140625" style="1"/>
    <col min="5" max="5" width="11.5703125" style="1" bestFit="1" customWidth="1"/>
    <col min="6" max="6" width="9.140625" style="1"/>
    <col min="7" max="7" width="10.5703125" style="1" bestFit="1" customWidth="1"/>
    <col min="8" max="8" width="9.140625" style="1"/>
    <col min="9" max="9" width="10.5703125" style="1" bestFit="1" customWidth="1"/>
    <col min="10" max="10" width="11.5703125" style="1" bestFit="1" customWidth="1"/>
    <col min="11" max="16384" width="9.140625" style="1"/>
  </cols>
  <sheetData>
    <row r="1" spans="1:10" x14ac:dyDescent="0.25">
      <c r="A1" s="19" t="s">
        <v>455</v>
      </c>
    </row>
    <row r="2" spans="1:10" x14ac:dyDescent="0.25">
      <c r="A2" s="19" t="s">
        <v>456</v>
      </c>
    </row>
    <row r="5" spans="1:10" x14ac:dyDescent="0.25">
      <c r="A5" s="2" t="s">
        <v>0</v>
      </c>
      <c r="B5" s="2" t="s">
        <v>1</v>
      </c>
      <c r="C5" s="2" t="s">
        <v>2</v>
      </c>
      <c r="D5" s="2" t="s">
        <v>457</v>
      </c>
      <c r="E5" s="2" t="s">
        <v>458</v>
      </c>
      <c r="F5" s="2" t="s">
        <v>459</v>
      </c>
      <c r="G5" s="2" t="s">
        <v>460</v>
      </c>
      <c r="H5" s="2" t="s">
        <v>459</v>
      </c>
      <c r="I5" s="2" t="s">
        <v>461</v>
      </c>
      <c r="J5" s="2" t="s">
        <v>462</v>
      </c>
    </row>
    <row r="6" spans="1:10" x14ac:dyDescent="0.25">
      <c r="A6" s="3">
        <v>1</v>
      </c>
      <c r="B6" s="9" t="s">
        <v>99</v>
      </c>
      <c r="C6" s="27" t="s">
        <v>100</v>
      </c>
      <c r="D6" s="13">
        <v>43443</v>
      </c>
      <c r="E6" s="7">
        <v>825000</v>
      </c>
      <c r="F6" s="13">
        <v>43443</v>
      </c>
      <c r="G6" s="7">
        <v>825000</v>
      </c>
      <c r="H6" s="13">
        <v>43443</v>
      </c>
      <c r="I6" s="7">
        <v>650000</v>
      </c>
      <c r="J6" s="7">
        <f>+E6+G6+I6</f>
        <v>2300000</v>
      </c>
    </row>
    <row r="7" spans="1:10" x14ac:dyDescent="0.25">
      <c r="A7" s="3">
        <v>2</v>
      </c>
      <c r="B7" s="15" t="s">
        <v>101</v>
      </c>
      <c r="C7" s="8" t="s">
        <v>102</v>
      </c>
      <c r="D7" s="13">
        <v>43436</v>
      </c>
      <c r="E7" s="7">
        <v>825000</v>
      </c>
      <c r="F7" s="13">
        <v>43436</v>
      </c>
      <c r="G7" s="7">
        <v>25000</v>
      </c>
      <c r="H7" s="6"/>
      <c r="I7" s="7"/>
      <c r="J7" s="7">
        <f t="shared" ref="J7:J53" si="0">+E7+G7+I7</f>
        <v>850000</v>
      </c>
    </row>
    <row r="8" spans="1:10" x14ac:dyDescent="0.25">
      <c r="A8" s="3">
        <v>3</v>
      </c>
      <c r="B8" s="15" t="s">
        <v>103</v>
      </c>
      <c r="C8" s="8" t="s">
        <v>104</v>
      </c>
      <c r="D8" s="6"/>
      <c r="E8" s="7"/>
      <c r="F8" s="6"/>
      <c r="G8" s="7"/>
      <c r="H8" s="6"/>
      <c r="I8" s="7"/>
      <c r="J8" s="7">
        <f t="shared" si="0"/>
        <v>0</v>
      </c>
    </row>
    <row r="9" spans="1:10" x14ac:dyDescent="0.25">
      <c r="A9" s="3">
        <v>4</v>
      </c>
      <c r="B9" s="15" t="s">
        <v>105</v>
      </c>
      <c r="C9" s="8" t="s">
        <v>106</v>
      </c>
      <c r="D9" s="13">
        <v>43443</v>
      </c>
      <c r="E9" s="7">
        <v>825000</v>
      </c>
      <c r="F9" s="6"/>
      <c r="G9" s="7"/>
      <c r="H9" s="6"/>
      <c r="I9" s="7"/>
      <c r="J9" s="7">
        <f t="shared" si="0"/>
        <v>825000</v>
      </c>
    </row>
    <row r="10" spans="1:10" x14ac:dyDescent="0.25">
      <c r="A10" s="3">
        <v>5</v>
      </c>
      <c r="B10" s="15" t="s">
        <v>107</v>
      </c>
      <c r="C10" s="8" t="s">
        <v>108</v>
      </c>
      <c r="D10" s="6"/>
      <c r="E10" s="7"/>
      <c r="F10" s="6"/>
      <c r="G10" s="7"/>
      <c r="H10" s="6"/>
      <c r="I10" s="7"/>
      <c r="J10" s="7">
        <f t="shared" si="0"/>
        <v>0</v>
      </c>
    </row>
    <row r="11" spans="1:10" x14ac:dyDescent="0.25">
      <c r="A11" s="3">
        <v>6</v>
      </c>
      <c r="B11" s="15" t="s">
        <v>109</v>
      </c>
      <c r="C11" s="8" t="s">
        <v>110</v>
      </c>
      <c r="D11" s="6"/>
      <c r="E11" s="7"/>
      <c r="F11" s="6"/>
      <c r="G11" s="7"/>
      <c r="H11" s="6"/>
      <c r="I11" s="7"/>
      <c r="J11" s="7">
        <f t="shared" si="0"/>
        <v>0</v>
      </c>
    </row>
    <row r="12" spans="1:10" x14ac:dyDescent="0.25">
      <c r="A12" s="3">
        <v>7</v>
      </c>
      <c r="B12" s="9" t="s">
        <v>111</v>
      </c>
      <c r="C12" s="8" t="s">
        <v>112</v>
      </c>
      <c r="D12" s="13">
        <v>43443</v>
      </c>
      <c r="E12" s="7">
        <v>825000</v>
      </c>
      <c r="F12" s="13">
        <v>43443</v>
      </c>
      <c r="G12" s="7">
        <v>25000</v>
      </c>
      <c r="H12" s="6"/>
      <c r="I12" s="7"/>
      <c r="J12" s="7">
        <f t="shared" si="0"/>
        <v>850000</v>
      </c>
    </row>
    <row r="13" spans="1:10" x14ac:dyDescent="0.25">
      <c r="A13" s="3">
        <v>8</v>
      </c>
      <c r="B13" s="15" t="s">
        <v>113</v>
      </c>
      <c r="C13" s="8" t="s">
        <v>114</v>
      </c>
      <c r="D13" s="6"/>
      <c r="E13" s="7"/>
      <c r="F13" s="6"/>
      <c r="G13" s="7"/>
      <c r="H13" s="6"/>
      <c r="I13" s="7"/>
      <c r="J13" s="7">
        <f t="shared" si="0"/>
        <v>0</v>
      </c>
    </row>
    <row r="14" spans="1:10" x14ac:dyDescent="0.25">
      <c r="A14" s="3">
        <v>9</v>
      </c>
      <c r="B14" s="15" t="s">
        <v>115</v>
      </c>
      <c r="C14" s="8" t="s">
        <v>116</v>
      </c>
      <c r="D14" s="6"/>
      <c r="E14" s="7"/>
      <c r="F14" s="6"/>
      <c r="G14" s="7"/>
      <c r="H14" s="6"/>
      <c r="I14" s="7"/>
      <c r="J14" s="7">
        <f t="shared" si="0"/>
        <v>0</v>
      </c>
    </row>
    <row r="15" spans="1:10" x14ac:dyDescent="0.25">
      <c r="A15" s="3">
        <v>10</v>
      </c>
      <c r="B15" s="9" t="s">
        <v>117</v>
      </c>
      <c r="C15" s="8" t="s">
        <v>118</v>
      </c>
      <c r="D15" s="13">
        <v>43444</v>
      </c>
      <c r="E15" s="7">
        <v>825000</v>
      </c>
      <c r="F15" s="6"/>
      <c r="G15" s="7"/>
      <c r="H15" s="6"/>
      <c r="I15" s="7"/>
      <c r="J15" s="7">
        <f t="shared" si="0"/>
        <v>825000</v>
      </c>
    </row>
    <row r="16" spans="1:10" x14ac:dyDescent="0.25">
      <c r="A16" s="3">
        <v>11</v>
      </c>
      <c r="B16" s="9" t="s">
        <v>119</v>
      </c>
      <c r="C16" s="8" t="s">
        <v>120</v>
      </c>
      <c r="D16" s="13">
        <v>43450</v>
      </c>
      <c r="E16" s="7">
        <v>825000</v>
      </c>
      <c r="F16" s="13">
        <v>43450</v>
      </c>
      <c r="G16" s="7">
        <v>175000</v>
      </c>
      <c r="H16" s="6"/>
      <c r="I16" s="7"/>
      <c r="J16" s="7">
        <f t="shared" si="0"/>
        <v>1000000</v>
      </c>
    </row>
    <row r="17" spans="1:10" x14ac:dyDescent="0.25">
      <c r="A17" s="3">
        <v>12</v>
      </c>
      <c r="B17" s="15" t="s">
        <v>121</v>
      </c>
      <c r="C17" s="5" t="s">
        <v>122</v>
      </c>
      <c r="D17" s="13">
        <v>43450</v>
      </c>
      <c r="E17" s="7">
        <v>825000</v>
      </c>
      <c r="F17" s="6"/>
      <c r="G17" s="7"/>
      <c r="H17" s="6"/>
      <c r="I17" s="7"/>
      <c r="J17" s="7">
        <f t="shared" si="0"/>
        <v>825000</v>
      </c>
    </row>
    <row r="18" spans="1:10" x14ac:dyDescent="0.25">
      <c r="A18" s="3">
        <v>13</v>
      </c>
      <c r="B18" s="15" t="s">
        <v>123</v>
      </c>
      <c r="C18" s="8" t="s">
        <v>124</v>
      </c>
      <c r="D18" s="6"/>
      <c r="E18" s="7"/>
      <c r="F18" s="6"/>
      <c r="G18" s="7"/>
      <c r="H18" s="6"/>
      <c r="I18" s="7"/>
      <c r="J18" s="7">
        <f t="shared" si="0"/>
        <v>0</v>
      </c>
    </row>
    <row r="19" spans="1:10" x14ac:dyDescent="0.25">
      <c r="A19" s="3">
        <v>14</v>
      </c>
      <c r="B19" s="15" t="s">
        <v>125</v>
      </c>
      <c r="C19" s="8" t="s">
        <v>126</v>
      </c>
      <c r="D19" s="6"/>
      <c r="E19" s="7"/>
      <c r="F19" s="6"/>
      <c r="G19" s="7"/>
      <c r="H19" s="6"/>
      <c r="I19" s="7"/>
      <c r="J19" s="7">
        <f t="shared" si="0"/>
        <v>0</v>
      </c>
    </row>
    <row r="20" spans="1:10" x14ac:dyDescent="0.25">
      <c r="A20" s="3">
        <v>15</v>
      </c>
      <c r="B20" s="9" t="s">
        <v>127</v>
      </c>
      <c r="C20" s="8" t="s">
        <v>128</v>
      </c>
      <c r="D20" s="6"/>
      <c r="E20" s="7"/>
      <c r="F20" s="6"/>
      <c r="G20" s="7"/>
      <c r="H20" s="6"/>
      <c r="I20" s="7"/>
      <c r="J20" s="7">
        <f t="shared" si="0"/>
        <v>0</v>
      </c>
    </row>
    <row r="21" spans="1:10" x14ac:dyDescent="0.25">
      <c r="A21" s="3">
        <v>16</v>
      </c>
      <c r="B21" s="9" t="s">
        <v>129</v>
      </c>
      <c r="C21" s="8" t="s">
        <v>130</v>
      </c>
      <c r="D21" s="6"/>
      <c r="E21" s="7"/>
      <c r="F21" s="6"/>
      <c r="G21" s="7"/>
      <c r="H21" s="6"/>
      <c r="I21" s="7"/>
      <c r="J21" s="7">
        <f t="shared" si="0"/>
        <v>0</v>
      </c>
    </row>
    <row r="22" spans="1:10" x14ac:dyDescent="0.25">
      <c r="A22" s="3">
        <v>17</v>
      </c>
      <c r="B22" s="9" t="s">
        <v>131</v>
      </c>
      <c r="C22" s="8" t="s">
        <v>132</v>
      </c>
      <c r="D22" s="13">
        <v>43430</v>
      </c>
      <c r="E22" s="7">
        <v>825000</v>
      </c>
      <c r="F22" s="13">
        <v>43430</v>
      </c>
      <c r="G22" s="7">
        <v>825000</v>
      </c>
      <c r="H22" s="13">
        <v>43430</v>
      </c>
      <c r="I22" s="7">
        <v>650000</v>
      </c>
      <c r="J22" s="7">
        <f t="shared" si="0"/>
        <v>2300000</v>
      </c>
    </row>
    <row r="23" spans="1:10" x14ac:dyDescent="0.25">
      <c r="A23" s="3">
        <v>18</v>
      </c>
      <c r="B23" s="15" t="s">
        <v>133</v>
      </c>
      <c r="C23" s="8" t="s">
        <v>134</v>
      </c>
      <c r="D23" s="6"/>
      <c r="E23" s="7"/>
      <c r="F23" s="6"/>
      <c r="G23" s="7"/>
      <c r="H23" s="6"/>
      <c r="I23" s="7"/>
      <c r="J23" s="7">
        <f t="shared" si="0"/>
        <v>0</v>
      </c>
    </row>
    <row r="24" spans="1:10" x14ac:dyDescent="0.25">
      <c r="A24" s="3">
        <v>19</v>
      </c>
      <c r="B24" s="15" t="s">
        <v>135</v>
      </c>
      <c r="C24" s="8" t="s">
        <v>136</v>
      </c>
      <c r="D24" s="13">
        <v>43429</v>
      </c>
      <c r="E24" s="7">
        <v>825000</v>
      </c>
      <c r="F24" s="13">
        <v>43429</v>
      </c>
      <c r="G24" s="7">
        <v>825000</v>
      </c>
      <c r="H24" s="13">
        <v>43429</v>
      </c>
      <c r="I24" s="7">
        <v>650000</v>
      </c>
      <c r="J24" s="7">
        <f t="shared" si="0"/>
        <v>2300000</v>
      </c>
    </row>
    <row r="25" spans="1:10" x14ac:dyDescent="0.25">
      <c r="A25" s="3">
        <v>20</v>
      </c>
      <c r="B25" s="15" t="s">
        <v>137</v>
      </c>
      <c r="C25" s="8" t="s">
        <v>138</v>
      </c>
      <c r="D25" s="13">
        <v>43449</v>
      </c>
      <c r="E25" s="7">
        <v>825000</v>
      </c>
      <c r="F25" s="6"/>
      <c r="G25" s="7"/>
      <c r="H25" s="6"/>
      <c r="I25" s="7"/>
      <c r="J25" s="7">
        <f t="shared" si="0"/>
        <v>825000</v>
      </c>
    </row>
    <row r="26" spans="1:10" x14ac:dyDescent="0.25">
      <c r="A26" s="3">
        <v>21</v>
      </c>
      <c r="B26" s="15" t="s">
        <v>139</v>
      </c>
      <c r="C26" s="5" t="s">
        <v>140</v>
      </c>
      <c r="D26" s="6"/>
      <c r="E26" s="7"/>
      <c r="F26" s="6"/>
      <c r="G26" s="7"/>
      <c r="H26" s="6"/>
      <c r="I26" s="7"/>
      <c r="J26" s="7">
        <f t="shared" si="0"/>
        <v>0</v>
      </c>
    </row>
    <row r="27" spans="1:10" x14ac:dyDescent="0.25">
      <c r="A27" s="3">
        <v>22</v>
      </c>
      <c r="B27" s="15" t="s">
        <v>141</v>
      </c>
      <c r="C27" s="8" t="s">
        <v>142</v>
      </c>
      <c r="D27" s="6"/>
      <c r="E27" s="7"/>
      <c r="F27" s="6"/>
      <c r="G27" s="7"/>
      <c r="H27" s="6"/>
      <c r="I27" s="7"/>
      <c r="J27" s="7">
        <f t="shared" si="0"/>
        <v>0</v>
      </c>
    </row>
    <row r="28" spans="1:10" x14ac:dyDescent="0.25">
      <c r="A28" s="3">
        <v>23</v>
      </c>
      <c r="B28" s="9" t="s">
        <v>143</v>
      </c>
      <c r="C28" s="8" t="s">
        <v>144</v>
      </c>
      <c r="D28" s="6"/>
      <c r="E28" s="7"/>
      <c r="F28" s="6"/>
      <c r="G28" s="7"/>
      <c r="H28" s="6"/>
      <c r="I28" s="7"/>
      <c r="J28" s="7">
        <f t="shared" si="0"/>
        <v>0</v>
      </c>
    </row>
    <row r="29" spans="1:10" x14ac:dyDescent="0.25">
      <c r="A29" s="3">
        <v>24</v>
      </c>
      <c r="B29" s="15"/>
      <c r="C29" s="8" t="s">
        <v>145</v>
      </c>
      <c r="D29" s="13">
        <v>43443</v>
      </c>
      <c r="E29" s="7">
        <v>825000</v>
      </c>
      <c r="F29" s="6"/>
      <c r="G29" s="7"/>
      <c r="H29" s="6"/>
      <c r="I29" s="7"/>
      <c r="J29" s="7">
        <f t="shared" si="0"/>
        <v>825000</v>
      </c>
    </row>
    <row r="30" spans="1:10" x14ac:dyDescent="0.25">
      <c r="A30" s="3">
        <v>25</v>
      </c>
      <c r="B30" s="15" t="s">
        <v>146</v>
      </c>
      <c r="C30" s="8" t="s">
        <v>147</v>
      </c>
      <c r="D30" s="13">
        <v>43449</v>
      </c>
      <c r="E30" s="7">
        <v>825000</v>
      </c>
      <c r="F30" s="6"/>
      <c r="G30" s="7"/>
      <c r="H30" s="6"/>
      <c r="I30" s="7"/>
      <c r="J30" s="7">
        <f t="shared" si="0"/>
        <v>825000</v>
      </c>
    </row>
    <row r="31" spans="1:10" x14ac:dyDescent="0.25">
      <c r="A31" s="3">
        <v>26</v>
      </c>
      <c r="B31" s="15" t="s">
        <v>148</v>
      </c>
      <c r="C31" s="8" t="s">
        <v>149</v>
      </c>
      <c r="D31" s="6"/>
      <c r="E31" s="7"/>
      <c r="F31" s="6"/>
      <c r="G31" s="7"/>
      <c r="H31" s="6"/>
      <c r="I31" s="7"/>
      <c r="J31" s="7">
        <f t="shared" si="0"/>
        <v>0</v>
      </c>
    </row>
    <row r="32" spans="1:10" x14ac:dyDescent="0.25">
      <c r="A32" s="3">
        <v>27</v>
      </c>
      <c r="B32" s="9" t="s">
        <v>150</v>
      </c>
      <c r="C32" s="8" t="s">
        <v>151</v>
      </c>
      <c r="D32" s="13">
        <v>43449</v>
      </c>
      <c r="E32" s="7">
        <v>825000</v>
      </c>
      <c r="F32" s="13">
        <v>43449</v>
      </c>
      <c r="G32" s="7">
        <v>25000</v>
      </c>
      <c r="H32" s="6"/>
      <c r="I32" s="7"/>
      <c r="J32" s="7">
        <f t="shared" si="0"/>
        <v>850000</v>
      </c>
    </row>
    <row r="33" spans="1:10" x14ac:dyDescent="0.25">
      <c r="A33" s="3">
        <v>28</v>
      </c>
      <c r="B33" s="9" t="s">
        <v>152</v>
      </c>
      <c r="C33" s="8" t="s">
        <v>153</v>
      </c>
      <c r="D33" s="13">
        <v>43449</v>
      </c>
      <c r="E33" s="7">
        <v>825000</v>
      </c>
      <c r="F33" s="6"/>
      <c r="G33" s="7"/>
      <c r="H33" s="6"/>
      <c r="I33" s="7"/>
      <c r="J33" s="7">
        <f t="shared" si="0"/>
        <v>825000</v>
      </c>
    </row>
    <row r="34" spans="1:10" x14ac:dyDescent="0.25">
      <c r="A34" s="3">
        <v>29</v>
      </c>
      <c r="B34" s="15" t="s">
        <v>154</v>
      </c>
      <c r="C34" s="5" t="s">
        <v>155</v>
      </c>
      <c r="D34" s="6"/>
      <c r="E34" s="7"/>
      <c r="F34" s="6"/>
      <c r="G34" s="7"/>
      <c r="H34" s="6"/>
      <c r="I34" s="7"/>
      <c r="J34" s="7">
        <f t="shared" si="0"/>
        <v>0</v>
      </c>
    </row>
    <row r="35" spans="1:10" x14ac:dyDescent="0.25">
      <c r="A35" s="3">
        <v>30</v>
      </c>
      <c r="B35" s="15"/>
      <c r="C35" s="5" t="s">
        <v>156</v>
      </c>
      <c r="D35" s="13">
        <v>43429</v>
      </c>
      <c r="E35" s="7">
        <v>825000</v>
      </c>
      <c r="F35" s="13">
        <v>43429</v>
      </c>
      <c r="G35" s="7">
        <v>25000</v>
      </c>
      <c r="H35" s="6"/>
      <c r="I35" s="7"/>
      <c r="J35" s="7">
        <f t="shared" si="0"/>
        <v>850000</v>
      </c>
    </row>
    <row r="36" spans="1:10" x14ac:dyDescent="0.25">
      <c r="A36" s="3">
        <v>31</v>
      </c>
      <c r="B36" s="15" t="s">
        <v>157</v>
      </c>
      <c r="C36" s="8" t="s">
        <v>158</v>
      </c>
      <c r="D36" s="13">
        <v>43441</v>
      </c>
      <c r="E36" s="7">
        <v>825000</v>
      </c>
      <c r="F36" s="13">
        <v>43441</v>
      </c>
      <c r="G36" s="7">
        <v>25000</v>
      </c>
      <c r="H36" s="6"/>
      <c r="I36" s="7"/>
      <c r="J36" s="7">
        <f t="shared" si="0"/>
        <v>850000</v>
      </c>
    </row>
    <row r="37" spans="1:10" x14ac:dyDescent="0.25">
      <c r="A37" s="3">
        <v>32</v>
      </c>
      <c r="B37" s="15" t="s">
        <v>159</v>
      </c>
      <c r="C37" s="8" t="s">
        <v>160</v>
      </c>
      <c r="D37" s="13">
        <v>43443</v>
      </c>
      <c r="E37" s="7">
        <v>825000</v>
      </c>
      <c r="F37" s="13">
        <v>43443</v>
      </c>
      <c r="G37" s="7">
        <v>25000</v>
      </c>
      <c r="H37" s="6"/>
      <c r="I37" s="7"/>
      <c r="J37" s="7">
        <f t="shared" si="0"/>
        <v>850000</v>
      </c>
    </row>
    <row r="38" spans="1:10" x14ac:dyDescent="0.25">
      <c r="A38" s="3">
        <v>33</v>
      </c>
      <c r="B38" s="15" t="s">
        <v>161</v>
      </c>
      <c r="C38" s="8" t="s">
        <v>162</v>
      </c>
      <c r="D38" s="13">
        <v>43443</v>
      </c>
      <c r="E38" s="7">
        <v>825000</v>
      </c>
      <c r="F38" s="6"/>
      <c r="G38" s="7"/>
      <c r="H38" s="6"/>
      <c r="I38" s="7"/>
      <c r="J38" s="7">
        <f t="shared" si="0"/>
        <v>825000</v>
      </c>
    </row>
    <row r="39" spans="1:10" x14ac:dyDescent="0.25">
      <c r="A39" s="3">
        <v>34</v>
      </c>
      <c r="B39" s="15" t="s">
        <v>163</v>
      </c>
      <c r="C39" s="8" t="s">
        <v>164</v>
      </c>
      <c r="D39" s="13">
        <v>43450</v>
      </c>
      <c r="E39" s="7">
        <v>825000</v>
      </c>
      <c r="F39" s="6"/>
      <c r="G39" s="7"/>
      <c r="H39" s="6"/>
      <c r="I39" s="7"/>
      <c r="J39" s="7">
        <f t="shared" si="0"/>
        <v>825000</v>
      </c>
    </row>
    <row r="40" spans="1:10" x14ac:dyDescent="0.25">
      <c r="A40" s="3">
        <v>35</v>
      </c>
      <c r="B40" s="9" t="s">
        <v>165</v>
      </c>
      <c r="C40" s="8" t="s">
        <v>166</v>
      </c>
      <c r="D40" s="6"/>
      <c r="E40" s="7"/>
      <c r="F40" s="6"/>
      <c r="G40" s="7"/>
      <c r="H40" s="6"/>
      <c r="I40" s="7"/>
      <c r="J40" s="7">
        <f t="shared" si="0"/>
        <v>0</v>
      </c>
    </row>
    <row r="41" spans="1:10" x14ac:dyDescent="0.25">
      <c r="A41" s="3">
        <v>36</v>
      </c>
      <c r="B41" s="15" t="s">
        <v>167</v>
      </c>
      <c r="C41" s="8" t="s">
        <v>168</v>
      </c>
      <c r="D41" s="6"/>
      <c r="E41" s="7"/>
      <c r="F41" s="6"/>
      <c r="G41" s="7"/>
      <c r="H41" s="6"/>
      <c r="I41" s="7"/>
      <c r="J41" s="7">
        <f t="shared" si="0"/>
        <v>0</v>
      </c>
    </row>
    <row r="42" spans="1:10" x14ac:dyDescent="0.25">
      <c r="A42" s="3">
        <v>37</v>
      </c>
      <c r="B42" s="9" t="s">
        <v>169</v>
      </c>
      <c r="C42" s="8" t="s">
        <v>170</v>
      </c>
      <c r="D42" s="13">
        <v>43436</v>
      </c>
      <c r="E42" s="7">
        <v>825000</v>
      </c>
      <c r="F42" s="6"/>
      <c r="G42" s="7"/>
      <c r="H42" s="6"/>
      <c r="I42" s="7"/>
      <c r="J42" s="7">
        <f t="shared" si="0"/>
        <v>825000</v>
      </c>
    </row>
    <row r="43" spans="1:10" x14ac:dyDescent="0.25">
      <c r="A43" s="3">
        <v>38</v>
      </c>
      <c r="B43" s="9" t="s">
        <v>171</v>
      </c>
      <c r="C43" s="8" t="s">
        <v>172</v>
      </c>
      <c r="D43" s="6"/>
      <c r="E43" s="7"/>
      <c r="F43" s="6"/>
      <c r="G43" s="7"/>
      <c r="H43" s="6"/>
      <c r="I43" s="7"/>
      <c r="J43" s="7">
        <f t="shared" si="0"/>
        <v>0</v>
      </c>
    </row>
    <row r="44" spans="1:10" x14ac:dyDescent="0.25">
      <c r="A44" s="3">
        <v>39</v>
      </c>
      <c r="B44" s="9" t="s">
        <v>173</v>
      </c>
      <c r="C44" s="8" t="s">
        <v>174</v>
      </c>
      <c r="D44" s="13">
        <v>43450</v>
      </c>
      <c r="E44" s="7">
        <v>825000</v>
      </c>
      <c r="F44" s="6"/>
      <c r="G44" s="7"/>
      <c r="H44" s="6"/>
      <c r="I44" s="7"/>
      <c r="J44" s="7">
        <f t="shared" si="0"/>
        <v>825000</v>
      </c>
    </row>
    <row r="45" spans="1:10" x14ac:dyDescent="0.25">
      <c r="A45" s="3">
        <v>40</v>
      </c>
      <c r="B45" s="15" t="s">
        <v>175</v>
      </c>
      <c r="C45" s="8" t="s">
        <v>176</v>
      </c>
      <c r="D45" s="13">
        <v>43443</v>
      </c>
      <c r="E45" s="7">
        <v>825000</v>
      </c>
      <c r="F45" s="13">
        <v>43443</v>
      </c>
      <c r="G45" s="7">
        <v>675000</v>
      </c>
      <c r="H45" s="6"/>
      <c r="I45" s="7"/>
      <c r="J45" s="7">
        <f t="shared" si="0"/>
        <v>1500000</v>
      </c>
    </row>
    <row r="46" spans="1:10" x14ac:dyDescent="0.25">
      <c r="A46" s="3">
        <v>41</v>
      </c>
      <c r="B46" s="9" t="s">
        <v>177</v>
      </c>
      <c r="C46" s="8" t="s">
        <v>178</v>
      </c>
      <c r="D46" s="13">
        <v>43442</v>
      </c>
      <c r="E46" s="7">
        <v>825000</v>
      </c>
      <c r="F46" s="6"/>
      <c r="G46" s="7"/>
      <c r="H46" s="6"/>
      <c r="I46" s="7"/>
      <c r="J46" s="7">
        <f t="shared" si="0"/>
        <v>825000</v>
      </c>
    </row>
    <row r="47" spans="1:10" x14ac:dyDescent="0.25">
      <c r="A47" s="3">
        <v>42</v>
      </c>
      <c r="B47" s="15" t="s">
        <v>179</v>
      </c>
      <c r="C47" s="8" t="s">
        <v>180</v>
      </c>
      <c r="D47" s="6"/>
      <c r="E47" s="7"/>
      <c r="F47" s="6"/>
      <c r="G47" s="7"/>
      <c r="H47" s="6"/>
      <c r="I47" s="7"/>
      <c r="J47" s="7">
        <f t="shared" si="0"/>
        <v>0</v>
      </c>
    </row>
    <row r="48" spans="1:10" x14ac:dyDescent="0.25">
      <c r="A48" s="3">
        <v>43</v>
      </c>
      <c r="B48" s="9" t="s">
        <v>181</v>
      </c>
      <c r="C48" s="8" t="s">
        <v>182</v>
      </c>
      <c r="D48" s="6"/>
      <c r="E48" s="7"/>
      <c r="F48" s="6"/>
      <c r="G48" s="7"/>
      <c r="H48" s="6"/>
      <c r="I48" s="7"/>
      <c r="J48" s="7">
        <f t="shared" si="0"/>
        <v>0</v>
      </c>
    </row>
    <row r="49" spans="1:10" x14ac:dyDescent="0.25">
      <c r="A49" s="3">
        <v>44</v>
      </c>
      <c r="B49" s="9" t="s">
        <v>183</v>
      </c>
      <c r="C49" s="5" t="s">
        <v>184</v>
      </c>
      <c r="D49" s="6"/>
      <c r="E49" s="7"/>
      <c r="F49" s="6"/>
      <c r="G49" s="7"/>
      <c r="H49" s="6"/>
      <c r="I49" s="7"/>
      <c r="J49" s="7">
        <f t="shared" si="0"/>
        <v>0</v>
      </c>
    </row>
    <row r="50" spans="1:10" x14ac:dyDescent="0.25">
      <c r="A50" s="3">
        <v>45</v>
      </c>
      <c r="B50" s="9" t="s">
        <v>185</v>
      </c>
      <c r="C50" s="27" t="s">
        <v>186</v>
      </c>
      <c r="D50" s="23">
        <v>43447</v>
      </c>
      <c r="E50" s="24">
        <v>825000</v>
      </c>
      <c r="F50" s="6"/>
      <c r="G50" s="7"/>
      <c r="H50" s="6"/>
      <c r="I50" s="7"/>
      <c r="J50" s="7">
        <f t="shared" si="0"/>
        <v>825000</v>
      </c>
    </row>
    <row r="51" spans="1:10" x14ac:dyDescent="0.25">
      <c r="A51" s="3">
        <v>46</v>
      </c>
      <c r="B51" s="9" t="s">
        <v>187</v>
      </c>
      <c r="C51" s="8" t="s">
        <v>188</v>
      </c>
      <c r="D51" s="6"/>
      <c r="E51" s="7"/>
      <c r="F51" s="6"/>
      <c r="G51" s="7"/>
      <c r="H51" s="6"/>
      <c r="I51" s="7"/>
      <c r="J51" s="7">
        <f t="shared" si="0"/>
        <v>0</v>
      </c>
    </row>
    <row r="52" spans="1:10" x14ac:dyDescent="0.25">
      <c r="A52" s="3">
        <v>47</v>
      </c>
      <c r="B52" s="9" t="s">
        <v>189</v>
      </c>
      <c r="C52" s="8" t="s">
        <v>190</v>
      </c>
      <c r="D52" s="6"/>
      <c r="E52" s="7"/>
      <c r="F52" s="6"/>
      <c r="G52" s="7"/>
      <c r="H52" s="6"/>
      <c r="I52" s="7"/>
      <c r="J52" s="7">
        <f t="shared" si="0"/>
        <v>0</v>
      </c>
    </row>
    <row r="53" spans="1:10" x14ac:dyDescent="0.25">
      <c r="A53" s="3">
        <v>48</v>
      </c>
      <c r="B53" s="4" t="s">
        <v>97</v>
      </c>
      <c r="C53" s="5" t="s">
        <v>98</v>
      </c>
      <c r="D53" s="6"/>
      <c r="E53" s="7"/>
      <c r="F53" s="6"/>
      <c r="G53" s="7"/>
      <c r="H53" s="6"/>
      <c r="I53" s="7"/>
      <c r="J53" s="7">
        <f t="shared" si="0"/>
        <v>0</v>
      </c>
    </row>
    <row r="54" spans="1:10" ht="15.75" thickBot="1" x14ac:dyDescent="0.3">
      <c r="A54" s="50" t="s">
        <v>473</v>
      </c>
      <c r="B54" s="51"/>
      <c r="C54" s="52"/>
      <c r="D54" s="6"/>
      <c r="E54" s="49">
        <f>SUM(E6:E53)</f>
        <v>19800000</v>
      </c>
      <c r="F54" s="7"/>
      <c r="G54" s="49">
        <f t="shared" ref="G54:J54" si="1">SUM(G6:G53)</f>
        <v>3475000</v>
      </c>
      <c r="H54" s="7"/>
      <c r="I54" s="49">
        <f t="shared" si="1"/>
        <v>1950000</v>
      </c>
      <c r="J54" s="49">
        <f t="shared" si="1"/>
        <v>25225000</v>
      </c>
    </row>
    <row r="55" spans="1:10" ht="15.75" thickTop="1" x14ac:dyDescent="0.25"/>
  </sheetData>
  <mergeCells count="1">
    <mergeCell ref="A54:C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23" workbookViewId="0">
      <selection activeCell="J42" sqref="J42"/>
    </sheetView>
  </sheetViews>
  <sheetFormatPr defaultRowHeight="15" x14ac:dyDescent="0.25"/>
  <cols>
    <col min="1" max="1" width="4.28515625" style="1" bestFit="1" customWidth="1"/>
    <col min="2" max="2" width="18.42578125" style="1" bestFit="1" customWidth="1"/>
    <col min="3" max="3" width="25" style="1" bestFit="1" customWidth="1"/>
    <col min="4" max="4" width="9.140625" style="1"/>
    <col min="5" max="5" width="11.5703125" style="1" bestFit="1" customWidth="1"/>
    <col min="6" max="6" width="9.140625" style="1"/>
    <col min="7" max="7" width="10.5703125" style="1" bestFit="1" customWidth="1"/>
    <col min="8" max="8" width="9.140625" style="1"/>
    <col min="9" max="9" width="10.5703125" style="1" bestFit="1" customWidth="1"/>
    <col min="10" max="10" width="11.5703125" style="1" bestFit="1" customWidth="1"/>
    <col min="11" max="16384" width="9.140625" style="1"/>
  </cols>
  <sheetData>
    <row r="1" spans="1:10" x14ac:dyDescent="0.25">
      <c r="A1" s="19" t="s">
        <v>455</v>
      </c>
    </row>
    <row r="2" spans="1:10" x14ac:dyDescent="0.25">
      <c r="A2" s="19" t="s">
        <v>456</v>
      </c>
    </row>
    <row r="5" spans="1:10" x14ac:dyDescent="0.25">
      <c r="A5" s="2" t="s">
        <v>0</v>
      </c>
      <c r="B5" s="2" t="s">
        <v>1</v>
      </c>
      <c r="C5" s="2" t="s">
        <v>2</v>
      </c>
      <c r="D5" s="2" t="s">
        <v>457</v>
      </c>
      <c r="E5" s="2" t="s">
        <v>458</v>
      </c>
      <c r="F5" s="2" t="s">
        <v>459</v>
      </c>
      <c r="G5" s="2" t="s">
        <v>460</v>
      </c>
      <c r="H5" s="2" t="s">
        <v>459</v>
      </c>
      <c r="I5" s="2" t="s">
        <v>461</v>
      </c>
      <c r="J5" s="2" t="s">
        <v>462</v>
      </c>
    </row>
    <row r="6" spans="1:10" x14ac:dyDescent="0.25">
      <c r="A6" s="3">
        <v>1</v>
      </c>
      <c r="B6" s="15" t="s">
        <v>191</v>
      </c>
      <c r="C6" s="8" t="s">
        <v>192</v>
      </c>
      <c r="D6" s="13">
        <v>43431</v>
      </c>
      <c r="E6" s="7">
        <v>825000</v>
      </c>
      <c r="F6" s="13">
        <v>43431</v>
      </c>
      <c r="G6" s="7">
        <v>825000</v>
      </c>
      <c r="H6" s="13">
        <v>43431</v>
      </c>
      <c r="I6" s="7">
        <v>650000</v>
      </c>
      <c r="J6" s="7">
        <f>+E6+G6+I6</f>
        <v>2300000</v>
      </c>
    </row>
    <row r="7" spans="1:10" x14ac:dyDescent="0.25">
      <c r="A7" s="3">
        <v>2</v>
      </c>
      <c r="B7" s="9" t="s">
        <v>193</v>
      </c>
      <c r="C7" s="8" t="s">
        <v>194</v>
      </c>
      <c r="D7" s="13">
        <v>43442</v>
      </c>
      <c r="E7" s="7">
        <v>825000</v>
      </c>
      <c r="F7" s="6"/>
      <c r="G7" s="7"/>
      <c r="H7" s="6"/>
      <c r="I7" s="7"/>
      <c r="J7" s="7">
        <f t="shared" ref="J7:J53" si="0">+E7+G7+I7</f>
        <v>825000</v>
      </c>
    </row>
    <row r="8" spans="1:10" x14ac:dyDescent="0.25">
      <c r="A8" s="3">
        <v>3</v>
      </c>
      <c r="B8" s="15" t="s">
        <v>195</v>
      </c>
      <c r="C8" s="8" t="s">
        <v>196</v>
      </c>
      <c r="D8" s="6"/>
      <c r="E8" s="7"/>
      <c r="F8" s="6"/>
      <c r="G8" s="7"/>
      <c r="H8" s="6"/>
      <c r="I8" s="7"/>
      <c r="J8" s="7">
        <f t="shared" si="0"/>
        <v>0</v>
      </c>
    </row>
    <row r="9" spans="1:10" x14ac:dyDescent="0.25">
      <c r="A9" s="3">
        <v>4</v>
      </c>
      <c r="B9" s="9" t="s">
        <v>197</v>
      </c>
      <c r="C9" s="8" t="s">
        <v>198</v>
      </c>
      <c r="D9" s="6"/>
      <c r="E9" s="7"/>
      <c r="F9" s="6"/>
      <c r="G9" s="7"/>
      <c r="H9" s="6"/>
      <c r="I9" s="7"/>
      <c r="J9" s="7">
        <f t="shared" si="0"/>
        <v>0</v>
      </c>
    </row>
    <row r="10" spans="1:10" x14ac:dyDescent="0.25">
      <c r="A10" s="3">
        <v>5</v>
      </c>
      <c r="B10" s="15" t="s">
        <v>199</v>
      </c>
      <c r="C10" s="8" t="s">
        <v>200</v>
      </c>
      <c r="D10" s="6"/>
      <c r="E10" s="7"/>
      <c r="F10" s="6"/>
      <c r="G10" s="7"/>
      <c r="H10" s="6"/>
      <c r="I10" s="7"/>
      <c r="J10" s="7">
        <f t="shared" si="0"/>
        <v>0</v>
      </c>
    </row>
    <row r="11" spans="1:10" x14ac:dyDescent="0.25">
      <c r="A11" s="3">
        <v>6</v>
      </c>
      <c r="B11" s="15" t="s">
        <v>201</v>
      </c>
      <c r="C11" s="5" t="s">
        <v>202</v>
      </c>
      <c r="D11" s="13">
        <v>43444</v>
      </c>
      <c r="E11" s="7">
        <v>825000</v>
      </c>
      <c r="F11" s="6"/>
      <c r="G11" s="7"/>
      <c r="H11" s="6"/>
      <c r="I11" s="7"/>
      <c r="J11" s="7">
        <f t="shared" si="0"/>
        <v>825000</v>
      </c>
    </row>
    <row r="12" spans="1:10" x14ac:dyDescent="0.25">
      <c r="A12" s="3">
        <v>7</v>
      </c>
      <c r="B12" s="15" t="s">
        <v>203</v>
      </c>
      <c r="C12" s="5" t="s">
        <v>204</v>
      </c>
      <c r="D12" s="13">
        <v>43443</v>
      </c>
      <c r="E12" s="7">
        <v>825000</v>
      </c>
      <c r="F12" s="6"/>
      <c r="G12" s="7"/>
      <c r="H12" s="6"/>
      <c r="I12" s="7"/>
      <c r="J12" s="7">
        <f t="shared" si="0"/>
        <v>825000</v>
      </c>
    </row>
    <row r="13" spans="1:10" x14ac:dyDescent="0.25">
      <c r="A13" s="3">
        <v>8</v>
      </c>
      <c r="B13" s="9" t="s">
        <v>205</v>
      </c>
      <c r="C13" s="8" t="s">
        <v>206</v>
      </c>
      <c r="D13" s="13">
        <v>43438</v>
      </c>
      <c r="E13" s="7">
        <v>825000</v>
      </c>
      <c r="F13" s="6"/>
      <c r="G13" s="7"/>
      <c r="H13" s="6"/>
      <c r="I13" s="7"/>
      <c r="J13" s="7">
        <f t="shared" si="0"/>
        <v>825000</v>
      </c>
    </row>
    <row r="14" spans="1:10" x14ac:dyDescent="0.25">
      <c r="A14" s="3">
        <v>9</v>
      </c>
      <c r="B14" s="15" t="s">
        <v>207</v>
      </c>
      <c r="C14" s="8" t="s">
        <v>208</v>
      </c>
      <c r="D14" s="13">
        <v>43442</v>
      </c>
      <c r="E14" s="7">
        <v>825000</v>
      </c>
      <c r="F14" s="6"/>
      <c r="G14" s="7"/>
      <c r="H14" s="6"/>
      <c r="I14" s="7"/>
      <c r="J14" s="7">
        <f t="shared" si="0"/>
        <v>825000</v>
      </c>
    </row>
    <row r="15" spans="1:10" x14ac:dyDescent="0.25">
      <c r="A15" s="3">
        <v>10</v>
      </c>
      <c r="B15" s="15" t="s">
        <v>209</v>
      </c>
      <c r="C15" s="8" t="s">
        <v>210</v>
      </c>
      <c r="D15" s="6"/>
      <c r="E15" s="7"/>
      <c r="F15" s="6"/>
      <c r="G15" s="7"/>
      <c r="H15" s="6"/>
      <c r="I15" s="7"/>
      <c r="J15" s="7">
        <f t="shared" si="0"/>
        <v>0</v>
      </c>
    </row>
    <row r="16" spans="1:10" x14ac:dyDescent="0.25">
      <c r="A16" s="3">
        <v>11</v>
      </c>
      <c r="B16" s="15" t="s">
        <v>211</v>
      </c>
      <c r="C16" s="8" t="s">
        <v>212</v>
      </c>
      <c r="D16" s="6"/>
      <c r="E16" s="7"/>
      <c r="F16" s="6"/>
      <c r="G16" s="7"/>
      <c r="H16" s="6"/>
      <c r="I16" s="7"/>
      <c r="J16" s="7">
        <f t="shared" si="0"/>
        <v>0</v>
      </c>
    </row>
    <row r="17" spans="1:10" x14ac:dyDescent="0.25">
      <c r="A17" s="3">
        <v>12</v>
      </c>
      <c r="B17" s="15"/>
      <c r="C17" s="8" t="s">
        <v>497</v>
      </c>
      <c r="D17" s="13">
        <v>43449</v>
      </c>
      <c r="E17" s="7">
        <v>125000</v>
      </c>
      <c r="F17" s="6"/>
      <c r="G17" s="7"/>
      <c r="H17" s="6"/>
      <c r="I17" s="7"/>
      <c r="J17" s="7">
        <f t="shared" ref="J17" si="1">+E17+G17+I17</f>
        <v>125000</v>
      </c>
    </row>
    <row r="18" spans="1:10" x14ac:dyDescent="0.25">
      <c r="A18" s="3">
        <v>13</v>
      </c>
      <c r="B18" s="9" t="s">
        <v>213</v>
      </c>
      <c r="C18" s="8" t="s">
        <v>214</v>
      </c>
      <c r="D18" s="13">
        <v>43442</v>
      </c>
      <c r="E18" s="7">
        <v>825000</v>
      </c>
      <c r="F18" s="13">
        <v>43442</v>
      </c>
      <c r="G18" s="7">
        <v>75000</v>
      </c>
      <c r="H18" s="6"/>
      <c r="I18" s="7"/>
      <c r="J18" s="7">
        <f t="shared" si="0"/>
        <v>900000</v>
      </c>
    </row>
    <row r="19" spans="1:10" x14ac:dyDescent="0.25">
      <c r="A19" s="3">
        <v>14</v>
      </c>
      <c r="B19" s="9" t="s">
        <v>215</v>
      </c>
      <c r="C19" s="8" t="s">
        <v>216</v>
      </c>
      <c r="D19" s="6"/>
      <c r="E19" s="7"/>
      <c r="F19" s="6"/>
      <c r="G19" s="7"/>
      <c r="H19" s="6"/>
      <c r="I19" s="7"/>
      <c r="J19" s="7">
        <f t="shared" si="0"/>
        <v>0</v>
      </c>
    </row>
    <row r="20" spans="1:10" x14ac:dyDescent="0.25">
      <c r="A20" s="3">
        <v>15</v>
      </c>
      <c r="B20" s="9" t="s">
        <v>217</v>
      </c>
      <c r="C20" s="8" t="s">
        <v>218</v>
      </c>
      <c r="D20" s="6"/>
      <c r="E20" s="7"/>
      <c r="F20" s="6"/>
      <c r="G20" s="7"/>
      <c r="H20" s="6"/>
      <c r="I20" s="7"/>
      <c r="J20" s="7">
        <f t="shared" si="0"/>
        <v>0</v>
      </c>
    </row>
    <row r="21" spans="1:10" x14ac:dyDescent="0.25">
      <c r="A21" s="3">
        <v>16</v>
      </c>
      <c r="B21" s="15" t="s">
        <v>219</v>
      </c>
      <c r="C21" s="8" t="s">
        <v>220</v>
      </c>
      <c r="D21" s="6"/>
      <c r="E21" s="7"/>
      <c r="F21" s="6"/>
      <c r="G21" s="7"/>
      <c r="H21" s="6"/>
      <c r="I21" s="7"/>
      <c r="J21" s="7">
        <f t="shared" si="0"/>
        <v>0</v>
      </c>
    </row>
    <row r="22" spans="1:10" x14ac:dyDescent="0.25">
      <c r="A22" s="3">
        <v>17</v>
      </c>
      <c r="B22" s="9" t="s">
        <v>221</v>
      </c>
      <c r="C22" s="5" t="s">
        <v>222</v>
      </c>
      <c r="D22" s="6"/>
      <c r="E22" s="7"/>
      <c r="F22" s="6"/>
      <c r="G22" s="7"/>
      <c r="H22" s="6"/>
      <c r="I22" s="7"/>
      <c r="J22" s="7">
        <f t="shared" si="0"/>
        <v>0</v>
      </c>
    </row>
    <row r="23" spans="1:10" x14ac:dyDescent="0.25">
      <c r="A23" s="3">
        <v>18</v>
      </c>
      <c r="B23" s="9" t="s">
        <v>223</v>
      </c>
      <c r="C23" s="5" t="s">
        <v>224</v>
      </c>
      <c r="D23" s="13">
        <v>43442</v>
      </c>
      <c r="E23" s="7">
        <v>825000</v>
      </c>
      <c r="F23" s="6"/>
      <c r="G23" s="7"/>
      <c r="H23" s="6"/>
      <c r="I23" s="7"/>
      <c r="J23" s="7">
        <f t="shared" si="0"/>
        <v>825000</v>
      </c>
    </row>
    <row r="24" spans="1:10" x14ac:dyDescent="0.25">
      <c r="A24" s="3">
        <v>19</v>
      </c>
      <c r="B24" s="8" t="s">
        <v>225</v>
      </c>
      <c r="C24" s="8" t="s">
        <v>226</v>
      </c>
      <c r="D24" s="6"/>
      <c r="E24" s="7"/>
      <c r="F24" s="6"/>
      <c r="G24" s="7"/>
      <c r="H24" s="6"/>
      <c r="I24" s="7"/>
      <c r="J24" s="7">
        <f t="shared" si="0"/>
        <v>0</v>
      </c>
    </row>
    <row r="25" spans="1:10" x14ac:dyDescent="0.25">
      <c r="A25" s="3">
        <v>20</v>
      </c>
      <c r="B25" s="9" t="s">
        <v>227</v>
      </c>
      <c r="C25" s="8" t="s">
        <v>228</v>
      </c>
      <c r="D25" s="13">
        <v>43443</v>
      </c>
      <c r="E25" s="7">
        <v>425000</v>
      </c>
      <c r="F25" s="6"/>
      <c r="G25" s="7"/>
      <c r="H25" s="6"/>
      <c r="I25" s="7"/>
      <c r="J25" s="7">
        <f t="shared" si="0"/>
        <v>425000</v>
      </c>
    </row>
    <row r="26" spans="1:10" x14ac:dyDescent="0.25">
      <c r="A26" s="3">
        <v>21</v>
      </c>
      <c r="B26" s="9" t="s">
        <v>229</v>
      </c>
      <c r="C26" s="8" t="s">
        <v>230</v>
      </c>
      <c r="D26" s="13">
        <v>43447</v>
      </c>
      <c r="E26" s="7">
        <v>825000</v>
      </c>
      <c r="F26" s="6"/>
      <c r="G26" s="7"/>
      <c r="H26" s="6"/>
      <c r="I26" s="7"/>
      <c r="J26" s="7">
        <f t="shared" si="0"/>
        <v>825000</v>
      </c>
    </row>
    <row r="27" spans="1:10" x14ac:dyDescent="0.25">
      <c r="A27" s="3">
        <v>22</v>
      </c>
      <c r="B27" s="9" t="s">
        <v>231</v>
      </c>
      <c r="C27" s="8" t="s">
        <v>232</v>
      </c>
      <c r="D27" s="13">
        <v>43443</v>
      </c>
      <c r="E27" s="7">
        <v>825000</v>
      </c>
      <c r="F27" s="6"/>
      <c r="G27" s="7"/>
      <c r="H27" s="6"/>
      <c r="I27" s="7"/>
      <c r="J27" s="7">
        <f t="shared" si="0"/>
        <v>825000</v>
      </c>
    </row>
    <row r="28" spans="1:10" x14ac:dyDescent="0.25">
      <c r="A28" s="3">
        <v>23</v>
      </c>
      <c r="B28" s="15" t="s">
        <v>233</v>
      </c>
      <c r="C28" s="8" t="s">
        <v>234</v>
      </c>
      <c r="D28" s="6"/>
      <c r="E28" s="7"/>
      <c r="F28" s="6"/>
      <c r="G28" s="7"/>
      <c r="H28" s="6"/>
      <c r="I28" s="7"/>
      <c r="J28" s="7">
        <f t="shared" si="0"/>
        <v>0</v>
      </c>
    </row>
    <row r="29" spans="1:10" x14ac:dyDescent="0.25">
      <c r="A29" s="3">
        <v>24</v>
      </c>
      <c r="B29" s="9" t="s">
        <v>235</v>
      </c>
      <c r="C29" s="8" t="s">
        <v>236</v>
      </c>
      <c r="D29" s="13">
        <v>43448</v>
      </c>
      <c r="E29" s="7">
        <v>825000</v>
      </c>
      <c r="F29" s="13">
        <v>43448</v>
      </c>
      <c r="G29" s="7">
        <v>825000</v>
      </c>
      <c r="H29" s="13">
        <v>43448</v>
      </c>
      <c r="I29" s="7">
        <v>650000</v>
      </c>
      <c r="J29" s="7">
        <f t="shared" si="0"/>
        <v>2300000</v>
      </c>
    </row>
    <row r="30" spans="1:10" x14ac:dyDescent="0.25">
      <c r="A30" s="3">
        <v>25</v>
      </c>
      <c r="B30" s="15" t="s">
        <v>237</v>
      </c>
      <c r="C30" s="8" t="s">
        <v>238</v>
      </c>
      <c r="D30" s="13">
        <v>43443</v>
      </c>
      <c r="E30" s="7">
        <v>825000</v>
      </c>
      <c r="F30" s="6"/>
      <c r="G30" s="7"/>
      <c r="H30" s="6"/>
      <c r="I30" s="7"/>
      <c r="J30" s="7">
        <f t="shared" si="0"/>
        <v>825000</v>
      </c>
    </row>
    <row r="31" spans="1:10" x14ac:dyDescent="0.25">
      <c r="A31" s="3">
        <v>26</v>
      </c>
      <c r="B31" s="9" t="s">
        <v>239</v>
      </c>
      <c r="C31" s="5" t="s">
        <v>240</v>
      </c>
      <c r="D31" s="13">
        <v>43444</v>
      </c>
      <c r="E31" s="7">
        <v>825000</v>
      </c>
      <c r="F31" s="6"/>
      <c r="G31" s="7"/>
      <c r="H31" s="6"/>
      <c r="I31" s="7"/>
      <c r="J31" s="7">
        <f t="shared" si="0"/>
        <v>825000</v>
      </c>
    </row>
    <row r="32" spans="1:10" x14ac:dyDescent="0.25">
      <c r="A32" s="3">
        <v>27</v>
      </c>
      <c r="B32" s="9" t="s">
        <v>241</v>
      </c>
      <c r="C32" s="27" t="s">
        <v>242</v>
      </c>
      <c r="D32" s="23">
        <v>43445</v>
      </c>
      <c r="E32" s="24">
        <v>825000</v>
      </c>
      <c r="F32" s="6"/>
      <c r="G32" s="7"/>
      <c r="H32" s="6"/>
      <c r="I32" s="7"/>
      <c r="J32" s="7">
        <f t="shared" si="0"/>
        <v>825000</v>
      </c>
    </row>
    <row r="33" spans="1:10" x14ac:dyDescent="0.25">
      <c r="A33" s="3">
        <v>28</v>
      </c>
      <c r="B33" s="9" t="s">
        <v>243</v>
      </c>
      <c r="C33" s="8" t="s">
        <v>244</v>
      </c>
      <c r="D33" s="13">
        <v>43442</v>
      </c>
      <c r="E33" s="7">
        <v>825000</v>
      </c>
      <c r="F33" s="13">
        <v>43442</v>
      </c>
      <c r="G33" s="7">
        <v>175000</v>
      </c>
      <c r="H33" s="6"/>
      <c r="I33" s="7"/>
      <c r="J33" s="7">
        <f t="shared" si="0"/>
        <v>1000000</v>
      </c>
    </row>
    <row r="34" spans="1:10" x14ac:dyDescent="0.25">
      <c r="A34" s="3">
        <v>29</v>
      </c>
      <c r="B34" s="15" t="s">
        <v>245</v>
      </c>
      <c r="C34" s="8" t="s">
        <v>246</v>
      </c>
      <c r="D34" s="13">
        <v>43449</v>
      </c>
      <c r="E34" s="7">
        <v>825000</v>
      </c>
      <c r="F34" s="13">
        <v>43449</v>
      </c>
      <c r="G34" s="7">
        <v>375000</v>
      </c>
      <c r="H34" s="6"/>
      <c r="I34" s="7"/>
      <c r="J34" s="7">
        <f t="shared" si="0"/>
        <v>1200000</v>
      </c>
    </row>
    <row r="35" spans="1:10" x14ac:dyDescent="0.25">
      <c r="A35" s="3">
        <v>30</v>
      </c>
      <c r="B35" s="15" t="s">
        <v>247</v>
      </c>
      <c r="C35" s="8" t="s">
        <v>248</v>
      </c>
      <c r="D35" s="6"/>
      <c r="E35" s="7"/>
      <c r="F35" s="6"/>
      <c r="G35" s="7"/>
      <c r="H35" s="6"/>
      <c r="I35" s="7"/>
      <c r="J35" s="7">
        <f t="shared" si="0"/>
        <v>0</v>
      </c>
    </row>
    <row r="36" spans="1:10" x14ac:dyDescent="0.25">
      <c r="A36" s="3">
        <v>31</v>
      </c>
      <c r="B36" s="15" t="s">
        <v>249</v>
      </c>
      <c r="C36" s="8" t="s">
        <v>250</v>
      </c>
      <c r="D36" s="13">
        <v>43449</v>
      </c>
      <c r="E36" s="7">
        <v>825000</v>
      </c>
      <c r="F36" s="6"/>
      <c r="G36" s="7"/>
      <c r="H36" s="6"/>
      <c r="I36" s="7"/>
      <c r="J36" s="7">
        <f t="shared" si="0"/>
        <v>825000</v>
      </c>
    </row>
    <row r="37" spans="1:10" x14ac:dyDescent="0.25">
      <c r="A37" s="3">
        <v>32</v>
      </c>
      <c r="B37" s="15" t="s">
        <v>251</v>
      </c>
      <c r="C37" s="8" t="s">
        <v>252</v>
      </c>
      <c r="D37" s="13">
        <v>43427</v>
      </c>
      <c r="E37" s="7">
        <v>825000</v>
      </c>
      <c r="F37" s="13">
        <v>43427</v>
      </c>
      <c r="G37" s="7">
        <v>825000</v>
      </c>
      <c r="H37" s="13">
        <v>43427</v>
      </c>
      <c r="I37" s="7">
        <v>650000</v>
      </c>
      <c r="J37" s="7">
        <f t="shared" si="0"/>
        <v>2300000</v>
      </c>
    </row>
    <row r="38" spans="1:10" x14ac:dyDescent="0.25">
      <c r="A38" s="3">
        <v>33</v>
      </c>
      <c r="B38" s="15" t="s">
        <v>253</v>
      </c>
      <c r="C38" s="8" t="s">
        <v>254</v>
      </c>
      <c r="D38" s="13">
        <v>43440</v>
      </c>
      <c r="E38" s="7">
        <v>825000</v>
      </c>
      <c r="F38" s="6"/>
      <c r="G38" s="7"/>
      <c r="H38" s="6"/>
      <c r="I38" s="7"/>
      <c r="J38" s="7">
        <f t="shared" si="0"/>
        <v>825000</v>
      </c>
    </row>
    <row r="39" spans="1:10" x14ac:dyDescent="0.25">
      <c r="A39" s="3">
        <v>34</v>
      </c>
      <c r="B39" s="11" t="s">
        <v>255</v>
      </c>
      <c r="C39" s="8" t="s">
        <v>256</v>
      </c>
      <c r="D39" s="13">
        <v>43443</v>
      </c>
      <c r="E39" s="7">
        <v>825000</v>
      </c>
      <c r="F39" s="6"/>
      <c r="G39" s="7"/>
      <c r="H39" s="6"/>
      <c r="I39" s="7"/>
      <c r="J39" s="7">
        <f t="shared" si="0"/>
        <v>825000</v>
      </c>
    </row>
    <row r="40" spans="1:10" x14ac:dyDescent="0.25">
      <c r="A40" s="3">
        <v>35</v>
      </c>
      <c r="B40" s="9" t="s">
        <v>257</v>
      </c>
      <c r="C40" s="8" t="s">
        <v>156</v>
      </c>
      <c r="D40" s="6"/>
      <c r="E40" s="7"/>
      <c r="F40" s="6"/>
      <c r="G40" s="7"/>
      <c r="H40" s="6"/>
      <c r="I40" s="7"/>
      <c r="J40" s="7">
        <f t="shared" si="0"/>
        <v>0</v>
      </c>
    </row>
    <row r="41" spans="1:10" x14ac:dyDescent="0.25">
      <c r="A41" s="3">
        <v>36</v>
      </c>
      <c r="B41" s="15" t="s">
        <v>258</v>
      </c>
      <c r="C41" s="8" t="s">
        <v>259</v>
      </c>
      <c r="D41" s="6"/>
      <c r="E41" s="7"/>
      <c r="F41" s="6"/>
      <c r="G41" s="7"/>
      <c r="H41" s="6"/>
      <c r="I41" s="7"/>
      <c r="J41" s="7">
        <f t="shared" si="0"/>
        <v>0</v>
      </c>
    </row>
    <row r="42" spans="1:10" x14ac:dyDescent="0.25">
      <c r="A42" s="3">
        <v>37</v>
      </c>
      <c r="B42" s="9" t="s">
        <v>260</v>
      </c>
      <c r="C42" s="8" t="s">
        <v>261</v>
      </c>
      <c r="D42" s="13">
        <v>43443</v>
      </c>
      <c r="E42" s="7">
        <v>825000</v>
      </c>
      <c r="F42" s="6"/>
      <c r="G42" s="7"/>
      <c r="H42" s="6"/>
      <c r="I42" s="7"/>
      <c r="J42" s="7">
        <f t="shared" si="0"/>
        <v>825000</v>
      </c>
    </row>
    <row r="43" spans="1:10" x14ac:dyDescent="0.25">
      <c r="A43" s="3">
        <v>38</v>
      </c>
      <c r="B43" s="9" t="s">
        <v>262</v>
      </c>
      <c r="C43" s="8" t="s">
        <v>263</v>
      </c>
      <c r="D43" s="13">
        <v>43450</v>
      </c>
      <c r="E43" s="7">
        <v>825000</v>
      </c>
      <c r="F43" s="6"/>
      <c r="G43" s="7"/>
      <c r="H43" s="6"/>
      <c r="I43" s="7"/>
      <c r="J43" s="7">
        <f t="shared" si="0"/>
        <v>825000</v>
      </c>
    </row>
    <row r="44" spans="1:10" x14ac:dyDescent="0.25">
      <c r="A44" s="3">
        <v>39</v>
      </c>
      <c r="B44" s="15" t="s">
        <v>264</v>
      </c>
      <c r="C44" s="8" t="s">
        <v>265</v>
      </c>
      <c r="D44" s="13">
        <v>43443</v>
      </c>
      <c r="E44" s="7">
        <v>825000</v>
      </c>
      <c r="F44" s="6"/>
      <c r="G44" s="7"/>
      <c r="H44" s="6"/>
      <c r="I44" s="7"/>
      <c r="J44" s="7">
        <f t="shared" si="0"/>
        <v>825000</v>
      </c>
    </row>
    <row r="45" spans="1:10" x14ac:dyDescent="0.25">
      <c r="A45" s="3">
        <v>40</v>
      </c>
      <c r="B45" s="9" t="s">
        <v>268</v>
      </c>
      <c r="C45" s="8" t="s">
        <v>269</v>
      </c>
      <c r="D45" s="13">
        <v>43443</v>
      </c>
      <c r="E45" s="7">
        <v>825000</v>
      </c>
      <c r="F45" s="6"/>
      <c r="G45" s="7"/>
      <c r="H45" s="6"/>
      <c r="I45" s="7"/>
      <c r="J45" s="7">
        <f t="shared" si="0"/>
        <v>825000</v>
      </c>
    </row>
    <row r="46" spans="1:10" x14ac:dyDescent="0.25">
      <c r="A46" s="3">
        <v>41</v>
      </c>
      <c r="B46" s="9" t="s">
        <v>270</v>
      </c>
      <c r="C46" s="8" t="s">
        <v>271</v>
      </c>
      <c r="D46" s="13">
        <v>43443</v>
      </c>
      <c r="E46" s="7">
        <v>825000</v>
      </c>
      <c r="F46" s="13">
        <v>43443</v>
      </c>
      <c r="G46" s="7">
        <v>825000</v>
      </c>
      <c r="H46" s="13">
        <v>43443</v>
      </c>
      <c r="I46" s="7">
        <v>350000</v>
      </c>
      <c r="J46" s="7">
        <f t="shared" si="0"/>
        <v>2000000</v>
      </c>
    </row>
    <row r="47" spans="1:10" x14ac:dyDescent="0.25">
      <c r="A47" s="3">
        <v>42</v>
      </c>
      <c r="B47" s="9" t="s">
        <v>272</v>
      </c>
      <c r="C47" s="8" t="s">
        <v>273</v>
      </c>
      <c r="D47" s="13">
        <v>43443</v>
      </c>
      <c r="E47" s="7">
        <v>825000</v>
      </c>
      <c r="F47" s="13">
        <v>43443</v>
      </c>
      <c r="G47" s="7">
        <v>825000</v>
      </c>
      <c r="H47" s="13">
        <v>43443</v>
      </c>
      <c r="I47" s="7">
        <v>650000</v>
      </c>
      <c r="J47" s="7">
        <f t="shared" si="0"/>
        <v>2300000</v>
      </c>
    </row>
    <row r="48" spans="1:10" x14ac:dyDescent="0.25">
      <c r="A48" s="3">
        <v>43</v>
      </c>
      <c r="B48" s="15" t="s">
        <v>274</v>
      </c>
      <c r="C48" s="8" t="s">
        <v>275</v>
      </c>
      <c r="D48" s="6"/>
      <c r="E48" s="7"/>
      <c r="F48" s="6"/>
      <c r="G48" s="7"/>
      <c r="H48" s="6"/>
      <c r="I48" s="7"/>
      <c r="J48" s="7">
        <f t="shared" si="0"/>
        <v>0</v>
      </c>
    </row>
    <row r="49" spans="1:10" x14ac:dyDescent="0.25">
      <c r="A49" s="3">
        <v>44</v>
      </c>
      <c r="B49" s="15" t="s">
        <v>276</v>
      </c>
      <c r="C49" s="5" t="s">
        <v>277</v>
      </c>
      <c r="D49" s="13">
        <v>43442</v>
      </c>
      <c r="E49" s="7">
        <v>825000</v>
      </c>
      <c r="F49" s="13">
        <v>43442</v>
      </c>
      <c r="G49" s="7">
        <v>825000</v>
      </c>
      <c r="H49" s="6"/>
      <c r="I49" s="7"/>
      <c r="J49" s="7">
        <f t="shared" si="0"/>
        <v>1650000</v>
      </c>
    </row>
    <row r="50" spans="1:10" x14ac:dyDescent="0.25">
      <c r="A50" s="3">
        <v>45</v>
      </c>
      <c r="B50" s="9" t="s">
        <v>91</v>
      </c>
      <c r="C50" s="8" t="s">
        <v>92</v>
      </c>
      <c r="D50" s="6"/>
      <c r="E50" s="7"/>
      <c r="F50" s="6"/>
      <c r="G50" s="7"/>
      <c r="H50" s="6"/>
      <c r="I50" s="7"/>
      <c r="J50" s="7">
        <f t="shared" si="0"/>
        <v>0</v>
      </c>
    </row>
    <row r="51" spans="1:10" x14ac:dyDescent="0.25">
      <c r="A51" s="3">
        <v>46</v>
      </c>
      <c r="B51" s="15" t="s">
        <v>93</v>
      </c>
      <c r="C51" s="8" t="s">
        <v>94</v>
      </c>
      <c r="D51" s="6"/>
      <c r="E51" s="7"/>
      <c r="F51" s="6"/>
      <c r="G51" s="7"/>
      <c r="H51" s="6"/>
      <c r="I51" s="7"/>
      <c r="J51" s="7">
        <f t="shared" si="0"/>
        <v>0</v>
      </c>
    </row>
    <row r="52" spans="1:10" x14ac:dyDescent="0.25">
      <c r="A52" s="3">
        <v>47</v>
      </c>
      <c r="B52" s="15" t="s">
        <v>95</v>
      </c>
      <c r="C52" s="8" t="s">
        <v>96</v>
      </c>
      <c r="D52" s="6"/>
      <c r="E52" s="7"/>
      <c r="F52" s="6"/>
      <c r="G52" s="7"/>
      <c r="H52" s="6"/>
      <c r="I52" s="7"/>
      <c r="J52" s="7">
        <f t="shared" si="0"/>
        <v>0</v>
      </c>
    </row>
    <row r="53" spans="1:10" x14ac:dyDescent="0.25">
      <c r="A53" s="3">
        <v>48</v>
      </c>
      <c r="B53" s="4" t="s">
        <v>97</v>
      </c>
      <c r="C53" s="5" t="s">
        <v>98</v>
      </c>
      <c r="D53" s="6"/>
      <c r="E53" s="7"/>
      <c r="F53" s="6"/>
      <c r="G53" s="7"/>
      <c r="H53" s="6"/>
      <c r="I53" s="7"/>
      <c r="J53" s="7">
        <f t="shared" si="0"/>
        <v>0</v>
      </c>
    </row>
    <row r="54" spans="1:10" ht="15.75" thickBot="1" x14ac:dyDescent="0.3">
      <c r="A54" s="53" t="s">
        <v>473</v>
      </c>
      <c r="B54" s="53"/>
      <c r="C54" s="53"/>
      <c r="D54" s="6"/>
      <c r="E54" s="49">
        <f>SUM(E6:E53)</f>
        <v>22825000</v>
      </c>
      <c r="F54" s="7"/>
      <c r="G54" s="49">
        <f>SUM(G6:G53)</f>
        <v>5575000</v>
      </c>
      <c r="H54" s="7"/>
      <c r="I54" s="49">
        <f>SUM(I6:I53)</f>
        <v>2950000</v>
      </c>
      <c r="J54" s="49">
        <f>SUM(J6:J53)</f>
        <v>31350000</v>
      </c>
    </row>
    <row r="55" spans="1:10" ht="15.75" thickTop="1" x14ac:dyDescent="0.25"/>
  </sheetData>
  <mergeCells count="1">
    <mergeCell ref="A54:C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11" workbookViewId="0">
      <selection activeCell="H18" sqref="H18"/>
    </sheetView>
  </sheetViews>
  <sheetFormatPr defaultRowHeight="15" x14ac:dyDescent="0.25"/>
  <cols>
    <col min="1" max="1" width="4.28515625" style="1" bestFit="1" customWidth="1"/>
    <col min="2" max="2" width="18.42578125" style="1" bestFit="1" customWidth="1"/>
    <col min="3" max="3" width="24.28515625" style="1" bestFit="1" customWidth="1"/>
    <col min="4" max="4" width="9.140625" style="1"/>
    <col min="5" max="5" width="11.5703125" style="1" bestFit="1" customWidth="1"/>
    <col min="6" max="6" width="9.140625" style="1"/>
    <col min="7" max="7" width="10.5703125" style="1" bestFit="1" customWidth="1"/>
    <col min="8" max="8" width="9.140625" style="1"/>
    <col min="9" max="9" width="10.5703125" style="1" bestFit="1" customWidth="1"/>
    <col min="10" max="10" width="11.5703125" style="1" bestFit="1" customWidth="1"/>
    <col min="11" max="11" width="9.140625" style="1"/>
    <col min="12" max="12" width="20.5703125" style="1" bestFit="1" customWidth="1"/>
    <col min="13" max="13" width="16.7109375" style="1" bestFit="1" customWidth="1"/>
    <col min="14" max="16384" width="9.140625" style="1"/>
  </cols>
  <sheetData>
    <row r="1" spans="1:10" x14ac:dyDescent="0.25">
      <c r="A1" s="19" t="s">
        <v>455</v>
      </c>
    </row>
    <row r="2" spans="1:10" x14ac:dyDescent="0.25">
      <c r="A2" s="19" t="s">
        <v>456</v>
      </c>
    </row>
    <row r="5" spans="1:10" x14ac:dyDescent="0.25">
      <c r="A5" s="2" t="s">
        <v>0</v>
      </c>
      <c r="B5" s="2" t="s">
        <v>1</v>
      </c>
      <c r="C5" s="2" t="s">
        <v>2</v>
      </c>
      <c r="D5" s="2" t="s">
        <v>457</v>
      </c>
      <c r="E5" s="2" t="s">
        <v>458</v>
      </c>
      <c r="F5" s="2" t="s">
        <v>459</v>
      </c>
      <c r="G5" s="2" t="s">
        <v>460</v>
      </c>
      <c r="H5" s="2" t="s">
        <v>459</v>
      </c>
      <c r="I5" s="2" t="s">
        <v>461</v>
      </c>
      <c r="J5" s="2" t="s">
        <v>462</v>
      </c>
    </row>
    <row r="6" spans="1:10" x14ac:dyDescent="0.25">
      <c r="A6" s="3">
        <v>1</v>
      </c>
      <c r="B6" s="4" t="s">
        <v>278</v>
      </c>
      <c r="C6" s="8" t="s">
        <v>279</v>
      </c>
      <c r="D6" s="6"/>
      <c r="E6" s="7"/>
      <c r="F6" s="6"/>
      <c r="G6" s="7"/>
      <c r="H6" s="6"/>
      <c r="I6" s="7"/>
      <c r="J6" s="7">
        <f>+E6+G6+I6</f>
        <v>0</v>
      </c>
    </row>
    <row r="7" spans="1:10" x14ac:dyDescent="0.25">
      <c r="A7" s="3">
        <v>2</v>
      </c>
      <c r="B7" s="9" t="s">
        <v>280</v>
      </c>
      <c r="C7" s="8" t="s">
        <v>281</v>
      </c>
      <c r="D7" s="13">
        <v>43450</v>
      </c>
      <c r="E7" s="7">
        <v>825000</v>
      </c>
      <c r="F7" s="6"/>
      <c r="G7" s="7"/>
      <c r="H7" s="6"/>
      <c r="I7" s="7"/>
      <c r="J7" s="7">
        <f t="shared" ref="J7:J54" si="0">+E7+G7+I7</f>
        <v>825000</v>
      </c>
    </row>
    <row r="8" spans="1:10" x14ac:dyDescent="0.25">
      <c r="A8" s="3">
        <v>3</v>
      </c>
      <c r="B8" s="11" t="s">
        <v>282</v>
      </c>
      <c r="C8" s="10" t="s">
        <v>283</v>
      </c>
      <c r="D8" s="6"/>
      <c r="E8" s="7"/>
      <c r="F8" s="6"/>
      <c r="G8" s="7"/>
      <c r="H8" s="6"/>
      <c r="I8" s="7"/>
      <c r="J8" s="7">
        <f t="shared" si="0"/>
        <v>0</v>
      </c>
    </row>
    <row r="9" spans="1:10" x14ac:dyDescent="0.25">
      <c r="A9" s="3">
        <v>4</v>
      </c>
      <c r="B9" s="9" t="s">
        <v>284</v>
      </c>
      <c r="C9" s="8" t="s">
        <v>285</v>
      </c>
      <c r="D9" s="13">
        <v>43447</v>
      </c>
      <c r="E9" s="7">
        <v>825000</v>
      </c>
      <c r="F9" s="13">
        <v>43447</v>
      </c>
      <c r="G9" s="7">
        <v>575000</v>
      </c>
      <c r="H9" s="6"/>
      <c r="I9" s="7"/>
      <c r="J9" s="7">
        <f t="shared" si="0"/>
        <v>1400000</v>
      </c>
    </row>
    <row r="10" spans="1:10" x14ac:dyDescent="0.25">
      <c r="A10" s="3">
        <v>5</v>
      </c>
      <c r="B10" s="9" t="s">
        <v>286</v>
      </c>
      <c r="C10" s="8" t="s">
        <v>287</v>
      </c>
      <c r="D10" s="6"/>
      <c r="E10" s="7"/>
      <c r="F10" s="6"/>
      <c r="G10" s="7"/>
      <c r="H10" s="6"/>
      <c r="I10" s="7"/>
      <c r="J10" s="7">
        <f t="shared" si="0"/>
        <v>0</v>
      </c>
    </row>
    <row r="11" spans="1:10" x14ac:dyDescent="0.25">
      <c r="A11" s="3">
        <v>6</v>
      </c>
      <c r="B11" s="4" t="s">
        <v>288</v>
      </c>
      <c r="C11" s="8" t="s">
        <v>289</v>
      </c>
      <c r="D11" s="6"/>
      <c r="E11" s="7"/>
      <c r="F11" s="6"/>
      <c r="G11" s="7"/>
      <c r="H11" s="6"/>
      <c r="I11" s="7"/>
      <c r="J11" s="7">
        <f t="shared" si="0"/>
        <v>0</v>
      </c>
    </row>
    <row r="12" spans="1:10" x14ac:dyDescent="0.25">
      <c r="A12" s="3">
        <v>7</v>
      </c>
      <c r="B12" s="4" t="s">
        <v>290</v>
      </c>
      <c r="C12" s="5" t="s">
        <v>291</v>
      </c>
      <c r="D12" s="13">
        <v>43439</v>
      </c>
      <c r="E12" s="7">
        <v>825000</v>
      </c>
      <c r="F12" s="6"/>
      <c r="G12" s="7"/>
      <c r="H12" s="6"/>
      <c r="I12" s="7"/>
      <c r="J12" s="7">
        <f t="shared" si="0"/>
        <v>825000</v>
      </c>
    </row>
    <row r="13" spans="1:10" x14ac:dyDescent="0.25">
      <c r="A13" s="3">
        <v>8</v>
      </c>
      <c r="B13" s="4" t="s">
        <v>292</v>
      </c>
      <c r="C13" s="8" t="s">
        <v>293</v>
      </c>
      <c r="D13" s="6">
        <v>912</v>
      </c>
      <c r="E13" s="7">
        <v>825000</v>
      </c>
      <c r="F13" s="6"/>
      <c r="G13" s="7"/>
      <c r="H13" s="6"/>
      <c r="I13" s="7"/>
      <c r="J13" s="7">
        <f t="shared" si="0"/>
        <v>825000</v>
      </c>
    </row>
    <row r="14" spans="1:10" x14ac:dyDescent="0.25">
      <c r="A14" s="3">
        <v>9</v>
      </c>
      <c r="B14" s="9" t="s">
        <v>294</v>
      </c>
      <c r="C14" s="8" t="s">
        <v>295</v>
      </c>
      <c r="D14" s="6"/>
      <c r="E14" s="7"/>
      <c r="F14" s="6"/>
      <c r="G14" s="7"/>
      <c r="H14" s="6"/>
      <c r="I14" s="7"/>
      <c r="J14" s="7">
        <f t="shared" si="0"/>
        <v>0</v>
      </c>
    </row>
    <row r="15" spans="1:10" x14ac:dyDescent="0.25">
      <c r="A15" s="3">
        <v>10</v>
      </c>
      <c r="B15" s="4" t="s">
        <v>296</v>
      </c>
      <c r="C15" s="8" t="s">
        <v>297</v>
      </c>
      <c r="D15" s="6"/>
      <c r="E15" s="7"/>
      <c r="F15" s="6"/>
      <c r="G15" s="7"/>
      <c r="H15" s="6"/>
      <c r="I15" s="7"/>
      <c r="J15" s="7">
        <f t="shared" si="0"/>
        <v>0</v>
      </c>
    </row>
    <row r="16" spans="1:10" x14ac:dyDescent="0.25">
      <c r="A16" s="3">
        <v>11</v>
      </c>
      <c r="B16" s="11" t="s">
        <v>298</v>
      </c>
      <c r="C16" s="10" t="s">
        <v>299</v>
      </c>
      <c r="D16" s="13">
        <v>43429</v>
      </c>
      <c r="E16" s="7">
        <v>825000</v>
      </c>
      <c r="F16" s="6"/>
      <c r="G16" s="7"/>
      <c r="H16" s="6"/>
      <c r="I16" s="7"/>
      <c r="J16" s="7">
        <f t="shared" si="0"/>
        <v>825000</v>
      </c>
    </row>
    <row r="17" spans="1:10" x14ac:dyDescent="0.25">
      <c r="A17" s="3">
        <v>12</v>
      </c>
      <c r="B17" s="4" t="s">
        <v>300</v>
      </c>
      <c r="C17" s="5" t="s">
        <v>301</v>
      </c>
      <c r="D17" s="13">
        <v>43439</v>
      </c>
      <c r="E17" s="7">
        <v>825000</v>
      </c>
      <c r="F17" s="13">
        <v>43439</v>
      </c>
      <c r="G17" s="7">
        <v>825000</v>
      </c>
      <c r="H17" s="13">
        <v>43439</v>
      </c>
      <c r="I17" s="7">
        <v>650000</v>
      </c>
      <c r="J17" s="7">
        <f t="shared" si="0"/>
        <v>2300000</v>
      </c>
    </row>
    <row r="18" spans="1:10" x14ac:dyDescent="0.25">
      <c r="A18" s="3">
        <v>13</v>
      </c>
      <c r="B18" s="4" t="s">
        <v>302</v>
      </c>
      <c r="C18" s="8" t="s">
        <v>303</v>
      </c>
      <c r="D18" s="13">
        <v>43450</v>
      </c>
      <c r="E18" s="7">
        <v>825000</v>
      </c>
      <c r="F18" s="13">
        <v>43450</v>
      </c>
      <c r="G18" s="7">
        <v>5000</v>
      </c>
      <c r="H18" s="6"/>
      <c r="I18" s="7"/>
      <c r="J18" s="7">
        <f t="shared" si="0"/>
        <v>830000</v>
      </c>
    </row>
    <row r="19" spans="1:10" x14ac:dyDescent="0.25">
      <c r="A19" s="3">
        <v>14</v>
      </c>
      <c r="B19" s="4" t="s">
        <v>304</v>
      </c>
      <c r="C19" s="8" t="s">
        <v>305</v>
      </c>
      <c r="D19" s="13">
        <v>43446</v>
      </c>
      <c r="E19" s="7">
        <v>825000</v>
      </c>
      <c r="F19" s="6"/>
      <c r="G19" s="7"/>
      <c r="H19" s="6"/>
      <c r="I19" s="7"/>
      <c r="J19" s="7">
        <f t="shared" si="0"/>
        <v>825000</v>
      </c>
    </row>
    <row r="20" spans="1:10" x14ac:dyDescent="0.25">
      <c r="A20" s="3">
        <v>15</v>
      </c>
      <c r="B20" s="9" t="s">
        <v>306</v>
      </c>
      <c r="C20" s="8" t="s">
        <v>307</v>
      </c>
      <c r="D20" s="6"/>
      <c r="E20" s="7"/>
      <c r="F20" s="6"/>
      <c r="G20" s="7"/>
      <c r="H20" s="6"/>
      <c r="I20" s="7"/>
      <c r="J20" s="7">
        <f t="shared" si="0"/>
        <v>0</v>
      </c>
    </row>
    <row r="21" spans="1:10" x14ac:dyDescent="0.25">
      <c r="A21" s="3">
        <v>16</v>
      </c>
      <c r="B21" s="11" t="s">
        <v>308</v>
      </c>
      <c r="C21" s="10" t="s">
        <v>309</v>
      </c>
      <c r="D21" s="13">
        <v>43442</v>
      </c>
      <c r="E21" s="7">
        <v>825000</v>
      </c>
      <c r="F21" s="6"/>
      <c r="G21" s="7"/>
      <c r="H21" s="6"/>
      <c r="I21" s="7"/>
      <c r="J21" s="7">
        <f t="shared" si="0"/>
        <v>825000</v>
      </c>
    </row>
    <row r="22" spans="1:10" x14ac:dyDescent="0.25">
      <c r="A22" s="3">
        <v>17</v>
      </c>
      <c r="B22" s="4" t="s">
        <v>310</v>
      </c>
      <c r="C22" s="8" t="s">
        <v>311</v>
      </c>
      <c r="D22" s="13">
        <v>43443</v>
      </c>
      <c r="E22" s="7">
        <v>825000</v>
      </c>
      <c r="F22" s="6"/>
      <c r="G22" s="7"/>
      <c r="H22" s="6"/>
      <c r="I22" s="7"/>
      <c r="J22" s="7">
        <f t="shared" si="0"/>
        <v>825000</v>
      </c>
    </row>
    <row r="23" spans="1:10" x14ac:dyDescent="0.25">
      <c r="A23" s="3">
        <v>18</v>
      </c>
      <c r="B23" s="9" t="s">
        <v>312</v>
      </c>
      <c r="C23" s="5" t="s">
        <v>313</v>
      </c>
      <c r="D23" s="6"/>
      <c r="E23" s="7"/>
      <c r="F23" s="6"/>
      <c r="G23" s="7"/>
      <c r="H23" s="6"/>
      <c r="I23" s="7"/>
      <c r="J23" s="7">
        <f t="shared" si="0"/>
        <v>0</v>
      </c>
    </row>
    <row r="24" spans="1:10" x14ac:dyDescent="0.25">
      <c r="A24" s="3">
        <v>19</v>
      </c>
      <c r="B24" s="4" t="s">
        <v>314</v>
      </c>
      <c r="C24" s="8" t="s">
        <v>315</v>
      </c>
      <c r="D24" s="13">
        <v>43436</v>
      </c>
      <c r="E24" s="7">
        <v>825000</v>
      </c>
      <c r="F24" s="13">
        <v>43436</v>
      </c>
      <c r="G24" s="7">
        <v>175000</v>
      </c>
      <c r="H24" s="6"/>
      <c r="I24" s="7"/>
      <c r="J24" s="7">
        <f t="shared" si="0"/>
        <v>1000000</v>
      </c>
    </row>
    <row r="25" spans="1:10" x14ac:dyDescent="0.25">
      <c r="A25" s="3">
        <v>20</v>
      </c>
      <c r="B25" s="4" t="s">
        <v>316</v>
      </c>
      <c r="C25" s="8" t="s">
        <v>317</v>
      </c>
      <c r="D25" s="13">
        <v>43441</v>
      </c>
      <c r="E25" s="7">
        <v>825000</v>
      </c>
      <c r="F25" s="13">
        <v>43441</v>
      </c>
      <c r="G25" s="7">
        <v>825000</v>
      </c>
      <c r="H25" s="13">
        <v>43441</v>
      </c>
      <c r="I25" s="7">
        <v>650000</v>
      </c>
      <c r="J25" s="7">
        <f t="shared" si="0"/>
        <v>2300000</v>
      </c>
    </row>
    <row r="26" spans="1:10" x14ac:dyDescent="0.25">
      <c r="A26" s="3">
        <v>21</v>
      </c>
      <c r="B26" s="4" t="s">
        <v>318</v>
      </c>
      <c r="C26" s="8" t="s">
        <v>319</v>
      </c>
      <c r="D26" s="6"/>
      <c r="E26" s="7"/>
      <c r="F26" s="6"/>
      <c r="G26" s="7"/>
      <c r="H26" s="6"/>
      <c r="I26" s="7"/>
      <c r="J26" s="7">
        <f t="shared" si="0"/>
        <v>0</v>
      </c>
    </row>
    <row r="27" spans="1:10" x14ac:dyDescent="0.25">
      <c r="A27" s="3">
        <v>22</v>
      </c>
      <c r="B27" s="4" t="s">
        <v>320</v>
      </c>
      <c r="C27" s="8" t="s">
        <v>321</v>
      </c>
      <c r="D27" s="6"/>
      <c r="E27" s="7"/>
      <c r="F27" s="6"/>
      <c r="G27" s="7"/>
      <c r="H27" s="6"/>
      <c r="I27" s="7"/>
      <c r="J27" s="7">
        <f t="shared" si="0"/>
        <v>0</v>
      </c>
    </row>
    <row r="28" spans="1:10" x14ac:dyDescent="0.25">
      <c r="A28" s="3">
        <v>23</v>
      </c>
      <c r="B28" s="9" t="s">
        <v>322</v>
      </c>
      <c r="C28" s="8" t="s">
        <v>323</v>
      </c>
      <c r="D28" s="13">
        <v>43436</v>
      </c>
      <c r="E28" s="7">
        <v>825000</v>
      </c>
      <c r="F28" s="6"/>
      <c r="G28" s="7"/>
      <c r="H28" s="6"/>
      <c r="I28" s="7"/>
      <c r="J28" s="7">
        <f t="shared" si="0"/>
        <v>825000</v>
      </c>
    </row>
    <row r="29" spans="1:10" x14ac:dyDescent="0.25">
      <c r="A29" s="3">
        <v>24</v>
      </c>
      <c r="B29" s="11" t="s">
        <v>324</v>
      </c>
      <c r="C29" s="8" t="s">
        <v>325</v>
      </c>
      <c r="D29" s="6"/>
      <c r="E29" s="7"/>
      <c r="F29" s="6"/>
      <c r="G29" s="7"/>
      <c r="H29" s="6"/>
      <c r="I29" s="7"/>
      <c r="J29" s="7">
        <f t="shared" si="0"/>
        <v>0</v>
      </c>
    </row>
    <row r="30" spans="1:10" x14ac:dyDescent="0.25">
      <c r="A30" s="3">
        <v>25</v>
      </c>
      <c r="B30" s="11" t="s">
        <v>326</v>
      </c>
      <c r="C30" s="10" t="s">
        <v>327</v>
      </c>
      <c r="D30" s="13">
        <v>43442</v>
      </c>
      <c r="E30" s="7">
        <v>825000</v>
      </c>
      <c r="F30" s="6"/>
      <c r="G30" s="7"/>
      <c r="H30" s="6"/>
      <c r="I30" s="7"/>
      <c r="J30" s="7">
        <f t="shared" si="0"/>
        <v>825000</v>
      </c>
    </row>
    <row r="31" spans="1:10" x14ac:dyDescent="0.25">
      <c r="A31" s="3">
        <v>26</v>
      </c>
      <c r="B31" s="4" t="s">
        <v>328</v>
      </c>
      <c r="C31" s="8" t="s">
        <v>329</v>
      </c>
      <c r="D31" s="13">
        <v>43443</v>
      </c>
      <c r="E31" s="7">
        <v>825000</v>
      </c>
      <c r="F31" s="13">
        <v>43443</v>
      </c>
      <c r="G31" s="7">
        <v>25000</v>
      </c>
      <c r="H31" s="6"/>
      <c r="I31" s="7"/>
      <c r="J31" s="7">
        <f t="shared" si="0"/>
        <v>850000</v>
      </c>
    </row>
    <row r="32" spans="1:10" x14ac:dyDescent="0.25">
      <c r="A32" s="3">
        <v>27</v>
      </c>
      <c r="B32" s="4" t="s">
        <v>330</v>
      </c>
      <c r="C32" s="5" t="s">
        <v>331</v>
      </c>
      <c r="D32" s="6"/>
      <c r="E32" s="7"/>
      <c r="F32" s="6"/>
      <c r="G32" s="7"/>
      <c r="H32" s="6"/>
      <c r="I32" s="7"/>
      <c r="J32" s="7">
        <f t="shared" si="0"/>
        <v>0</v>
      </c>
    </row>
    <row r="33" spans="1:10" x14ac:dyDescent="0.25">
      <c r="A33" s="3">
        <v>28</v>
      </c>
      <c r="B33" s="4" t="s">
        <v>332</v>
      </c>
      <c r="C33" s="8" t="s">
        <v>333</v>
      </c>
      <c r="D33" s="6"/>
      <c r="E33" s="7"/>
      <c r="F33" s="6"/>
      <c r="G33" s="7"/>
      <c r="H33" s="6"/>
      <c r="I33" s="7"/>
      <c r="J33" s="7">
        <f t="shared" si="0"/>
        <v>0</v>
      </c>
    </row>
    <row r="34" spans="1:10" x14ac:dyDescent="0.25">
      <c r="A34" s="3">
        <v>29</v>
      </c>
      <c r="B34" s="9" t="s">
        <v>334</v>
      </c>
      <c r="C34" s="8" t="s">
        <v>335</v>
      </c>
      <c r="D34" s="13">
        <v>43450</v>
      </c>
      <c r="E34" s="7">
        <v>850000</v>
      </c>
      <c r="F34" s="6"/>
      <c r="G34" s="7"/>
      <c r="H34" s="6"/>
      <c r="I34" s="7"/>
      <c r="J34" s="7">
        <f t="shared" si="0"/>
        <v>850000</v>
      </c>
    </row>
    <row r="35" spans="1:10" x14ac:dyDescent="0.25">
      <c r="A35" s="3">
        <v>30</v>
      </c>
      <c r="B35" s="4" t="s">
        <v>336</v>
      </c>
      <c r="C35" s="5" t="s">
        <v>337</v>
      </c>
      <c r="D35" s="6"/>
      <c r="E35" s="7"/>
      <c r="F35" s="6"/>
      <c r="G35" s="7"/>
      <c r="H35" s="6"/>
      <c r="I35" s="7"/>
      <c r="J35" s="7">
        <f t="shared" si="0"/>
        <v>0</v>
      </c>
    </row>
    <row r="36" spans="1:10" x14ac:dyDescent="0.25">
      <c r="A36" s="3">
        <v>31</v>
      </c>
      <c r="B36" s="4" t="s">
        <v>338</v>
      </c>
      <c r="C36" s="8" t="s">
        <v>339</v>
      </c>
      <c r="D36" s="13">
        <v>43443</v>
      </c>
      <c r="E36" s="7">
        <v>825000</v>
      </c>
      <c r="F36" s="13">
        <v>43443</v>
      </c>
      <c r="G36" s="7">
        <v>825000</v>
      </c>
      <c r="H36" s="13">
        <v>43443</v>
      </c>
      <c r="I36" s="7">
        <v>650000</v>
      </c>
      <c r="J36" s="7">
        <f t="shared" si="0"/>
        <v>2300000</v>
      </c>
    </row>
    <row r="37" spans="1:10" x14ac:dyDescent="0.25">
      <c r="A37" s="3">
        <v>32</v>
      </c>
      <c r="B37" s="9" t="s">
        <v>340</v>
      </c>
      <c r="C37" s="8" t="s">
        <v>341</v>
      </c>
      <c r="D37" s="13">
        <v>43434</v>
      </c>
      <c r="E37" s="7">
        <v>825000</v>
      </c>
      <c r="F37" s="6"/>
      <c r="G37" s="7"/>
      <c r="H37" s="6"/>
      <c r="I37" s="7"/>
      <c r="J37" s="7">
        <f t="shared" si="0"/>
        <v>825000</v>
      </c>
    </row>
    <row r="38" spans="1:10" x14ac:dyDescent="0.25">
      <c r="A38" s="3">
        <v>33</v>
      </c>
      <c r="B38" s="9" t="s">
        <v>342</v>
      </c>
      <c r="C38" s="8" t="s">
        <v>343</v>
      </c>
      <c r="D38" s="13">
        <v>43443</v>
      </c>
      <c r="E38" s="7">
        <v>825000</v>
      </c>
      <c r="F38" s="6"/>
      <c r="G38" s="7"/>
      <c r="H38" s="6"/>
      <c r="I38" s="7"/>
      <c r="J38" s="7">
        <f t="shared" si="0"/>
        <v>825000</v>
      </c>
    </row>
    <row r="39" spans="1:10" x14ac:dyDescent="0.25">
      <c r="A39" s="3">
        <v>34</v>
      </c>
      <c r="B39" s="9" t="s">
        <v>344</v>
      </c>
      <c r="C39" s="8" t="s">
        <v>345</v>
      </c>
      <c r="D39" s="13">
        <v>43443</v>
      </c>
      <c r="E39" s="7">
        <v>825000</v>
      </c>
      <c r="F39" s="13">
        <v>43443</v>
      </c>
      <c r="G39" s="7">
        <v>5000</v>
      </c>
      <c r="H39" s="6"/>
      <c r="I39" s="7"/>
      <c r="J39" s="7">
        <f t="shared" si="0"/>
        <v>830000</v>
      </c>
    </row>
    <row r="40" spans="1:10" x14ac:dyDescent="0.25">
      <c r="A40" s="3">
        <v>35</v>
      </c>
      <c r="B40" s="4" t="s">
        <v>346</v>
      </c>
      <c r="C40" s="8" t="s">
        <v>347</v>
      </c>
      <c r="D40" s="13">
        <v>43448</v>
      </c>
      <c r="E40" s="7">
        <v>825000</v>
      </c>
      <c r="F40" s="6"/>
      <c r="G40" s="7"/>
      <c r="H40" s="6"/>
      <c r="I40" s="7"/>
      <c r="J40" s="7">
        <f t="shared" si="0"/>
        <v>825000</v>
      </c>
    </row>
    <row r="41" spans="1:10" x14ac:dyDescent="0.25">
      <c r="A41" s="3">
        <v>36</v>
      </c>
      <c r="B41" s="11" t="s">
        <v>348</v>
      </c>
      <c r="C41" s="10" t="s">
        <v>349</v>
      </c>
      <c r="D41" s="6"/>
      <c r="E41" s="7"/>
      <c r="F41" s="6"/>
      <c r="G41" s="7"/>
      <c r="H41" s="6"/>
      <c r="I41" s="7"/>
      <c r="J41" s="7">
        <f t="shared" si="0"/>
        <v>0</v>
      </c>
    </row>
    <row r="42" spans="1:10" x14ac:dyDescent="0.25">
      <c r="A42" s="3">
        <v>37</v>
      </c>
      <c r="B42" s="9" t="s">
        <v>350</v>
      </c>
      <c r="C42" s="8" t="s">
        <v>351</v>
      </c>
      <c r="D42" s="6"/>
      <c r="E42" s="7"/>
      <c r="F42" s="6"/>
      <c r="G42" s="7"/>
      <c r="H42" s="6"/>
      <c r="I42" s="7"/>
      <c r="J42" s="7">
        <f t="shared" si="0"/>
        <v>0</v>
      </c>
    </row>
    <row r="43" spans="1:10" x14ac:dyDescent="0.25">
      <c r="A43" s="3">
        <v>38</v>
      </c>
      <c r="B43" s="4" t="s">
        <v>352</v>
      </c>
      <c r="C43" s="8" t="s">
        <v>353</v>
      </c>
      <c r="D43" s="6"/>
      <c r="E43" s="7"/>
      <c r="F43" s="6"/>
      <c r="G43" s="7"/>
      <c r="H43" s="6"/>
      <c r="I43" s="7"/>
      <c r="J43" s="7">
        <f t="shared" si="0"/>
        <v>0</v>
      </c>
    </row>
    <row r="44" spans="1:10" x14ac:dyDescent="0.25">
      <c r="A44" s="3">
        <v>39</v>
      </c>
      <c r="B44" s="9" t="s">
        <v>354</v>
      </c>
      <c r="C44" s="14" t="s">
        <v>355</v>
      </c>
      <c r="D44" s="13">
        <v>43443</v>
      </c>
      <c r="E44" s="7">
        <v>825000</v>
      </c>
      <c r="F44" s="13">
        <v>43443</v>
      </c>
      <c r="G44" s="7">
        <v>175000</v>
      </c>
      <c r="H44" s="6"/>
      <c r="I44" s="7"/>
      <c r="J44" s="7">
        <f t="shared" si="0"/>
        <v>1000000</v>
      </c>
    </row>
    <row r="45" spans="1:10" x14ac:dyDescent="0.25">
      <c r="A45" s="3">
        <v>40</v>
      </c>
      <c r="B45" s="9" t="s">
        <v>356</v>
      </c>
      <c r="C45" s="8" t="s">
        <v>357</v>
      </c>
      <c r="D45" s="13">
        <v>43434</v>
      </c>
      <c r="E45" s="7">
        <v>825000</v>
      </c>
      <c r="F45" s="13">
        <v>43434</v>
      </c>
      <c r="G45" s="7">
        <v>175000</v>
      </c>
      <c r="H45" s="6"/>
      <c r="I45" s="7"/>
      <c r="J45" s="7">
        <f t="shared" si="0"/>
        <v>1000000</v>
      </c>
    </row>
    <row r="46" spans="1:10" x14ac:dyDescent="0.25">
      <c r="A46" s="3">
        <v>41</v>
      </c>
      <c r="B46" s="9" t="s">
        <v>358</v>
      </c>
      <c r="C46" s="14" t="s">
        <v>359</v>
      </c>
      <c r="D46" s="13">
        <v>43442</v>
      </c>
      <c r="E46" s="7">
        <v>825000</v>
      </c>
      <c r="F46" s="6"/>
      <c r="G46" s="7"/>
      <c r="H46" s="6"/>
      <c r="I46" s="7"/>
      <c r="J46" s="7">
        <f t="shared" si="0"/>
        <v>825000</v>
      </c>
    </row>
    <row r="47" spans="1:10" x14ac:dyDescent="0.25">
      <c r="A47" s="3">
        <v>42</v>
      </c>
      <c r="B47" s="4" t="s">
        <v>360</v>
      </c>
      <c r="C47" s="8" t="s">
        <v>361</v>
      </c>
      <c r="D47" s="13">
        <v>43436</v>
      </c>
      <c r="E47" s="7">
        <v>800000</v>
      </c>
      <c r="F47" s="13">
        <v>43450</v>
      </c>
      <c r="G47" s="7">
        <v>825000</v>
      </c>
      <c r="H47" s="13">
        <v>43450</v>
      </c>
      <c r="I47" s="7">
        <v>675000</v>
      </c>
      <c r="J47" s="7">
        <f t="shared" si="0"/>
        <v>2300000</v>
      </c>
    </row>
    <row r="48" spans="1:10" x14ac:dyDescent="0.25">
      <c r="A48" s="3">
        <v>43</v>
      </c>
      <c r="B48" s="9" t="s">
        <v>362</v>
      </c>
      <c r="C48" s="5" t="s">
        <v>363</v>
      </c>
      <c r="D48" s="6"/>
      <c r="E48" s="7"/>
      <c r="F48" s="6"/>
      <c r="G48" s="7"/>
      <c r="H48" s="6"/>
      <c r="I48" s="7"/>
      <c r="J48" s="7">
        <f t="shared" si="0"/>
        <v>0</v>
      </c>
    </row>
    <row r="49" spans="1:10" x14ac:dyDescent="0.25">
      <c r="A49" s="3">
        <v>44</v>
      </c>
      <c r="B49" s="4" t="s">
        <v>364</v>
      </c>
      <c r="C49" s="8" t="s">
        <v>365</v>
      </c>
      <c r="D49" s="6"/>
      <c r="E49" s="7"/>
      <c r="F49" s="6"/>
      <c r="G49" s="7"/>
      <c r="H49" s="6"/>
      <c r="I49" s="7"/>
      <c r="J49" s="7">
        <f t="shared" si="0"/>
        <v>0</v>
      </c>
    </row>
    <row r="50" spans="1:10" x14ac:dyDescent="0.25">
      <c r="A50" s="3">
        <v>45</v>
      </c>
      <c r="B50" s="9" t="s">
        <v>366</v>
      </c>
      <c r="C50" s="14" t="s">
        <v>367</v>
      </c>
      <c r="D50" s="13">
        <v>43442</v>
      </c>
      <c r="E50" s="7">
        <v>825000</v>
      </c>
      <c r="F50" s="6"/>
      <c r="G50" s="7"/>
      <c r="H50" s="6"/>
      <c r="I50" s="7"/>
      <c r="J50" s="7">
        <f t="shared" si="0"/>
        <v>825000</v>
      </c>
    </row>
    <row r="51" spans="1:10" x14ac:dyDescent="0.25">
      <c r="A51" s="3">
        <v>46</v>
      </c>
      <c r="B51" s="9" t="s">
        <v>368</v>
      </c>
      <c r="C51" s="26" t="s">
        <v>369</v>
      </c>
      <c r="D51" s="23">
        <v>43443</v>
      </c>
      <c r="E51" s="24">
        <v>825000</v>
      </c>
      <c r="F51" s="6"/>
      <c r="G51" s="7"/>
      <c r="H51" s="6"/>
      <c r="I51" s="7"/>
      <c r="J51" s="7">
        <f t="shared" si="0"/>
        <v>825000</v>
      </c>
    </row>
    <row r="52" spans="1:10" x14ac:dyDescent="0.25">
      <c r="A52" s="3">
        <v>47</v>
      </c>
      <c r="B52" s="9" t="s">
        <v>189</v>
      </c>
      <c r="C52" s="8" t="s">
        <v>190</v>
      </c>
      <c r="D52" s="13">
        <v>43443</v>
      </c>
      <c r="E52" s="7">
        <v>825000</v>
      </c>
      <c r="F52" s="6"/>
      <c r="G52" s="7"/>
      <c r="H52" s="6"/>
      <c r="I52" s="7"/>
      <c r="J52" s="7">
        <f t="shared" si="0"/>
        <v>825000</v>
      </c>
    </row>
    <row r="53" spans="1:10" x14ac:dyDescent="0.25">
      <c r="A53" s="3">
        <v>48</v>
      </c>
      <c r="B53" s="4" t="s">
        <v>97</v>
      </c>
      <c r="C53" s="5" t="s">
        <v>98</v>
      </c>
      <c r="D53" s="13">
        <v>43442</v>
      </c>
      <c r="E53" s="7">
        <v>825000</v>
      </c>
      <c r="F53" s="13">
        <v>43442</v>
      </c>
      <c r="G53" s="7">
        <v>825000</v>
      </c>
      <c r="H53" s="13">
        <v>43442</v>
      </c>
      <c r="I53" s="7">
        <v>650000</v>
      </c>
      <c r="J53" s="7">
        <f t="shared" si="0"/>
        <v>2300000</v>
      </c>
    </row>
    <row r="54" spans="1:10" x14ac:dyDescent="0.25">
      <c r="A54" s="3"/>
      <c r="B54" s="4"/>
      <c r="C54" s="5" t="s">
        <v>476</v>
      </c>
      <c r="D54" s="13">
        <v>43442</v>
      </c>
      <c r="E54" s="7">
        <v>825000</v>
      </c>
      <c r="F54" s="13">
        <v>43442</v>
      </c>
      <c r="G54" s="7">
        <v>75000</v>
      </c>
      <c r="H54" s="6"/>
      <c r="I54" s="7"/>
      <c r="J54" s="7">
        <f t="shared" si="0"/>
        <v>900000</v>
      </c>
    </row>
    <row r="55" spans="1:10" ht="15.75" thickBot="1" x14ac:dyDescent="0.3">
      <c r="A55" s="53" t="s">
        <v>473</v>
      </c>
      <c r="B55" s="53"/>
      <c r="C55" s="53"/>
      <c r="D55" s="6"/>
      <c r="E55" s="49">
        <f>SUM(E6:E54)</f>
        <v>24750000</v>
      </c>
      <c r="F55" s="7"/>
      <c r="G55" s="49">
        <f>SUM(G6:G54)</f>
        <v>5335000</v>
      </c>
      <c r="H55" s="7"/>
      <c r="I55" s="49">
        <f t="shared" ref="I55" si="1">SUM(I6:I53)</f>
        <v>3275000</v>
      </c>
      <c r="J55" s="49">
        <f>SUM(J6:J54)</f>
        <v>33360000</v>
      </c>
    </row>
    <row r="56" spans="1:10" ht="15.75" thickTop="1" x14ac:dyDescent="0.25"/>
  </sheetData>
  <mergeCells count="1">
    <mergeCell ref="A55:C5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19" workbookViewId="0">
      <selection activeCell="I17" sqref="I17"/>
    </sheetView>
  </sheetViews>
  <sheetFormatPr defaultRowHeight="15" x14ac:dyDescent="0.25"/>
  <cols>
    <col min="1" max="1" width="4.28515625" style="1" bestFit="1" customWidth="1"/>
    <col min="2" max="2" width="18.42578125" style="1" bestFit="1" customWidth="1"/>
    <col min="3" max="3" width="25" style="1" bestFit="1" customWidth="1"/>
    <col min="4" max="4" width="9.140625" style="1"/>
    <col min="5" max="5" width="11.5703125" style="1" bestFit="1" customWidth="1"/>
    <col min="6" max="6" width="9.140625" style="1"/>
    <col min="7" max="7" width="10.5703125" style="1" bestFit="1" customWidth="1"/>
    <col min="8" max="8" width="9.140625" style="1"/>
    <col min="9" max="9" width="10.5703125" style="1" bestFit="1" customWidth="1"/>
    <col min="10" max="10" width="11.5703125" style="1" bestFit="1" customWidth="1"/>
    <col min="11" max="16384" width="9.140625" style="1"/>
  </cols>
  <sheetData>
    <row r="1" spans="1:10" x14ac:dyDescent="0.25">
      <c r="A1" s="19" t="s">
        <v>455</v>
      </c>
    </row>
    <row r="2" spans="1:10" x14ac:dyDescent="0.25">
      <c r="A2" s="19" t="s">
        <v>456</v>
      </c>
    </row>
    <row r="5" spans="1:10" x14ac:dyDescent="0.25">
      <c r="A5" s="2" t="s">
        <v>0</v>
      </c>
      <c r="B5" s="2" t="s">
        <v>1</v>
      </c>
      <c r="C5" s="2" t="s">
        <v>2</v>
      </c>
      <c r="D5" s="2" t="s">
        <v>457</v>
      </c>
      <c r="E5" s="2" t="s">
        <v>458</v>
      </c>
      <c r="F5" s="2" t="s">
        <v>459</v>
      </c>
      <c r="G5" s="2" t="s">
        <v>460</v>
      </c>
      <c r="H5" s="2" t="s">
        <v>459</v>
      </c>
      <c r="I5" s="2" t="s">
        <v>461</v>
      </c>
      <c r="J5" s="2" t="s">
        <v>462</v>
      </c>
    </row>
    <row r="6" spans="1:10" x14ac:dyDescent="0.25">
      <c r="A6" s="3">
        <v>1</v>
      </c>
      <c r="B6" s="4" t="s">
        <v>370</v>
      </c>
      <c r="C6" s="5" t="s">
        <v>371</v>
      </c>
      <c r="D6" s="13">
        <v>43442</v>
      </c>
      <c r="E6" s="7">
        <v>455000</v>
      </c>
      <c r="F6" s="6"/>
      <c r="G6" s="7"/>
      <c r="H6" s="6"/>
      <c r="I6" s="7"/>
      <c r="J6" s="7">
        <f>+E6+G6+I6</f>
        <v>455000</v>
      </c>
    </row>
    <row r="7" spans="1:10" x14ac:dyDescent="0.25">
      <c r="A7" s="3">
        <v>2</v>
      </c>
      <c r="B7" s="4" t="s">
        <v>372</v>
      </c>
      <c r="C7" s="8" t="s">
        <v>373</v>
      </c>
      <c r="D7" s="6"/>
      <c r="E7" s="7"/>
      <c r="F7" s="6"/>
      <c r="G7" s="7"/>
      <c r="H7" s="6"/>
      <c r="I7" s="7"/>
      <c r="J7" s="7">
        <f t="shared" ref="J7:J48" si="0">+E7+G7+I7</f>
        <v>0</v>
      </c>
    </row>
    <row r="8" spans="1:10" x14ac:dyDescent="0.25">
      <c r="A8" s="3">
        <v>3</v>
      </c>
      <c r="B8" s="9" t="s">
        <v>374</v>
      </c>
      <c r="C8" s="8" t="s">
        <v>375</v>
      </c>
      <c r="D8" s="13">
        <v>43443</v>
      </c>
      <c r="E8" s="7">
        <v>800000</v>
      </c>
      <c r="F8" s="6"/>
      <c r="G8" s="7"/>
      <c r="H8" s="6"/>
      <c r="I8" s="7"/>
      <c r="J8" s="7">
        <f t="shared" si="0"/>
        <v>800000</v>
      </c>
    </row>
    <row r="9" spans="1:10" x14ac:dyDescent="0.25">
      <c r="A9" s="3">
        <v>4</v>
      </c>
      <c r="B9" s="9" t="s">
        <v>376</v>
      </c>
      <c r="C9" s="8" t="s">
        <v>377</v>
      </c>
      <c r="D9" s="6"/>
      <c r="E9" s="7"/>
      <c r="F9" s="6"/>
      <c r="G9" s="7"/>
      <c r="H9" s="6"/>
      <c r="I9" s="7"/>
      <c r="J9" s="7">
        <f t="shared" si="0"/>
        <v>0</v>
      </c>
    </row>
    <row r="10" spans="1:10" x14ac:dyDescent="0.25">
      <c r="A10" s="3">
        <v>5</v>
      </c>
      <c r="B10" s="9" t="s">
        <v>378</v>
      </c>
      <c r="C10" s="5" t="s">
        <v>379</v>
      </c>
      <c r="D10" s="13">
        <v>43443</v>
      </c>
      <c r="E10" s="7">
        <v>825000</v>
      </c>
      <c r="F10" s="13">
        <v>43443</v>
      </c>
      <c r="G10" s="7">
        <v>825000</v>
      </c>
      <c r="H10" s="13">
        <v>43443</v>
      </c>
      <c r="I10" s="7">
        <v>650000</v>
      </c>
      <c r="J10" s="7">
        <f t="shared" si="0"/>
        <v>2300000</v>
      </c>
    </row>
    <row r="11" spans="1:10" x14ac:dyDescent="0.25">
      <c r="A11" s="3">
        <v>6</v>
      </c>
      <c r="B11" s="9" t="s">
        <v>380</v>
      </c>
      <c r="C11" s="5" t="s">
        <v>381</v>
      </c>
      <c r="D11" s="6"/>
      <c r="E11" s="7"/>
      <c r="F11" s="6"/>
      <c r="G11" s="7"/>
      <c r="H11" s="6"/>
      <c r="I11" s="7"/>
      <c r="J11" s="7">
        <f t="shared" si="0"/>
        <v>0</v>
      </c>
    </row>
    <row r="12" spans="1:10" x14ac:dyDescent="0.25">
      <c r="A12" s="3">
        <v>7</v>
      </c>
      <c r="B12" s="4" t="s">
        <v>382</v>
      </c>
      <c r="C12" s="8" t="s">
        <v>383</v>
      </c>
      <c r="D12" s="13">
        <v>43436</v>
      </c>
      <c r="E12" s="7">
        <v>825000</v>
      </c>
      <c r="F12" s="13">
        <v>43436</v>
      </c>
      <c r="G12" s="7">
        <v>825000</v>
      </c>
      <c r="H12" s="13">
        <v>43436</v>
      </c>
      <c r="I12" s="7">
        <v>650000</v>
      </c>
      <c r="J12" s="7">
        <f t="shared" si="0"/>
        <v>2300000</v>
      </c>
    </row>
    <row r="13" spans="1:10" x14ac:dyDescent="0.25">
      <c r="A13" s="3">
        <v>8</v>
      </c>
      <c r="B13" s="4" t="s">
        <v>475</v>
      </c>
      <c r="C13" s="8" t="s">
        <v>384</v>
      </c>
      <c r="D13" s="6"/>
      <c r="E13" s="7"/>
      <c r="F13" s="6"/>
      <c r="G13" s="7"/>
      <c r="H13" s="6"/>
      <c r="I13" s="7"/>
      <c r="J13" s="7">
        <f t="shared" si="0"/>
        <v>0</v>
      </c>
    </row>
    <row r="14" spans="1:10" x14ac:dyDescent="0.25">
      <c r="A14" s="3">
        <v>9</v>
      </c>
      <c r="B14" s="4" t="s">
        <v>385</v>
      </c>
      <c r="C14" s="8" t="s">
        <v>386</v>
      </c>
      <c r="D14" s="6"/>
      <c r="E14" s="7"/>
      <c r="F14" s="6"/>
      <c r="G14" s="7"/>
      <c r="H14" s="6"/>
      <c r="I14" s="7"/>
      <c r="J14" s="7">
        <f t="shared" si="0"/>
        <v>0</v>
      </c>
    </row>
    <row r="15" spans="1:10" x14ac:dyDescent="0.25">
      <c r="A15" s="3">
        <v>10</v>
      </c>
      <c r="B15" s="4" t="s">
        <v>387</v>
      </c>
      <c r="C15" s="5" t="s">
        <v>388</v>
      </c>
      <c r="D15" s="6"/>
      <c r="E15" s="7"/>
      <c r="F15" s="6"/>
      <c r="G15" s="7"/>
      <c r="H15" s="6"/>
      <c r="I15" s="7"/>
      <c r="J15" s="7">
        <f t="shared" si="0"/>
        <v>0</v>
      </c>
    </row>
    <row r="16" spans="1:10" x14ac:dyDescent="0.25">
      <c r="A16" s="3">
        <v>11</v>
      </c>
      <c r="B16" s="9" t="s">
        <v>389</v>
      </c>
      <c r="C16" s="5" t="s">
        <v>390</v>
      </c>
      <c r="D16" s="13">
        <v>43436</v>
      </c>
      <c r="E16" s="7">
        <v>825000</v>
      </c>
      <c r="F16" s="13">
        <v>43436</v>
      </c>
      <c r="G16" s="7">
        <v>825000</v>
      </c>
      <c r="H16" s="13">
        <v>43436</v>
      </c>
      <c r="I16" s="7">
        <v>650000</v>
      </c>
      <c r="J16" s="7">
        <f t="shared" si="0"/>
        <v>2300000</v>
      </c>
    </row>
    <row r="17" spans="1:10" x14ac:dyDescent="0.25">
      <c r="A17" s="3">
        <v>12</v>
      </c>
      <c r="B17" s="9" t="s">
        <v>391</v>
      </c>
      <c r="C17" s="8" t="s">
        <v>392</v>
      </c>
      <c r="D17" s="6"/>
      <c r="E17" s="7"/>
      <c r="F17" s="6"/>
      <c r="G17" s="7"/>
      <c r="H17" s="6"/>
      <c r="I17" s="7"/>
      <c r="J17" s="7">
        <f t="shared" si="0"/>
        <v>0</v>
      </c>
    </row>
    <row r="18" spans="1:10" x14ac:dyDescent="0.25">
      <c r="A18" s="3">
        <v>13</v>
      </c>
      <c r="B18" s="9" t="s">
        <v>393</v>
      </c>
      <c r="C18" s="27" t="s">
        <v>394</v>
      </c>
      <c r="D18" s="23">
        <v>43447</v>
      </c>
      <c r="E18" s="24">
        <v>825000</v>
      </c>
      <c r="F18" s="13">
        <v>43448</v>
      </c>
      <c r="G18" s="7">
        <v>825000</v>
      </c>
      <c r="H18" s="13">
        <v>43448</v>
      </c>
      <c r="I18" s="7">
        <v>650000</v>
      </c>
      <c r="J18" s="7">
        <f t="shared" si="0"/>
        <v>2300000</v>
      </c>
    </row>
    <row r="19" spans="1:10" x14ac:dyDescent="0.25">
      <c r="A19" s="3">
        <v>14</v>
      </c>
      <c r="B19" s="9" t="s">
        <v>395</v>
      </c>
      <c r="C19" s="8" t="s">
        <v>396</v>
      </c>
      <c r="D19" s="6"/>
      <c r="E19" s="7"/>
      <c r="F19" s="6"/>
      <c r="G19" s="7"/>
      <c r="H19" s="6"/>
      <c r="I19" s="7"/>
      <c r="J19" s="7">
        <f t="shared" si="0"/>
        <v>0</v>
      </c>
    </row>
    <row r="20" spans="1:10" x14ac:dyDescent="0.25">
      <c r="A20" s="3">
        <v>15</v>
      </c>
      <c r="B20" s="4" t="s">
        <v>397</v>
      </c>
      <c r="C20" s="5" t="s">
        <v>398</v>
      </c>
      <c r="D20" s="6"/>
      <c r="E20" s="7"/>
      <c r="F20" s="6"/>
      <c r="G20" s="7"/>
      <c r="H20" s="6"/>
      <c r="I20" s="7"/>
      <c r="J20" s="7">
        <f t="shared" si="0"/>
        <v>0</v>
      </c>
    </row>
    <row r="21" spans="1:10" x14ac:dyDescent="0.25">
      <c r="A21" s="3">
        <v>16</v>
      </c>
      <c r="B21" s="9" t="s">
        <v>399</v>
      </c>
      <c r="C21" s="8" t="s">
        <v>400</v>
      </c>
      <c r="D21" s="13">
        <v>43436</v>
      </c>
      <c r="E21" s="7">
        <v>825000</v>
      </c>
      <c r="F21" s="6"/>
      <c r="G21" s="7"/>
      <c r="H21" s="6"/>
      <c r="I21" s="7"/>
      <c r="J21" s="7">
        <f t="shared" si="0"/>
        <v>825000</v>
      </c>
    </row>
    <row r="22" spans="1:10" x14ac:dyDescent="0.25">
      <c r="A22" s="3">
        <v>17</v>
      </c>
      <c r="B22" s="9" t="s">
        <v>401</v>
      </c>
      <c r="C22" s="5" t="s">
        <v>402</v>
      </c>
      <c r="D22" s="13">
        <v>43442</v>
      </c>
      <c r="E22" s="7">
        <v>825000</v>
      </c>
      <c r="F22" s="13">
        <v>43442</v>
      </c>
      <c r="G22" s="7">
        <v>25000</v>
      </c>
      <c r="H22" s="6"/>
      <c r="I22" s="7"/>
      <c r="J22" s="7">
        <f t="shared" si="0"/>
        <v>850000</v>
      </c>
    </row>
    <row r="23" spans="1:10" x14ac:dyDescent="0.25">
      <c r="A23" s="3">
        <v>18</v>
      </c>
      <c r="B23" s="9" t="s">
        <v>403</v>
      </c>
      <c r="C23" s="8" t="s">
        <v>404</v>
      </c>
      <c r="D23" s="6"/>
      <c r="E23" s="7"/>
      <c r="F23" s="6"/>
      <c r="G23" s="7"/>
      <c r="H23" s="6"/>
      <c r="I23" s="7"/>
      <c r="J23" s="7">
        <f t="shared" si="0"/>
        <v>0</v>
      </c>
    </row>
    <row r="24" spans="1:10" x14ac:dyDescent="0.25">
      <c r="A24" s="3">
        <v>19</v>
      </c>
      <c r="B24" s="9" t="s">
        <v>405</v>
      </c>
      <c r="C24" s="8" t="s">
        <v>406</v>
      </c>
      <c r="D24" s="23">
        <v>43437</v>
      </c>
      <c r="E24" s="24">
        <v>825000</v>
      </c>
      <c r="F24" s="6"/>
      <c r="G24" s="7"/>
      <c r="H24" s="6"/>
      <c r="I24" s="7"/>
      <c r="J24" s="7">
        <f t="shared" si="0"/>
        <v>825000</v>
      </c>
    </row>
    <row r="25" spans="1:10" x14ac:dyDescent="0.25">
      <c r="A25" s="3">
        <v>20</v>
      </c>
      <c r="B25" s="4" t="s">
        <v>407</v>
      </c>
      <c r="C25" s="5" t="s">
        <v>408</v>
      </c>
      <c r="D25" s="13">
        <v>43437</v>
      </c>
      <c r="E25" s="7">
        <v>825000</v>
      </c>
      <c r="F25" s="6"/>
      <c r="G25" s="7"/>
      <c r="H25" s="6"/>
      <c r="I25" s="7"/>
      <c r="J25" s="7">
        <f t="shared" si="0"/>
        <v>825000</v>
      </c>
    </row>
    <row r="26" spans="1:10" x14ac:dyDescent="0.25">
      <c r="A26" s="3">
        <v>21</v>
      </c>
      <c r="B26" s="4" t="s">
        <v>409</v>
      </c>
      <c r="C26" s="8" t="s">
        <v>410</v>
      </c>
      <c r="D26" s="13">
        <v>43443</v>
      </c>
      <c r="E26" s="7">
        <v>825000</v>
      </c>
      <c r="F26" s="13">
        <v>43443</v>
      </c>
      <c r="G26" s="7">
        <v>825000</v>
      </c>
      <c r="H26" s="13">
        <v>43443</v>
      </c>
      <c r="I26" s="7">
        <v>650000</v>
      </c>
      <c r="J26" s="7">
        <f t="shared" si="0"/>
        <v>2300000</v>
      </c>
    </row>
    <row r="27" spans="1:10" x14ac:dyDescent="0.25">
      <c r="A27" s="3">
        <v>22</v>
      </c>
      <c r="B27" s="9" t="s">
        <v>411</v>
      </c>
      <c r="C27" s="8" t="s">
        <v>412</v>
      </c>
      <c r="D27" s="13">
        <v>43438</v>
      </c>
      <c r="E27" s="7">
        <v>825000</v>
      </c>
      <c r="F27" s="13">
        <v>43438</v>
      </c>
      <c r="G27" s="7">
        <v>825000</v>
      </c>
      <c r="H27" s="13">
        <v>43438</v>
      </c>
      <c r="I27" s="7">
        <v>650000</v>
      </c>
      <c r="J27" s="7">
        <f t="shared" si="0"/>
        <v>2300000</v>
      </c>
    </row>
    <row r="28" spans="1:10" x14ac:dyDescent="0.25">
      <c r="A28" s="3">
        <v>23</v>
      </c>
      <c r="B28" s="9" t="s">
        <v>413</v>
      </c>
      <c r="C28" s="10" t="s">
        <v>414</v>
      </c>
      <c r="D28" s="13">
        <v>43437</v>
      </c>
      <c r="E28" s="7">
        <v>825000</v>
      </c>
      <c r="F28" s="13">
        <v>43437</v>
      </c>
      <c r="G28" s="7">
        <v>825000</v>
      </c>
      <c r="H28" s="13">
        <v>43437</v>
      </c>
      <c r="I28" s="7">
        <v>650000</v>
      </c>
      <c r="J28" s="7">
        <f t="shared" si="0"/>
        <v>2300000</v>
      </c>
    </row>
    <row r="29" spans="1:10" x14ac:dyDescent="0.25">
      <c r="A29" s="3">
        <v>24</v>
      </c>
      <c r="B29" s="11" t="s">
        <v>415</v>
      </c>
      <c r="C29" s="5" t="s">
        <v>416</v>
      </c>
      <c r="D29" s="6"/>
      <c r="E29" s="7"/>
      <c r="F29" s="6"/>
      <c r="G29" s="7"/>
      <c r="H29" s="6"/>
      <c r="I29" s="7"/>
      <c r="J29" s="7">
        <f t="shared" si="0"/>
        <v>0</v>
      </c>
    </row>
    <row r="30" spans="1:10" x14ac:dyDescent="0.25">
      <c r="A30" s="3">
        <v>25</v>
      </c>
      <c r="B30" s="12" t="s">
        <v>417</v>
      </c>
      <c r="C30" s="5" t="s">
        <v>418</v>
      </c>
      <c r="D30" s="13">
        <v>43442</v>
      </c>
      <c r="E30" s="7">
        <v>825000</v>
      </c>
      <c r="F30" s="13">
        <v>43442</v>
      </c>
      <c r="G30" s="7">
        <v>175000</v>
      </c>
      <c r="H30" s="6"/>
      <c r="I30" s="7"/>
      <c r="J30" s="7">
        <f t="shared" si="0"/>
        <v>1000000</v>
      </c>
    </row>
    <row r="31" spans="1:10" x14ac:dyDescent="0.25">
      <c r="A31" s="3">
        <v>26</v>
      </c>
      <c r="B31" s="4" t="s">
        <v>419</v>
      </c>
      <c r="C31" s="8" t="s">
        <v>420</v>
      </c>
      <c r="D31" s="13">
        <v>43443</v>
      </c>
      <c r="E31" s="7">
        <v>825000</v>
      </c>
      <c r="F31" s="6"/>
      <c r="G31" s="7"/>
      <c r="H31" s="6"/>
      <c r="I31" s="7"/>
      <c r="J31" s="7">
        <f t="shared" si="0"/>
        <v>825000</v>
      </c>
    </row>
    <row r="32" spans="1:10" x14ac:dyDescent="0.25">
      <c r="A32" s="3">
        <v>27</v>
      </c>
      <c r="B32" s="4" t="s">
        <v>421</v>
      </c>
      <c r="C32" s="8" t="s">
        <v>422</v>
      </c>
      <c r="D32" s="13">
        <v>43429</v>
      </c>
      <c r="E32" s="7">
        <v>825000</v>
      </c>
      <c r="F32" s="6"/>
      <c r="G32" s="7"/>
      <c r="H32" s="6"/>
      <c r="I32" s="7"/>
      <c r="J32" s="7">
        <f t="shared" si="0"/>
        <v>825000</v>
      </c>
    </row>
    <row r="33" spans="1:10" x14ac:dyDescent="0.25">
      <c r="A33" s="3">
        <v>28</v>
      </c>
      <c r="B33" s="9" t="s">
        <v>423</v>
      </c>
      <c r="C33" s="8" t="s">
        <v>424</v>
      </c>
      <c r="D33" s="13">
        <v>43436</v>
      </c>
      <c r="E33" s="7">
        <v>825000</v>
      </c>
      <c r="F33" s="13">
        <v>43436</v>
      </c>
      <c r="G33" s="7">
        <v>825000</v>
      </c>
      <c r="H33" s="13">
        <v>43436</v>
      </c>
      <c r="I33" s="7">
        <v>650000</v>
      </c>
      <c r="J33" s="7">
        <f t="shared" si="0"/>
        <v>2300000</v>
      </c>
    </row>
    <row r="34" spans="1:10" x14ac:dyDescent="0.25">
      <c r="A34" s="3">
        <v>29</v>
      </c>
      <c r="B34" s="9" t="s">
        <v>425</v>
      </c>
      <c r="C34" s="8" t="s">
        <v>426</v>
      </c>
      <c r="D34" s="6"/>
      <c r="E34" s="7"/>
      <c r="F34" s="6"/>
      <c r="G34" s="7"/>
      <c r="H34" s="6"/>
      <c r="I34" s="7"/>
      <c r="J34" s="7">
        <f t="shared" si="0"/>
        <v>0</v>
      </c>
    </row>
    <row r="35" spans="1:10" x14ac:dyDescent="0.25">
      <c r="A35" s="3">
        <v>30</v>
      </c>
      <c r="B35" s="11" t="s">
        <v>427</v>
      </c>
      <c r="C35" s="8" t="s">
        <v>428</v>
      </c>
      <c r="D35" s="13">
        <v>43443</v>
      </c>
      <c r="E35" s="7">
        <v>825000</v>
      </c>
      <c r="F35" s="6"/>
      <c r="G35" s="7"/>
      <c r="H35" s="6"/>
      <c r="I35" s="7"/>
      <c r="J35" s="7">
        <f t="shared" si="0"/>
        <v>825000</v>
      </c>
    </row>
    <row r="36" spans="1:10" x14ac:dyDescent="0.25">
      <c r="A36" s="3">
        <v>31</v>
      </c>
      <c r="B36" s="9" t="s">
        <v>429</v>
      </c>
      <c r="C36" s="8" t="s">
        <v>430</v>
      </c>
      <c r="D36" s="6"/>
      <c r="E36" s="7"/>
      <c r="F36" s="6"/>
      <c r="G36" s="7"/>
      <c r="H36" s="6"/>
      <c r="I36" s="7"/>
      <c r="J36" s="7">
        <f t="shared" si="0"/>
        <v>0</v>
      </c>
    </row>
    <row r="37" spans="1:10" x14ac:dyDescent="0.25">
      <c r="A37" s="3">
        <v>32</v>
      </c>
      <c r="B37" s="4" t="s">
        <v>431</v>
      </c>
      <c r="C37" s="5" t="s">
        <v>432</v>
      </c>
      <c r="D37" s="13">
        <v>43429</v>
      </c>
      <c r="E37" s="7">
        <v>825000</v>
      </c>
      <c r="F37" s="6"/>
      <c r="G37" s="7"/>
      <c r="H37" s="6"/>
      <c r="I37" s="7"/>
      <c r="J37" s="7">
        <f t="shared" si="0"/>
        <v>825000</v>
      </c>
    </row>
    <row r="38" spans="1:10" x14ac:dyDescent="0.25">
      <c r="A38" s="3">
        <v>33</v>
      </c>
      <c r="B38" s="4" t="s">
        <v>433</v>
      </c>
      <c r="C38" s="8" t="s">
        <v>434</v>
      </c>
      <c r="D38" s="13">
        <v>43431</v>
      </c>
      <c r="E38" s="7">
        <v>825000</v>
      </c>
      <c r="F38" s="13">
        <v>43431</v>
      </c>
      <c r="G38" s="7">
        <v>825000</v>
      </c>
      <c r="H38" s="13">
        <v>43431</v>
      </c>
      <c r="I38" s="7">
        <v>650000</v>
      </c>
      <c r="J38" s="7">
        <f t="shared" si="0"/>
        <v>2300000</v>
      </c>
    </row>
    <row r="39" spans="1:10" x14ac:dyDescent="0.25">
      <c r="A39" s="3">
        <v>34</v>
      </c>
      <c r="B39" s="9" t="s">
        <v>435</v>
      </c>
      <c r="C39" s="8" t="s">
        <v>436</v>
      </c>
      <c r="D39" s="6"/>
      <c r="E39" s="7"/>
      <c r="F39" s="6"/>
      <c r="G39" s="7"/>
      <c r="H39" s="6"/>
      <c r="I39" s="7"/>
      <c r="J39" s="7">
        <f t="shared" si="0"/>
        <v>0</v>
      </c>
    </row>
    <row r="40" spans="1:10" x14ac:dyDescent="0.25">
      <c r="A40" s="3">
        <v>35</v>
      </c>
      <c r="B40" s="4" t="s">
        <v>437</v>
      </c>
      <c r="C40" s="8" t="s">
        <v>438</v>
      </c>
      <c r="D40" s="13">
        <v>43430</v>
      </c>
      <c r="E40" s="7">
        <v>825000</v>
      </c>
      <c r="F40" s="13">
        <v>43430</v>
      </c>
      <c r="G40" s="7">
        <v>825000</v>
      </c>
      <c r="H40" s="13">
        <v>43430</v>
      </c>
      <c r="I40" s="7">
        <v>650000</v>
      </c>
      <c r="J40" s="7">
        <f t="shared" si="0"/>
        <v>2300000</v>
      </c>
    </row>
    <row r="41" spans="1:10" x14ac:dyDescent="0.25">
      <c r="A41" s="3">
        <v>36</v>
      </c>
      <c r="B41" s="4" t="s">
        <v>439</v>
      </c>
      <c r="C41" s="8" t="s">
        <v>440</v>
      </c>
      <c r="D41" s="6"/>
      <c r="E41" s="7"/>
      <c r="F41" s="6"/>
      <c r="G41" s="7"/>
      <c r="H41" s="6"/>
      <c r="I41" s="7"/>
      <c r="J41" s="7">
        <f t="shared" si="0"/>
        <v>0</v>
      </c>
    </row>
    <row r="42" spans="1:10" x14ac:dyDescent="0.25">
      <c r="A42" s="3">
        <v>37</v>
      </c>
      <c r="B42" s="9" t="s">
        <v>441</v>
      </c>
      <c r="C42" s="8" t="s">
        <v>442</v>
      </c>
      <c r="D42" s="6"/>
      <c r="E42" s="7"/>
      <c r="F42" s="6"/>
      <c r="G42" s="7"/>
      <c r="H42" s="6"/>
      <c r="I42" s="7"/>
      <c r="J42" s="7">
        <f t="shared" si="0"/>
        <v>0</v>
      </c>
    </row>
    <row r="43" spans="1:10" x14ac:dyDescent="0.25">
      <c r="A43" s="3">
        <v>38</v>
      </c>
      <c r="B43" s="9" t="s">
        <v>443</v>
      </c>
      <c r="C43" s="8" t="s">
        <v>444</v>
      </c>
      <c r="D43" s="6"/>
      <c r="E43" s="7"/>
      <c r="F43" s="6"/>
      <c r="G43" s="7"/>
      <c r="H43" s="6"/>
      <c r="I43" s="7"/>
      <c r="J43" s="7">
        <f t="shared" si="0"/>
        <v>0</v>
      </c>
    </row>
    <row r="44" spans="1:10" x14ac:dyDescent="0.25">
      <c r="A44" s="3">
        <v>39</v>
      </c>
      <c r="B44" s="9" t="s">
        <v>445</v>
      </c>
      <c r="C44" s="8" t="s">
        <v>446</v>
      </c>
      <c r="D44" s="13">
        <v>43442</v>
      </c>
      <c r="E44" s="7">
        <v>825000</v>
      </c>
      <c r="F44" s="6"/>
      <c r="G44" s="7"/>
      <c r="H44" s="6"/>
      <c r="I44" s="7"/>
      <c r="J44" s="7">
        <f t="shared" si="0"/>
        <v>825000</v>
      </c>
    </row>
    <row r="45" spans="1:10" x14ac:dyDescent="0.25">
      <c r="A45" s="3">
        <v>40</v>
      </c>
      <c r="B45" s="9" t="s">
        <v>447</v>
      </c>
      <c r="C45" s="8" t="s">
        <v>448</v>
      </c>
      <c r="D45" s="13">
        <v>43439</v>
      </c>
      <c r="E45" s="7">
        <v>825000</v>
      </c>
      <c r="F45" s="6"/>
      <c r="G45" s="7"/>
      <c r="H45" s="6"/>
      <c r="I45" s="7"/>
      <c r="J45" s="7">
        <f t="shared" si="0"/>
        <v>825000</v>
      </c>
    </row>
    <row r="46" spans="1:10" x14ac:dyDescent="0.25">
      <c r="A46" s="3">
        <v>41</v>
      </c>
      <c r="B46" s="9" t="s">
        <v>449</v>
      </c>
      <c r="C46" s="8" t="s">
        <v>450</v>
      </c>
      <c r="D46" s="13">
        <v>43429</v>
      </c>
      <c r="E46" s="7">
        <v>825000</v>
      </c>
      <c r="F46" s="13">
        <v>43429</v>
      </c>
      <c r="G46" s="7">
        <v>825000</v>
      </c>
      <c r="H46" s="13">
        <v>43429</v>
      </c>
      <c r="I46" s="7">
        <v>650000</v>
      </c>
      <c r="J46" s="7">
        <f t="shared" si="0"/>
        <v>2300000</v>
      </c>
    </row>
    <row r="47" spans="1:10" x14ac:dyDescent="0.25">
      <c r="A47" s="3">
        <v>42</v>
      </c>
      <c r="B47" s="4" t="s">
        <v>451</v>
      </c>
      <c r="C47" s="8" t="s">
        <v>452</v>
      </c>
      <c r="D47" s="13">
        <v>43443</v>
      </c>
      <c r="E47" s="7">
        <v>825000</v>
      </c>
      <c r="F47" s="13">
        <v>43443</v>
      </c>
      <c r="G47" s="7">
        <v>825000</v>
      </c>
      <c r="H47" s="13">
        <v>43443</v>
      </c>
      <c r="I47" s="7">
        <v>650000</v>
      </c>
      <c r="J47" s="7">
        <f t="shared" si="0"/>
        <v>2300000</v>
      </c>
    </row>
    <row r="48" spans="1:10" x14ac:dyDescent="0.25">
      <c r="A48" s="3">
        <v>43</v>
      </c>
      <c r="B48" s="4" t="s">
        <v>453</v>
      </c>
      <c r="C48" s="8" t="s">
        <v>454</v>
      </c>
      <c r="D48" s="6"/>
      <c r="E48" s="7"/>
      <c r="F48" s="6"/>
      <c r="G48" s="7"/>
      <c r="H48" s="6"/>
      <c r="I48" s="7"/>
      <c r="J48" s="7">
        <f t="shared" si="0"/>
        <v>0</v>
      </c>
    </row>
    <row r="49" spans="1:10" ht="15.75" thickBot="1" x14ac:dyDescent="0.3">
      <c r="A49" s="50" t="s">
        <v>473</v>
      </c>
      <c r="B49" s="51"/>
      <c r="C49" s="52"/>
      <c r="D49" s="7"/>
      <c r="E49" s="49">
        <f>SUM(E6:E48)</f>
        <v>20230000</v>
      </c>
      <c r="F49" s="7"/>
      <c r="G49" s="49">
        <f t="shared" ref="G49:J49" si="1">SUM(G6:G48)</f>
        <v>10100000</v>
      </c>
      <c r="H49" s="7"/>
      <c r="I49" s="49">
        <f t="shared" si="1"/>
        <v>7800000</v>
      </c>
      <c r="J49" s="49">
        <f t="shared" si="1"/>
        <v>38130000</v>
      </c>
    </row>
    <row r="50" spans="1:10" ht="15.75" thickTop="1" x14ac:dyDescent="0.25"/>
  </sheetData>
  <mergeCells count="1">
    <mergeCell ref="A49:C4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"/>
  <sheetViews>
    <sheetView tabSelected="1" workbookViewId="0">
      <selection activeCell="L12" sqref="L12"/>
    </sheetView>
  </sheetViews>
  <sheetFormatPr defaultRowHeight="15" x14ac:dyDescent="0.25"/>
  <cols>
    <col min="1" max="1" width="3.7109375" style="1" bestFit="1" customWidth="1"/>
    <col min="2" max="2" width="13.140625" style="1" bestFit="1" customWidth="1"/>
    <col min="3" max="3" width="14" style="1" bestFit="1" customWidth="1"/>
    <col min="4" max="4" width="12.7109375" style="1" bestFit="1" customWidth="1"/>
    <col min="5" max="5" width="21.28515625" style="1" customWidth="1"/>
    <col min="6" max="8" width="9.140625" style="1"/>
    <col min="9" max="9" width="12.42578125" style="1" bestFit="1" customWidth="1"/>
    <col min="10" max="10" width="23.85546875" style="1" bestFit="1" customWidth="1"/>
    <col min="11" max="11" width="21.85546875" style="1" bestFit="1" customWidth="1"/>
    <col min="12" max="12" width="22.42578125" style="1" customWidth="1"/>
    <col min="13" max="16384" width="9.140625" style="1"/>
  </cols>
  <sheetData>
    <row r="1" spans="1:12" x14ac:dyDescent="0.25">
      <c r="A1" s="57" t="s">
        <v>463</v>
      </c>
      <c r="B1" s="57"/>
      <c r="C1" s="57"/>
      <c r="D1" s="57"/>
      <c r="E1" s="57"/>
      <c r="H1" s="57" t="s">
        <v>477</v>
      </c>
      <c r="I1" s="57"/>
      <c r="J1" s="57"/>
      <c r="K1" s="57"/>
      <c r="L1" s="57"/>
    </row>
    <row r="2" spans="1:12" x14ac:dyDescent="0.25">
      <c r="A2" s="57" t="s">
        <v>464</v>
      </c>
      <c r="B2" s="57"/>
      <c r="C2" s="57"/>
      <c r="D2" s="57"/>
      <c r="E2" s="57"/>
      <c r="H2" s="57" t="s">
        <v>464</v>
      </c>
      <c r="I2" s="57"/>
      <c r="J2" s="57"/>
      <c r="K2" s="57"/>
      <c r="L2" s="57"/>
    </row>
    <row r="3" spans="1:12" x14ac:dyDescent="0.25">
      <c r="A3" s="57" t="s">
        <v>456</v>
      </c>
      <c r="B3" s="57"/>
      <c r="C3" s="57"/>
      <c r="D3" s="57"/>
      <c r="E3" s="57"/>
      <c r="H3" s="57" t="s">
        <v>456</v>
      </c>
      <c r="I3" s="57"/>
      <c r="J3" s="57"/>
      <c r="K3" s="57"/>
      <c r="L3" s="57"/>
    </row>
    <row r="5" spans="1:12" x14ac:dyDescent="0.25">
      <c r="A5" s="18" t="s">
        <v>465</v>
      </c>
      <c r="B5" s="18" t="s">
        <v>466</v>
      </c>
      <c r="C5" s="18" t="s">
        <v>458</v>
      </c>
      <c r="D5" s="18" t="s">
        <v>467</v>
      </c>
      <c r="E5" s="18" t="s">
        <v>461</v>
      </c>
      <c r="H5" s="22" t="s">
        <v>465</v>
      </c>
      <c r="I5" s="22" t="s">
        <v>466</v>
      </c>
      <c r="J5" s="22" t="s">
        <v>478</v>
      </c>
      <c r="K5" s="25" t="s">
        <v>480</v>
      </c>
      <c r="L5" s="25" t="s">
        <v>481</v>
      </c>
    </row>
    <row r="6" spans="1:12" x14ac:dyDescent="0.25">
      <c r="A6" s="6">
        <v>1</v>
      </c>
      <c r="B6" s="6" t="s">
        <v>468</v>
      </c>
      <c r="C6" s="16">
        <f>+'MANAJEMEN 1'!E54</f>
        <v>23925000</v>
      </c>
      <c r="D6" s="16">
        <f>+'MANAJEMEN 1'!G54</f>
        <v>3250000</v>
      </c>
      <c r="E6" s="16">
        <f>+'MANAJEMEN 1'!I54</f>
        <v>1300000</v>
      </c>
      <c r="H6" s="6">
        <v>1</v>
      </c>
      <c r="I6" s="6" t="s">
        <v>468</v>
      </c>
      <c r="J6" s="32">
        <f>+COUNT('MANAJEMEN 1'!E5:E53)</f>
        <v>29</v>
      </c>
      <c r="K6" s="6">
        <f>COUNTIF('MANAJEMEN 1'!G5:G53,825000)</f>
        <v>2</v>
      </c>
      <c r="L6" s="6">
        <f>COUNTIF('MANAJEMEN 1'!I5:I53,650000)</f>
        <v>2</v>
      </c>
    </row>
    <row r="7" spans="1:12" x14ac:dyDescent="0.25">
      <c r="A7" s="6">
        <v>2</v>
      </c>
      <c r="B7" s="6" t="s">
        <v>469</v>
      </c>
      <c r="C7" s="16">
        <f>+'MANAJEMEN 2'!E54</f>
        <v>19800000</v>
      </c>
      <c r="D7" s="16">
        <f>+'MANAJEMEN 2'!G54</f>
        <v>3475000</v>
      </c>
      <c r="E7" s="16">
        <f>+'MANAJEMEN 2'!I54</f>
        <v>1950000</v>
      </c>
      <c r="H7" s="6">
        <v>2</v>
      </c>
      <c r="I7" s="6" t="s">
        <v>469</v>
      </c>
      <c r="J7" s="6">
        <f>+COUNT('MANAJEMEN 2'!E6:E53)</f>
        <v>24</v>
      </c>
      <c r="K7" s="6">
        <f>COUNTIF('MANAJEMEN 2'!G5:G53,825000)</f>
        <v>3</v>
      </c>
      <c r="L7" s="6">
        <f>COUNTIF('MANAJEMEN 2'!I6:I53,650000)</f>
        <v>3</v>
      </c>
    </row>
    <row r="8" spans="1:12" x14ac:dyDescent="0.25">
      <c r="A8" s="6">
        <v>3</v>
      </c>
      <c r="B8" s="6" t="s">
        <v>470</v>
      </c>
      <c r="C8" s="16">
        <f>+'MANAJEMEN 3'!E54</f>
        <v>22825000</v>
      </c>
      <c r="D8" s="16">
        <f>+'MANAJEMEN 3'!G54</f>
        <v>5575000</v>
      </c>
      <c r="E8" s="16">
        <f>+'MANAJEMEN 3'!I54</f>
        <v>2950000</v>
      </c>
      <c r="H8" s="6">
        <v>3</v>
      </c>
      <c r="I8" s="6" t="s">
        <v>470</v>
      </c>
      <c r="J8" s="6">
        <f>+COUNT('MANAJEMEN 3'!E6:E53)</f>
        <v>29</v>
      </c>
      <c r="K8" s="7">
        <f>COUNTIF('MANAJEMEN 3'!G5:G54,825000)</f>
        <v>6</v>
      </c>
      <c r="L8" s="6">
        <f>COUNTIF('MANAJEMEN 3'!I6:I53,650000)</f>
        <v>4</v>
      </c>
    </row>
    <row r="9" spans="1:12" x14ac:dyDescent="0.25">
      <c r="A9" s="6">
        <v>4</v>
      </c>
      <c r="B9" s="6" t="s">
        <v>471</v>
      </c>
      <c r="C9" s="16">
        <f>+'AKUNTANSI 1'!E55</f>
        <v>24750000</v>
      </c>
      <c r="D9" s="16">
        <f>+'AKUNTANSI 1'!G55</f>
        <v>5335000</v>
      </c>
      <c r="E9" s="16">
        <f>+'AKUNTANSI 1'!I55</f>
        <v>3275000</v>
      </c>
      <c r="H9" s="6">
        <v>4</v>
      </c>
      <c r="I9" s="6" t="s">
        <v>471</v>
      </c>
      <c r="J9" s="6">
        <f>+COUNT('AKUNTANSI 1'!E6:E54)</f>
        <v>30</v>
      </c>
      <c r="K9" s="7">
        <f>COUNTIF('AKUNTANSI 1'!G6:G54,825000)</f>
        <v>5</v>
      </c>
      <c r="L9" s="6">
        <f>COUNTIF('AKUNTANSI 1'!I6:I54,650000)</f>
        <v>4</v>
      </c>
    </row>
    <row r="10" spans="1:12" x14ac:dyDescent="0.25">
      <c r="A10" s="6">
        <v>5</v>
      </c>
      <c r="B10" s="6" t="s">
        <v>472</v>
      </c>
      <c r="C10" s="16">
        <f>+'AKUNTANSI 2'!E49</f>
        <v>20230000</v>
      </c>
      <c r="D10" s="16">
        <f>+'AKUNTANSI 2'!G49</f>
        <v>10100000</v>
      </c>
      <c r="E10" s="16">
        <f>+'AKUNTANSI 2'!I49</f>
        <v>7800000</v>
      </c>
      <c r="H10" s="6">
        <v>5</v>
      </c>
      <c r="I10" s="6" t="s">
        <v>472</v>
      </c>
      <c r="J10" s="6">
        <f>+COUNT('AKUNTANSI 2'!E6:E48)</f>
        <v>25</v>
      </c>
      <c r="K10" s="7">
        <f>COUNTIF('AKUNTANSI 2'!G7:G55,825000)</f>
        <v>12</v>
      </c>
      <c r="L10" s="6">
        <f>COUNTIF('AKUNTANSI 2'!I6:I48,650000)</f>
        <v>12</v>
      </c>
    </row>
    <row r="11" spans="1:12" ht="15.75" thickBot="1" x14ac:dyDescent="0.3">
      <c r="A11" s="58" t="s">
        <v>474</v>
      </c>
      <c r="B11" s="58"/>
      <c r="C11" s="17">
        <f>SUM(C6:C10)</f>
        <v>111530000</v>
      </c>
      <c r="D11" s="17">
        <f t="shared" ref="D11:E11" si="0">SUM(D6:D10)</f>
        <v>27735000</v>
      </c>
      <c r="E11" s="17">
        <f t="shared" si="0"/>
        <v>17275000</v>
      </c>
      <c r="H11" s="54" t="s">
        <v>479</v>
      </c>
      <c r="I11" s="56"/>
      <c r="J11" s="48">
        <f>SUM(J6:J10)</f>
        <v>137</v>
      </c>
      <c r="K11" s="48">
        <f t="shared" ref="K11" si="1">SUM(K6:K10)</f>
        <v>28</v>
      </c>
      <c r="L11" s="48">
        <f>SUM(L6:L10)</f>
        <v>25</v>
      </c>
    </row>
    <row r="12" spans="1:12" ht="16.5" thickTop="1" thickBot="1" x14ac:dyDescent="0.3">
      <c r="A12" s="54" t="s">
        <v>473</v>
      </c>
      <c r="B12" s="55"/>
      <c r="C12" s="55"/>
      <c r="D12" s="56"/>
      <c r="E12" s="48">
        <f>+C11+D11+E11</f>
        <v>156540000</v>
      </c>
    </row>
    <row r="13" spans="1:12" ht="15.75" thickTop="1" x14ac:dyDescent="0.25"/>
    <row r="14" spans="1:12" x14ac:dyDescent="0.25">
      <c r="A14" s="1" t="s">
        <v>482</v>
      </c>
      <c r="H14" s="1" t="s">
        <v>482</v>
      </c>
      <c r="I14" s="28"/>
    </row>
    <row r="15" spans="1:12" x14ac:dyDescent="0.25">
      <c r="A15" s="29" t="s">
        <v>483</v>
      </c>
      <c r="B15" s="28"/>
      <c r="C15" s="28"/>
      <c r="D15" s="28"/>
      <c r="E15" s="28"/>
      <c r="H15" s="29" t="s">
        <v>483</v>
      </c>
      <c r="I15" s="28"/>
    </row>
    <row r="16" spans="1:12" x14ac:dyDescent="0.25">
      <c r="A16" s="28"/>
      <c r="B16" s="28"/>
      <c r="C16" s="28"/>
      <c r="D16" s="28"/>
      <c r="E16" s="28"/>
      <c r="H16" s="28"/>
      <c r="I16" s="28"/>
    </row>
    <row r="17" spans="1:8" x14ac:dyDescent="0.25">
      <c r="A17" s="28"/>
      <c r="B17" s="28"/>
      <c r="C17" s="28"/>
      <c r="D17" s="28"/>
      <c r="E17" s="28"/>
      <c r="H17" s="28"/>
    </row>
    <row r="20" spans="1:8" x14ac:dyDescent="0.25">
      <c r="A20" s="30" t="s">
        <v>484</v>
      </c>
      <c r="H20" s="30" t="s">
        <v>484</v>
      </c>
    </row>
    <row r="21" spans="1:8" x14ac:dyDescent="0.25">
      <c r="A21" s="31" t="s">
        <v>485</v>
      </c>
      <c r="H21" s="31" t="s">
        <v>485</v>
      </c>
    </row>
  </sheetData>
  <mergeCells count="9">
    <mergeCell ref="A12:D12"/>
    <mergeCell ref="H1:L1"/>
    <mergeCell ref="H2:L2"/>
    <mergeCell ref="H3:L3"/>
    <mergeCell ref="H11:I11"/>
    <mergeCell ref="A1:E1"/>
    <mergeCell ref="A2:E2"/>
    <mergeCell ref="A3:E3"/>
    <mergeCell ref="A11:B1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6" workbookViewId="0">
      <selection activeCell="H28" sqref="H28"/>
    </sheetView>
  </sheetViews>
  <sheetFormatPr defaultRowHeight="15.75" x14ac:dyDescent="0.25"/>
  <cols>
    <col min="1" max="1" width="9.85546875" style="36" bestFit="1" customWidth="1"/>
    <col min="2" max="2" width="9.140625" style="36"/>
    <col min="3" max="3" width="9.28515625" style="36" bestFit="1" customWidth="1"/>
    <col min="4" max="4" width="9.140625" style="36"/>
    <col min="5" max="5" width="12.7109375" style="36" bestFit="1" customWidth="1"/>
    <col min="6" max="7" width="13.85546875" style="36" bestFit="1" customWidth="1"/>
    <col min="8" max="8" width="14" style="36" bestFit="1" customWidth="1"/>
    <col min="9" max="16384" width="9.140625" style="36"/>
  </cols>
  <sheetData>
    <row r="1" spans="1:7" x14ac:dyDescent="0.25">
      <c r="A1" s="33" t="s">
        <v>486</v>
      </c>
      <c r="B1" s="33"/>
      <c r="C1" s="33" t="s">
        <v>487</v>
      </c>
      <c r="D1" s="33"/>
      <c r="E1" s="33" t="s">
        <v>488</v>
      </c>
      <c r="F1" s="34"/>
      <c r="G1" s="35"/>
    </row>
    <row r="2" spans="1:7" x14ac:dyDescent="0.25">
      <c r="A2" s="37">
        <v>100000</v>
      </c>
      <c r="B2" s="38"/>
      <c r="C2" s="35">
        <v>642</v>
      </c>
      <c r="D2" s="35"/>
      <c r="E2" s="39">
        <f t="shared" ref="E2:E10" si="0">A2*C2</f>
        <v>64200000</v>
      </c>
      <c r="F2" s="40"/>
      <c r="G2" s="35"/>
    </row>
    <row r="3" spans="1:7" x14ac:dyDescent="0.25">
      <c r="A3" s="37">
        <v>50000</v>
      </c>
      <c r="B3" s="38"/>
      <c r="C3" s="35">
        <v>483</v>
      </c>
      <c r="D3" s="35"/>
      <c r="E3" s="39">
        <f t="shared" si="0"/>
        <v>24150000</v>
      </c>
      <c r="F3" s="40"/>
      <c r="G3" s="35"/>
    </row>
    <row r="4" spans="1:7" x14ac:dyDescent="0.25">
      <c r="A4" s="37">
        <v>20000</v>
      </c>
      <c r="B4" s="38"/>
      <c r="C4" s="35">
        <v>12</v>
      </c>
      <c r="D4" s="35"/>
      <c r="E4" s="39">
        <f t="shared" si="0"/>
        <v>240000</v>
      </c>
      <c r="F4" s="34"/>
      <c r="G4" s="35"/>
    </row>
    <row r="5" spans="1:7" x14ac:dyDescent="0.25">
      <c r="A5" s="37">
        <v>10000</v>
      </c>
      <c r="B5" s="38"/>
      <c r="C5" s="35">
        <v>17</v>
      </c>
      <c r="D5" s="35"/>
      <c r="E5" s="39">
        <f t="shared" si="0"/>
        <v>170000</v>
      </c>
      <c r="F5" s="34"/>
      <c r="G5" s="35"/>
    </row>
    <row r="6" spans="1:7" x14ac:dyDescent="0.25">
      <c r="A6" s="37">
        <v>5000</v>
      </c>
      <c r="B6" s="38"/>
      <c r="C6" s="35">
        <v>5</v>
      </c>
      <c r="D6" s="35"/>
      <c r="E6" s="39">
        <f t="shared" si="0"/>
        <v>25000</v>
      </c>
      <c r="F6" s="34"/>
      <c r="G6" s="35"/>
    </row>
    <row r="7" spans="1:7" x14ac:dyDescent="0.25">
      <c r="A7" s="37">
        <v>2000</v>
      </c>
      <c r="B7" s="38"/>
      <c r="C7" s="35">
        <v>0</v>
      </c>
      <c r="D7" s="35"/>
      <c r="E7" s="39">
        <f t="shared" si="0"/>
        <v>0</v>
      </c>
      <c r="F7" s="34"/>
      <c r="G7" s="38"/>
    </row>
    <row r="8" spans="1:7" x14ac:dyDescent="0.25">
      <c r="A8" s="37">
        <v>1000</v>
      </c>
      <c r="B8" s="38"/>
      <c r="C8" s="35">
        <v>0</v>
      </c>
      <c r="D8" s="35"/>
      <c r="E8" s="39">
        <f t="shared" si="0"/>
        <v>0</v>
      </c>
      <c r="F8" s="34"/>
      <c r="G8" s="38"/>
    </row>
    <row r="9" spans="1:7" x14ac:dyDescent="0.25">
      <c r="A9" s="37">
        <v>500</v>
      </c>
      <c r="B9" s="38"/>
      <c r="C9" s="35">
        <v>0</v>
      </c>
      <c r="D9" s="35"/>
      <c r="E9" s="39">
        <f t="shared" si="0"/>
        <v>0</v>
      </c>
      <c r="F9" s="34"/>
      <c r="G9" s="38"/>
    </row>
    <row r="10" spans="1:7" x14ac:dyDescent="0.25">
      <c r="A10" s="37">
        <v>100</v>
      </c>
      <c r="B10" s="38"/>
      <c r="C10" s="35">
        <v>0</v>
      </c>
      <c r="D10" s="35"/>
      <c r="E10" s="39">
        <f t="shared" si="0"/>
        <v>0</v>
      </c>
      <c r="F10" s="34"/>
      <c r="G10" s="41"/>
    </row>
    <row r="11" spans="1:7" x14ac:dyDescent="0.25">
      <c r="A11" s="42" t="s">
        <v>489</v>
      </c>
      <c r="B11" s="38"/>
      <c r="C11" s="35"/>
      <c r="D11" s="38"/>
      <c r="E11" s="38"/>
      <c r="F11" s="43">
        <f>SUM(E2:E10)</f>
        <v>88785000</v>
      </c>
      <c r="G11" s="41"/>
    </row>
    <row r="12" spans="1:7" x14ac:dyDescent="0.25">
      <c r="A12" s="38"/>
      <c r="B12" s="38"/>
      <c r="C12" s="38"/>
      <c r="D12" s="38"/>
      <c r="E12" s="38"/>
      <c r="F12" s="34"/>
      <c r="G12" s="41"/>
    </row>
    <row r="13" spans="1:7" x14ac:dyDescent="0.25">
      <c r="A13" s="38" t="s">
        <v>486</v>
      </c>
      <c r="B13" s="38"/>
      <c r="C13" s="38" t="s">
        <v>490</v>
      </c>
      <c r="D13" s="38"/>
      <c r="E13" s="38" t="s">
        <v>488</v>
      </c>
      <c r="F13" s="34"/>
      <c r="G13" s="37"/>
    </row>
    <row r="14" spans="1:7" x14ac:dyDescent="0.25">
      <c r="A14" s="37">
        <v>1000</v>
      </c>
      <c r="B14" s="38"/>
      <c r="C14" s="38">
        <v>0</v>
      </c>
      <c r="D14" s="38"/>
      <c r="E14" s="37">
        <f>A14*C14</f>
        <v>0</v>
      </c>
      <c r="F14" s="34"/>
      <c r="G14" s="37"/>
    </row>
    <row r="15" spans="1:7" x14ac:dyDescent="0.25">
      <c r="A15" s="37">
        <v>500</v>
      </c>
      <c r="B15" s="38"/>
      <c r="C15" s="38">
        <v>0</v>
      </c>
      <c r="D15" s="38"/>
      <c r="E15" s="37">
        <f>A15*C15</f>
        <v>0</v>
      </c>
      <c r="F15" s="34"/>
      <c r="G15" s="37"/>
    </row>
    <row r="16" spans="1:7" x14ac:dyDescent="0.25">
      <c r="A16" s="37">
        <v>200</v>
      </c>
      <c r="B16" s="38"/>
      <c r="C16" s="38">
        <v>0</v>
      </c>
      <c r="D16" s="38"/>
      <c r="E16" s="37">
        <f>A16*C16</f>
        <v>0</v>
      </c>
      <c r="F16" s="34"/>
      <c r="G16" s="41"/>
    </row>
    <row r="17" spans="1:8" x14ac:dyDescent="0.25">
      <c r="A17" s="37">
        <v>100</v>
      </c>
      <c r="B17" s="38"/>
      <c r="C17" s="38">
        <v>0</v>
      </c>
      <c r="D17" s="38"/>
      <c r="E17" s="37">
        <f>A17*C17</f>
        <v>0</v>
      </c>
      <c r="F17" s="34"/>
      <c r="G17" s="41"/>
    </row>
    <row r="18" spans="1:8" x14ac:dyDescent="0.25">
      <c r="A18" s="37">
        <v>50</v>
      </c>
      <c r="B18" s="38"/>
      <c r="C18" s="38">
        <v>0</v>
      </c>
      <c r="D18" s="38"/>
      <c r="E18" s="37">
        <f>A18*C18</f>
        <v>0</v>
      </c>
      <c r="F18" s="34"/>
      <c r="G18" s="38"/>
    </row>
    <row r="19" spans="1:8" x14ac:dyDescent="0.25">
      <c r="A19" s="37">
        <v>25</v>
      </c>
      <c r="B19" s="38"/>
      <c r="C19" s="38">
        <v>0</v>
      </c>
      <c r="D19" s="38"/>
      <c r="E19" s="44">
        <v>0</v>
      </c>
      <c r="F19" s="34"/>
      <c r="G19" s="38" t="s">
        <v>491</v>
      </c>
    </row>
    <row r="20" spans="1:8" x14ac:dyDescent="0.25">
      <c r="A20" s="42"/>
      <c r="B20" s="38"/>
      <c r="C20" s="38"/>
      <c r="D20" s="38"/>
      <c r="E20" s="38"/>
      <c r="F20" s="45">
        <f>SUM(E14:E19)</f>
        <v>0</v>
      </c>
      <c r="G20" s="34"/>
    </row>
    <row r="21" spans="1:8" x14ac:dyDescent="0.25">
      <c r="A21" s="42" t="s">
        <v>489</v>
      </c>
      <c r="B21" s="38"/>
      <c r="C21" s="38"/>
      <c r="D21" s="38"/>
      <c r="E21" s="38"/>
      <c r="F21" s="34"/>
      <c r="G21" s="43">
        <f>F11+F20</f>
        <v>88785000</v>
      </c>
    </row>
    <row r="23" spans="1:8" x14ac:dyDescent="0.25">
      <c r="A23" s="36" t="s">
        <v>492</v>
      </c>
      <c r="G23" s="46">
        <v>14000000</v>
      </c>
    </row>
    <row r="24" spans="1:8" x14ac:dyDescent="0.25">
      <c r="A24" s="36" t="s">
        <v>493</v>
      </c>
      <c r="G24" s="46">
        <v>14000000</v>
      </c>
    </row>
    <row r="25" spans="1:8" x14ac:dyDescent="0.25">
      <c r="A25" s="36" t="s">
        <v>494</v>
      </c>
      <c r="G25" s="46">
        <v>6600000</v>
      </c>
    </row>
    <row r="26" spans="1:8" x14ac:dyDescent="0.25">
      <c r="H26" s="47">
        <f>+G21+G23+G24+G25</f>
        <v>123385000</v>
      </c>
    </row>
    <row r="27" spans="1:8" x14ac:dyDescent="0.25">
      <c r="A27" s="36" t="s">
        <v>495</v>
      </c>
      <c r="H27" s="47">
        <f>+REKAP!E12</f>
        <v>156540000</v>
      </c>
    </row>
    <row r="28" spans="1:8" x14ac:dyDescent="0.25">
      <c r="A28" s="36" t="s">
        <v>496</v>
      </c>
      <c r="H28" s="47">
        <f>+H26-H27</f>
        <v>-33155000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MANAJEMEN 1</vt:lpstr>
      <vt:lpstr>MANAJEMEN 2</vt:lpstr>
      <vt:lpstr>MANAJEMEN 3</vt:lpstr>
      <vt:lpstr>AKUNTANSI 1</vt:lpstr>
      <vt:lpstr>AKUNTANSI 2</vt:lpstr>
      <vt:lpstr>REKAP</vt:lpstr>
      <vt:lpstr>Cash Of Name</vt:lpstr>
      <vt:lpstr>REKAP!Print_Area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2018-12-13T04:02:08Z</cp:lastPrinted>
  <dcterms:created xsi:type="dcterms:W3CDTF">2018-11-25T06:03:48Z</dcterms:created>
  <dcterms:modified xsi:type="dcterms:W3CDTF">2018-12-16T04:16:05Z</dcterms:modified>
</cp:coreProperties>
</file>