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9875" windowHeight="7650" firstSheet="14" activeTab="23"/>
  </bookViews>
  <sheets>
    <sheet name="30 Nov " sheetId="1" r:id="rId1"/>
    <sheet name="1 Des" sheetId="4" r:id="rId2"/>
    <sheet name="2 Des" sheetId="5" r:id="rId3"/>
    <sheet name="3 Des" sheetId="6" r:id="rId4"/>
    <sheet name="4 Des" sheetId="7" r:id="rId5"/>
    <sheet name="5 Des" sheetId="8" r:id="rId6"/>
    <sheet name="6 Des " sheetId="9" r:id="rId7"/>
    <sheet name="7 des " sheetId="11" r:id="rId8"/>
    <sheet name="8 Des" sheetId="12" r:id="rId9"/>
    <sheet name="9 DEs18" sheetId="13" r:id="rId10"/>
    <sheet name="10 Des" sheetId="14" r:id="rId11"/>
    <sheet name="11 Des " sheetId="15" r:id="rId12"/>
    <sheet name="12 Des" sheetId="16" r:id="rId13"/>
    <sheet name="13 Des" sheetId="17" r:id="rId14"/>
    <sheet name="14 Des" sheetId="18" r:id="rId15"/>
    <sheet name="16 Des" sheetId="21" r:id="rId16"/>
    <sheet name="17 Des " sheetId="22" r:id="rId17"/>
    <sheet name="18 Des" sheetId="23" r:id="rId18"/>
    <sheet name="19 Des" sheetId="24" r:id="rId19"/>
    <sheet name="20 Des" sheetId="25" r:id="rId20"/>
    <sheet name="21 Des  " sheetId="27" r:id="rId21"/>
    <sheet name="22 Des " sheetId="26" r:id="rId22"/>
    <sheet name="23 Des" sheetId="28" r:id="rId23"/>
    <sheet name="26 Des" sheetId="29" r:id="rId24"/>
    <sheet name="27 Des " sheetId="30" r:id="rId25"/>
  </sheets>
  <externalReferences>
    <externalReference r:id="rId26"/>
  </externalReferences>
  <definedNames>
    <definedName name="_xlnm.Print_Area" localSheetId="1">'1 Des'!$A$1:$I$75</definedName>
    <definedName name="_xlnm.Print_Area" localSheetId="10">'10 Des'!$A$1:$I$75</definedName>
    <definedName name="_xlnm.Print_Area" localSheetId="11">'11 Des '!$A$1:$I$75</definedName>
    <definedName name="_xlnm.Print_Area" localSheetId="12">'12 Des'!$A$1:$I$75</definedName>
    <definedName name="_xlnm.Print_Area" localSheetId="13">'13 Des'!$A$1:$I$75</definedName>
    <definedName name="_xlnm.Print_Area" localSheetId="14">'14 Des'!$A$1:$I$75</definedName>
    <definedName name="_xlnm.Print_Area" localSheetId="15">'16 Des'!$A$1:$I$75</definedName>
    <definedName name="_xlnm.Print_Area" localSheetId="16">'17 Des '!$A$1:$I$75</definedName>
    <definedName name="_xlnm.Print_Area" localSheetId="17">'18 Des'!$A$1:$I$75</definedName>
    <definedName name="_xlnm.Print_Area" localSheetId="18">'19 Des'!$A$1:$I$75</definedName>
    <definedName name="_xlnm.Print_Area" localSheetId="2">'2 Des'!$A$1:$I$75</definedName>
    <definedName name="_xlnm.Print_Area" localSheetId="19">'20 Des'!$A$1:$I$75</definedName>
    <definedName name="_xlnm.Print_Area" localSheetId="20">'21 Des  '!$A$1:$I$75</definedName>
    <definedName name="_xlnm.Print_Area" localSheetId="21">'22 Des '!$A$1:$I$75</definedName>
    <definedName name="_xlnm.Print_Area" localSheetId="22">'23 Des'!$A$1:$I$75</definedName>
    <definedName name="_xlnm.Print_Area" localSheetId="23">'26 Des'!$A$1:$I$75</definedName>
    <definedName name="_xlnm.Print_Area" localSheetId="24">'27 Des '!$A$1:$I$75</definedName>
    <definedName name="_xlnm.Print_Area" localSheetId="3">'3 Des'!$A$1:$I$75</definedName>
    <definedName name="_xlnm.Print_Area" localSheetId="4">'4 Des'!$A$1:$I$75</definedName>
    <definedName name="_xlnm.Print_Area" localSheetId="5">'5 Des'!$A$1:$I$75</definedName>
    <definedName name="_xlnm.Print_Area" localSheetId="6">'6 Des '!$A$1:$I$75</definedName>
    <definedName name="_xlnm.Print_Area" localSheetId="7">'7 des '!$A$1:$I$75</definedName>
    <definedName name="_xlnm.Print_Area" localSheetId="8">'8 Des'!$A$1:$I$75</definedName>
    <definedName name="_xlnm.Print_Area" localSheetId="9">'9 DEs18'!$A$1:$I$75</definedName>
  </definedNames>
  <calcPr calcId="144525"/>
</workbook>
</file>

<file path=xl/calcChain.xml><?xml version="1.0" encoding="utf-8"?>
<calcChain xmlns="http://schemas.openxmlformats.org/spreadsheetml/2006/main">
  <c r="H54" i="30" l="1"/>
  <c r="I31" i="30" l="1"/>
  <c r="P119" i="30"/>
  <c r="N119" i="30"/>
  <c r="M119" i="30"/>
  <c r="H47" i="30" s="1"/>
  <c r="I49" i="30" s="1"/>
  <c r="Q111" i="30"/>
  <c r="H85" i="30"/>
  <c r="E85" i="30"/>
  <c r="A85" i="30"/>
  <c r="H53" i="30"/>
  <c r="I55" i="30" s="1"/>
  <c r="S46" i="30"/>
  <c r="I44" i="30"/>
  <c r="O37" i="30"/>
  <c r="L37" i="30"/>
  <c r="G24" i="30"/>
  <c r="G23" i="30"/>
  <c r="G22" i="30"/>
  <c r="G21" i="30"/>
  <c r="G20" i="30"/>
  <c r="H26" i="30" s="1"/>
  <c r="U16" i="30"/>
  <c r="T16" i="30"/>
  <c r="G16" i="30"/>
  <c r="G15" i="30"/>
  <c r="G14" i="30"/>
  <c r="G13" i="30"/>
  <c r="G12" i="30"/>
  <c r="G11" i="30"/>
  <c r="G10" i="30"/>
  <c r="G9" i="30"/>
  <c r="G8" i="30"/>
  <c r="H17" i="30" s="1"/>
  <c r="I56" i="30" l="1"/>
  <c r="J56" i="30" s="1"/>
  <c r="I27" i="30"/>
  <c r="I57" i="30" s="1"/>
  <c r="O119" i="30"/>
  <c r="O120" i="30" s="1"/>
  <c r="I31" i="29"/>
  <c r="P119" i="29"/>
  <c r="N119" i="29"/>
  <c r="M119" i="29"/>
  <c r="H47" i="29" s="1"/>
  <c r="I49" i="29" s="1"/>
  <c r="Q111" i="29"/>
  <c r="H85" i="29"/>
  <c r="E85" i="29"/>
  <c r="A85" i="29"/>
  <c r="H53" i="29"/>
  <c r="S46" i="29"/>
  <c r="I44" i="29"/>
  <c r="O37" i="29"/>
  <c r="L37" i="29"/>
  <c r="I55" i="29" s="1"/>
  <c r="G24" i="29"/>
  <c r="G23" i="29"/>
  <c r="G22" i="29"/>
  <c r="G21" i="29"/>
  <c r="G20" i="29"/>
  <c r="U16" i="29"/>
  <c r="T16" i="29"/>
  <c r="G16" i="29"/>
  <c r="G15" i="29"/>
  <c r="G14" i="29"/>
  <c r="G13" i="29"/>
  <c r="G12" i="29"/>
  <c r="G11" i="29"/>
  <c r="G10" i="29"/>
  <c r="G9" i="29"/>
  <c r="G8" i="29"/>
  <c r="H17" i="29" s="1"/>
  <c r="I59" i="30" l="1"/>
  <c r="H26" i="29"/>
  <c r="I27" i="29" s="1"/>
  <c r="I57" i="29" s="1"/>
  <c r="I56" i="29"/>
  <c r="J56" i="29" s="1"/>
  <c r="O119" i="29"/>
  <c r="O120" i="29" s="1"/>
  <c r="G12" i="28"/>
  <c r="G11" i="28"/>
  <c r="G10" i="28"/>
  <c r="E9" i="28"/>
  <c r="G9" i="28" s="1"/>
  <c r="E8" i="28"/>
  <c r="G8" i="28" s="1"/>
  <c r="I31" i="28"/>
  <c r="P119" i="28"/>
  <c r="N119" i="28"/>
  <c r="M119" i="28"/>
  <c r="H47" i="28" s="1"/>
  <c r="I49" i="28" s="1"/>
  <c r="Q111" i="28"/>
  <c r="H85" i="28"/>
  <c r="E85" i="28"/>
  <c r="A85" i="28"/>
  <c r="H53" i="28"/>
  <c r="S46" i="28"/>
  <c r="I44" i="28"/>
  <c r="O37" i="28"/>
  <c r="L37" i="28"/>
  <c r="H52" i="28" s="1"/>
  <c r="G24" i="28"/>
  <c r="G23" i="28"/>
  <c r="G22" i="28"/>
  <c r="E21" i="28"/>
  <c r="G21" i="28" s="1"/>
  <c r="G20" i="28"/>
  <c r="H26" i="28" s="1"/>
  <c r="U16" i="28"/>
  <c r="T16" i="28"/>
  <c r="G16" i="28"/>
  <c r="G15" i="28"/>
  <c r="G14" i="28"/>
  <c r="G13" i="28"/>
  <c r="E8" i="26"/>
  <c r="E9" i="26"/>
  <c r="I59" i="29" l="1"/>
  <c r="I55" i="28"/>
  <c r="I56" i="28" s="1"/>
  <c r="J56" i="28" s="1"/>
  <c r="H17" i="28"/>
  <c r="I27" i="28" s="1"/>
  <c r="I57" i="28" s="1"/>
  <c r="O119" i="28"/>
  <c r="O120" i="28" s="1"/>
  <c r="E12" i="26"/>
  <c r="E11" i="26"/>
  <c r="I31" i="26"/>
  <c r="P119" i="27"/>
  <c r="N119" i="27"/>
  <c r="M119" i="27"/>
  <c r="Q111" i="27"/>
  <c r="H85" i="27"/>
  <c r="E85" i="27"/>
  <c r="A85" i="27"/>
  <c r="H53" i="27"/>
  <c r="H47" i="27"/>
  <c r="I49" i="27" s="1"/>
  <c r="S46" i="27"/>
  <c r="I44" i="27"/>
  <c r="O37" i="27"/>
  <c r="L37" i="27"/>
  <c r="H52" i="27" s="1"/>
  <c r="I55" i="27" s="1"/>
  <c r="I31" i="27"/>
  <c r="I56" i="27" s="1"/>
  <c r="J56" i="27" s="1"/>
  <c r="G24" i="27"/>
  <c r="G23" i="27"/>
  <c r="G22" i="27"/>
  <c r="E21" i="27"/>
  <c r="G21" i="27" s="1"/>
  <c r="G20" i="27"/>
  <c r="H26" i="27" s="1"/>
  <c r="U16" i="27"/>
  <c r="T16" i="27"/>
  <c r="G16" i="27"/>
  <c r="G15" i="27"/>
  <c r="G14" i="27"/>
  <c r="G13" i="27"/>
  <c r="E13" i="27"/>
  <c r="G12" i="27"/>
  <c r="E12" i="27"/>
  <c r="G11" i="27"/>
  <c r="E11" i="27"/>
  <c r="G10" i="27"/>
  <c r="E10" i="27"/>
  <c r="G9" i="27"/>
  <c r="E9" i="27"/>
  <c r="G8" i="27"/>
  <c r="H17" i="27" s="1"/>
  <c r="I27" i="27" s="1"/>
  <c r="I57" i="27" s="1"/>
  <c r="I59" i="27" s="1"/>
  <c r="E8" i="27"/>
  <c r="I59" i="28" l="1"/>
  <c r="O119" i="27"/>
  <c r="O120" i="27" s="1"/>
  <c r="E21" i="26"/>
  <c r="E13" i="26"/>
  <c r="E10" i="26"/>
  <c r="G12" i="26" l="1"/>
  <c r="G11" i="26"/>
  <c r="G8" i="26"/>
  <c r="P119" i="26"/>
  <c r="N119" i="26"/>
  <c r="M119" i="26"/>
  <c r="H47" i="26" s="1"/>
  <c r="I49" i="26" s="1"/>
  <c r="Q111" i="26"/>
  <c r="H85" i="26"/>
  <c r="E85" i="26"/>
  <c r="A85" i="26"/>
  <c r="H53" i="26"/>
  <c r="S46" i="26"/>
  <c r="I44" i="26"/>
  <c r="O37" i="26"/>
  <c r="L37" i="26"/>
  <c r="H52" i="26" s="1"/>
  <c r="I55" i="26" s="1"/>
  <c r="G24" i="26"/>
  <c r="G23" i="26"/>
  <c r="G22" i="26"/>
  <c r="G21" i="26"/>
  <c r="G20" i="26"/>
  <c r="U16" i="26"/>
  <c r="T16" i="26"/>
  <c r="G16" i="26"/>
  <c r="G15" i="26"/>
  <c r="G14" i="26"/>
  <c r="G13" i="26"/>
  <c r="G10" i="26"/>
  <c r="G9" i="26"/>
  <c r="I56" i="26" l="1"/>
  <c r="J56" i="26" s="1"/>
  <c r="H26" i="26"/>
  <c r="H17" i="26"/>
  <c r="O119" i="26"/>
  <c r="O120" i="26" s="1"/>
  <c r="I31" i="25"/>
  <c r="P119" i="25"/>
  <c r="N119" i="25"/>
  <c r="M119" i="25"/>
  <c r="H47" i="25" s="1"/>
  <c r="I49" i="25" s="1"/>
  <c r="Q111" i="25"/>
  <c r="H85" i="25"/>
  <c r="E85" i="25"/>
  <c r="A85" i="25"/>
  <c r="H53" i="25"/>
  <c r="S46" i="25"/>
  <c r="I44" i="25"/>
  <c r="O37" i="25"/>
  <c r="L37" i="25"/>
  <c r="H52" i="25" s="1"/>
  <c r="G24" i="25"/>
  <c r="G23" i="25"/>
  <c r="G22" i="25"/>
  <c r="G21" i="25"/>
  <c r="G20" i="25"/>
  <c r="U16" i="25"/>
  <c r="T16" i="25"/>
  <c r="G16" i="25"/>
  <c r="G15" i="25"/>
  <c r="G14" i="25"/>
  <c r="G13" i="25"/>
  <c r="G12" i="25"/>
  <c r="G11" i="25"/>
  <c r="G10" i="25"/>
  <c r="G9" i="25"/>
  <c r="G8" i="25"/>
  <c r="I27" i="26" l="1"/>
  <c r="I57" i="26" s="1"/>
  <c r="I59" i="26" s="1"/>
  <c r="H26" i="25"/>
  <c r="H17" i="25"/>
  <c r="I55" i="25"/>
  <c r="I56" i="25" s="1"/>
  <c r="J56" i="25" s="1"/>
  <c r="O119" i="25"/>
  <c r="O120" i="25" s="1"/>
  <c r="I31" i="24"/>
  <c r="P119" i="24"/>
  <c r="N119" i="24"/>
  <c r="M119" i="24"/>
  <c r="H47" i="24" s="1"/>
  <c r="I49" i="24" s="1"/>
  <c r="Q111" i="24"/>
  <c r="H85" i="24"/>
  <c r="E85" i="24"/>
  <c r="A85" i="24"/>
  <c r="H53" i="24"/>
  <c r="S46" i="24"/>
  <c r="I44" i="24"/>
  <c r="O37" i="24"/>
  <c r="L37" i="24"/>
  <c r="H52" i="24" s="1"/>
  <c r="I55" i="24" s="1"/>
  <c r="G24" i="24"/>
  <c r="G23" i="24"/>
  <c r="G22" i="24"/>
  <c r="G21" i="24"/>
  <c r="G20" i="24"/>
  <c r="H26" i="24" s="1"/>
  <c r="U16" i="24"/>
  <c r="T16" i="24"/>
  <c r="G16" i="24"/>
  <c r="G15" i="24"/>
  <c r="G14" i="24"/>
  <c r="G13" i="24"/>
  <c r="G12" i="24"/>
  <c r="G11" i="24"/>
  <c r="G10" i="24"/>
  <c r="G9" i="24"/>
  <c r="G8" i="24"/>
  <c r="I27" i="25" l="1"/>
  <c r="I57" i="25" s="1"/>
  <c r="I59" i="25" s="1"/>
  <c r="H17" i="24"/>
  <c r="I27" i="24" s="1"/>
  <c r="I57" i="24" s="1"/>
  <c r="I56" i="24"/>
  <c r="J56" i="24" s="1"/>
  <c r="O119" i="24"/>
  <c r="O120" i="24" s="1"/>
  <c r="I31" i="23"/>
  <c r="P119" i="23"/>
  <c r="N119" i="23"/>
  <c r="M119" i="23"/>
  <c r="H47" i="23" s="1"/>
  <c r="I49" i="23" s="1"/>
  <c r="Q111" i="23"/>
  <c r="H85" i="23"/>
  <c r="E85" i="23"/>
  <c r="A85" i="23"/>
  <c r="H53" i="23"/>
  <c r="S46" i="23"/>
  <c r="I44" i="23"/>
  <c r="O37" i="23"/>
  <c r="L37" i="23"/>
  <c r="H52" i="23" s="1"/>
  <c r="I55" i="23" s="1"/>
  <c r="G24" i="23"/>
  <c r="G23" i="23"/>
  <c r="G22" i="23"/>
  <c r="G21" i="23"/>
  <c r="G20" i="23"/>
  <c r="H26" i="23" s="1"/>
  <c r="U16" i="23"/>
  <c r="T16" i="23"/>
  <c r="G16" i="23"/>
  <c r="G15" i="23"/>
  <c r="G14" i="23"/>
  <c r="G13" i="23"/>
  <c r="G12" i="23"/>
  <c r="G11" i="23"/>
  <c r="G10" i="23"/>
  <c r="G9" i="23"/>
  <c r="G8" i="23"/>
  <c r="I59" i="24" l="1"/>
  <c r="I56" i="23"/>
  <c r="J56" i="23" s="1"/>
  <c r="H17" i="23"/>
  <c r="I27" i="23" s="1"/>
  <c r="I57" i="23" s="1"/>
  <c r="O119" i="23"/>
  <c r="O120" i="23" s="1"/>
  <c r="E8" i="22"/>
  <c r="E9" i="22"/>
  <c r="H54" i="22"/>
  <c r="I59" i="23" l="1"/>
  <c r="I31" i="22"/>
  <c r="E8" i="21"/>
  <c r="P119" i="22"/>
  <c r="N119" i="22"/>
  <c r="M119" i="22"/>
  <c r="Q111" i="22"/>
  <c r="H85" i="22"/>
  <c r="E85" i="22"/>
  <c r="A85" i="22"/>
  <c r="H53" i="22"/>
  <c r="H47" i="22"/>
  <c r="I49" i="22" s="1"/>
  <c r="S46" i="22"/>
  <c r="H43" i="22"/>
  <c r="I44" i="22" s="1"/>
  <c r="O37" i="22"/>
  <c r="L37" i="22"/>
  <c r="H52" i="22" s="1"/>
  <c r="G24" i="22"/>
  <c r="G23" i="22"/>
  <c r="G22" i="22"/>
  <c r="G21" i="22"/>
  <c r="G20" i="22"/>
  <c r="H26" i="22" s="1"/>
  <c r="U16" i="22"/>
  <c r="T16" i="22"/>
  <c r="G16" i="22"/>
  <c r="G15" i="22"/>
  <c r="G14" i="22"/>
  <c r="G13" i="22"/>
  <c r="G12" i="22"/>
  <c r="G11" i="22"/>
  <c r="G10" i="22"/>
  <c r="G9" i="22"/>
  <c r="G8" i="22"/>
  <c r="E9" i="21"/>
  <c r="I31" i="21"/>
  <c r="I55" i="22" l="1"/>
  <c r="H17" i="22"/>
  <c r="I27" i="22" s="1"/>
  <c r="I57" i="22" s="1"/>
  <c r="O119" i="22"/>
  <c r="O120" i="22" s="1"/>
  <c r="P119" i="21"/>
  <c r="N119" i="21"/>
  <c r="M119" i="21"/>
  <c r="H47" i="21" s="1"/>
  <c r="I49" i="21" s="1"/>
  <c r="Q111" i="21"/>
  <c r="H85" i="21"/>
  <c r="E85" i="21"/>
  <c r="A85" i="21"/>
  <c r="H53" i="21"/>
  <c r="S46" i="21"/>
  <c r="H43" i="21"/>
  <c r="I44" i="21" s="1"/>
  <c r="O37" i="21"/>
  <c r="L37" i="21"/>
  <c r="H52" i="21" s="1"/>
  <c r="G24" i="21"/>
  <c r="G23" i="21"/>
  <c r="G22" i="21"/>
  <c r="G21" i="21"/>
  <c r="G20" i="21"/>
  <c r="H26" i="21" s="1"/>
  <c r="U16" i="21"/>
  <c r="T16" i="21"/>
  <c r="G16" i="21"/>
  <c r="G15" i="21"/>
  <c r="G14" i="21"/>
  <c r="G13" i="21"/>
  <c r="G12" i="21"/>
  <c r="G11" i="21"/>
  <c r="G10" i="21"/>
  <c r="G9" i="21"/>
  <c r="G8" i="21"/>
  <c r="I55" i="21" l="1"/>
  <c r="I56" i="21" s="1"/>
  <c r="J56" i="21" s="1"/>
  <c r="H17" i="21"/>
  <c r="I27" i="21" s="1"/>
  <c r="I57" i="21" s="1"/>
  <c r="I56" i="22" s="1"/>
  <c r="J56" i="22" s="1"/>
  <c r="O119" i="21"/>
  <c r="O120" i="21" s="1"/>
  <c r="I59" i="22" l="1"/>
  <c r="I59" i="21"/>
  <c r="M15" i="18" l="1"/>
  <c r="I31" i="18" l="1"/>
  <c r="P119" i="18"/>
  <c r="O119" i="18"/>
  <c r="O120" i="18" s="1"/>
  <c r="N119" i="18"/>
  <c r="M119" i="18"/>
  <c r="H47" i="18" s="1"/>
  <c r="I49" i="18" s="1"/>
  <c r="Q111" i="18"/>
  <c r="H85" i="18"/>
  <c r="E85" i="18"/>
  <c r="A85" i="18"/>
  <c r="H53" i="18"/>
  <c r="S46" i="18"/>
  <c r="I44" i="18"/>
  <c r="H43" i="18"/>
  <c r="L37" i="18"/>
  <c r="H52" i="18" s="1"/>
  <c r="I55" i="18" s="1"/>
  <c r="G24" i="18"/>
  <c r="G23" i="18"/>
  <c r="G22" i="18"/>
  <c r="G21" i="18"/>
  <c r="G20" i="18"/>
  <c r="H26" i="18" s="1"/>
  <c r="U16" i="18"/>
  <c r="T16" i="18"/>
  <c r="G16" i="18"/>
  <c r="G15" i="18"/>
  <c r="G14" i="18"/>
  <c r="G13" i="18"/>
  <c r="G12" i="18"/>
  <c r="G11" i="18"/>
  <c r="G10" i="18"/>
  <c r="G9" i="18"/>
  <c r="G8" i="18"/>
  <c r="I56" i="18" l="1"/>
  <c r="J56" i="18" s="1"/>
  <c r="H17" i="18"/>
  <c r="I27" i="18" s="1"/>
  <c r="I57" i="18" s="1"/>
  <c r="H54" i="17"/>
  <c r="E9" i="17"/>
  <c r="I59" i="18" l="1"/>
  <c r="E21" i="16"/>
  <c r="I31" i="16"/>
  <c r="P119" i="17" l="1"/>
  <c r="O119" i="17"/>
  <c r="O120" i="17" s="1"/>
  <c r="N119" i="17"/>
  <c r="M119" i="17"/>
  <c r="H47" i="17" s="1"/>
  <c r="I49" i="17" s="1"/>
  <c r="Q111" i="17"/>
  <c r="H85" i="17"/>
  <c r="E85" i="17"/>
  <c r="A85" i="17"/>
  <c r="H53" i="17"/>
  <c r="S46" i="17"/>
  <c r="I44" i="17"/>
  <c r="H43" i="17"/>
  <c r="L37" i="17"/>
  <c r="H52" i="17" s="1"/>
  <c r="I55" i="17" s="1"/>
  <c r="G24" i="17"/>
  <c r="G23" i="17"/>
  <c r="G22" i="17"/>
  <c r="G21" i="17"/>
  <c r="G20" i="17"/>
  <c r="H26" i="17" s="1"/>
  <c r="U16" i="17"/>
  <c r="T16" i="17"/>
  <c r="G16" i="17"/>
  <c r="G15" i="17"/>
  <c r="G14" i="17"/>
  <c r="G13" i="17"/>
  <c r="G12" i="17"/>
  <c r="G11" i="17"/>
  <c r="G10" i="17"/>
  <c r="G9" i="17"/>
  <c r="G8" i="17"/>
  <c r="P119" i="16"/>
  <c r="O119" i="16"/>
  <c r="O120" i="16" s="1"/>
  <c r="N119" i="16"/>
  <c r="M119" i="16"/>
  <c r="H47" i="16" s="1"/>
  <c r="I49" i="16" s="1"/>
  <c r="Q111" i="16"/>
  <c r="H85" i="16"/>
  <c r="E85" i="16"/>
  <c r="A85" i="16"/>
  <c r="H53" i="16"/>
  <c r="S46" i="16"/>
  <c r="I44" i="16"/>
  <c r="H43" i="16"/>
  <c r="L37" i="16"/>
  <c r="H52" i="16" s="1"/>
  <c r="I55" i="16" s="1"/>
  <c r="G24" i="16"/>
  <c r="G23" i="16"/>
  <c r="G22" i="16"/>
  <c r="G21" i="16"/>
  <c r="G20" i="16"/>
  <c r="H26" i="16" s="1"/>
  <c r="U16" i="16"/>
  <c r="T16" i="16"/>
  <c r="G16" i="16"/>
  <c r="G15" i="16"/>
  <c r="G14" i="16"/>
  <c r="G13" i="16"/>
  <c r="G12" i="16"/>
  <c r="G11" i="16"/>
  <c r="G10" i="16"/>
  <c r="G9" i="16"/>
  <c r="G8" i="16"/>
  <c r="H17" i="16" s="1"/>
  <c r="H17" i="17" l="1"/>
  <c r="I27" i="17" s="1"/>
  <c r="I57" i="17" s="1"/>
  <c r="I56" i="16"/>
  <c r="I31" i="17" s="1"/>
  <c r="I27" i="16"/>
  <c r="I57" i="16" s="1"/>
  <c r="I31" i="15"/>
  <c r="P119" i="15"/>
  <c r="O119" i="15"/>
  <c r="O120" i="15" s="1"/>
  <c r="N119" i="15"/>
  <c r="M119" i="15"/>
  <c r="H47" i="15" s="1"/>
  <c r="I49" i="15" s="1"/>
  <c r="Q111" i="15"/>
  <c r="H85" i="15"/>
  <c r="E85" i="15"/>
  <c r="A85" i="15"/>
  <c r="H53" i="15"/>
  <c r="S46" i="15"/>
  <c r="H43" i="15"/>
  <c r="I44" i="15" s="1"/>
  <c r="L37" i="15"/>
  <c r="H52" i="15" s="1"/>
  <c r="I55" i="15" s="1"/>
  <c r="G24" i="15"/>
  <c r="G23" i="15"/>
  <c r="G22" i="15"/>
  <c r="G21" i="15"/>
  <c r="E21" i="15"/>
  <c r="G20" i="15"/>
  <c r="H26" i="15" s="1"/>
  <c r="U16" i="15"/>
  <c r="T16" i="15"/>
  <c r="G16" i="15"/>
  <c r="G15" i="15"/>
  <c r="G14" i="15"/>
  <c r="G13" i="15"/>
  <c r="G12" i="15"/>
  <c r="G11" i="15"/>
  <c r="G10" i="15"/>
  <c r="G9" i="15"/>
  <c r="G8" i="15"/>
  <c r="I59" i="16" l="1"/>
  <c r="J56" i="16"/>
  <c r="I56" i="17"/>
  <c r="J56" i="17" s="1"/>
  <c r="H17" i="15"/>
  <c r="I27" i="15" s="1"/>
  <c r="I57" i="15" s="1"/>
  <c r="I56" i="15"/>
  <c r="J56" i="15" s="1"/>
  <c r="I31" i="14"/>
  <c r="P119" i="14"/>
  <c r="O119" i="14"/>
  <c r="O120" i="14" s="1"/>
  <c r="N119" i="14"/>
  <c r="M119" i="14"/>
  <c r="H47" i="14" s="1"/>
  <c r="I49" i="14" s="1"/>
  <c r="Q111" i="14"/>
  <c r="H85" i="14"/>
  <c r="E85" i="14"/>
  <c r="A85" i="14"/>
  <c r="H53" i="14"/>
  <c r="S46" i="14"/>
  <c r="I44" i="14"/>
  <c r="H43" i="14"/>
  <c r="L37" i="14"/>
  <c r="H52" i="14" s="1"/>
  <c r="G24" i="14"/>
  <c r="G23" i="14"/>
  <c r="G22" i="14"/>
  <c r="E21" i="14"/>
  <c r="G21" i="14" s="1"/>
  <c r="G20" i="14"/>
  <c r="H26" i="14" s="1"/>
  <c r="U16" i="14"/>
  <c r="T16" i="14"/>
  <c r="G16" i="14"/>
  <c r="G15" i="14"/>
  <c r="G14" i="14"/>
  <c r="G13" i="14"/>
  <c r="G12" i="14"/>
  <c r="G11" i="14"/>
  <c r="G10" i="14"/>
  <c r="G9" i="14"/>
  <c r="G8" i="14"/>
  <c r="E9" i="13"/>
  <c r="E8" i="13"/>
  <c r="E12" i="13"/>
  <c r="E10" i="13"/>
  <c r="L37" i="13"/>
  <c r="H52" i="13" s="1"/>
  <c r="I31" i="13"/>
  <c r="P119" i="13"/>
  <c r="O119" i="13"/>
  <c r="O120" i="13" s="1"/>
  <c r="N119" i="13"/>
  <c r="M119" i="13"/>
  <c r="H47" i="13" s="1"/>
  <c r="I49" i="13" s="1"/>
  <c r="Q111" i="13"/>
  <c r="H85" i="13"/>
  <c r="E85" i="13"/>
  <c r="A85" i="13"/>
  <c r="H53" i="13"/>
  <c r="S46" i="13"/>
  <c r="I44" i="13"/>
  <c r="H43" i="13"/>
  <c r="G24" i="13"/>
  <c r="G23" i="13"/>
  <c r="G22" i="13"/>
  <c r="G21" i="13"/>
  <c r="E21" i="13"/>
  <c r="G20" i="13"/>
  <c r="H26" i="13" s="1"/>
  <c r="U16" i="13"/>
  <c r="T16" i="13"/>
  <c r="G16" i="13"/>
  <c r="G15" i="13"/>
  <c r="G14" i="13"/>
  <c r="E13" i="13"/>
  <c r="G13" i="13" s="1"/>
  <c r="G12" i="13"/>
  <c r="E11" i="13"/>
  <c r="G11" i="13" s="1"/>
  <c r="G10" i="13"/>
  <c r="G9" i="13"/>
  <c r="G8" i="13"/>
  <c r="P119" i="12"/>
  <c r="O119" i="12"/>
  <c r="O120" i="12" s="1"/>
  <c r="N119" i="12"/>
  <c r="M119" i="12"/>
  <c r="Q111" i="12"/>
  <c r="H85" i="12"/>
  <c r="E85" i="12"/>
  <c r="A85" i="12"/>
  <c r="L68" i="12"/>
  <c r="H53" i="12"/>
  <c r="H52" i="12"/>
  <c r="I55" i="12" s="1"/>
  <c r="H47" i="12"/>
  <c r="I49" i="12" s="1"/>
  <c r="S46" i="12"/>
  <c r="H43" i="12"/>
  <c r="I44" i="12" s="1"/>
  <c r="I31" i="12"/>
  <c r="G24" i="12"/>
  <c r="G23" i="12"/>
  <c r="G22" i="12"/>
  <c r="E21" i="12"/>
  <c r="G21" i="12" s="1"/>
  <c r="G20" i="12"/>
  <c r="H26" i="12" s="1"/>
  <c r="U16" i="12"/>
  <c r="T16" i="12"/>
  <c r="G16" i="12"/>
  <c r="G15" i="12"/>
  <c r="G14" i="12"/>
  <c r="G13" i="12"/>
  <c r="E13" i="12"/>
  <c r="G12" i="12"/>
  <c r="E12" i="12"/>
  <c r="G11" i="12"/>
  <c r="E11" i="12"/>
  <c r="G10" i="12"/>
  <c r="E10" i="12"/>
  <c r="G9" i="12"/>
  <c r="E9" i="12"/>
  <c r="G8" i="12"/>
  <c r="H17" i="12" s="1"/>
  <c r="I27" i="12" s="1"/>
  <c r="I57" i="12" s="1"/>
  <c r="E8" i="12"/>
  <c r="I59" i="17" l="1"/>
  <c r="I59" i="15"/>
  <c r="I55" i="14"/>
  <c r="I56" i="14" s="1"/>
  <c r="J56" i="14" s="1"/>
  <c r="H17" i="14"/>
  <c r="I27" i="14" s="1"/>
  <c r="I57" i="14" s="1"/>
  <c r="I55" i="13"/>
  <c r="I56" i="13" s="1"/>
  <c r="J56" i="13" s="1"/>
  <c r="H17" i="13"/>
  <c r="I27" i="13" s="1"/>
  <c r="I57" i="13" s="1"/>
  <c r="I56" i="12"/>
  <c r="J56" i="12" s="1"/>
  <c r="I59" i="14" l="1"/>
  <c r="I59" i="13"/>
  <c r="I59" i="12"/>
  <c r="P119" i="11"/>
  <c r="O119" i="11"/>
  <c r="O120" i="11" s="1"/>
  <c r="N119" i="11"/>
  <c r="Q111" i="11"/>
  <c r="H85" i="11"/>
  <c r="E85" i="11"/>
  <c r="A85" i="11"/>
  <c r="L68" i="11"/>
  <c r="H52" i="11" s="1"/>
  <c r="I55" i="11" s="1"/>
  <c r="H53" i="11"/>
  <c r="S46" i="11"/>
  <c r="I44" i="11"/>
  <c r="H43" i="11"/>
  <c r="I31" i="11"/>
  <c r="G24" i="11"/>
  <c r="G23" i="11"/>
  <c r="G22" i="11"/>
  <c r="G21" i="11"/>
  <c r="G20" i="11"/>
  <c r="H26" i="11" s="1"/>
  <c r="U16" i="11"/>
  <c r="T16" i="11"/>
  <c r="M16" i="11"/>
  <c r="M119" i="11" s="1"/>
  <c r="H47" i="11" s="1"/>
  <c r="I49" i="11" s="1"/>
  <c r="G16" i="11"/>
  <c r="G15" i="11"/>
  <c r="G14" i="11"/>
  <c r="G13" i="11"/>
  <c r="G12" i="11"/>
  <c r="G11" i="11"/>
  <c r="G10" i="11"/>
  <c r="G9" i="11"/>
  <c r="G8" i="11"/>
  <c r="H17" i="11" s="1"/>
  <c r="I27" i="11" s="1"/>
  <c r="I57" i="11" s="1"/>
  <c r="I56" i="11" l="1"/>
  <c r="J56" i="11" s="1"/>
  <c r="I59" i="11" l="1"/>
  <c r="I31" i="9"/>
  <c r="P119" i="9"/>
  <c r="O119" i="9"/>
  <c r="O120" i="9" s="1"/>
  <c r="N119" i="9"/>
  <c r="M119" i="9"/>
  <c r="H47" i="9" s="1"/>
  <c r="I49" i="9" s="1"/>
  <c r="Q111" i="9"/>
  <c r="H85" i="9"/>
  <c r="E85" i="9"/>
  <c r="A85" i="9"/>
  <c r="L68" i="9"/>
  <c r="H52" i="9" s="1"/>
  <c r="H53" i="9"/>
  <c r="S46" i="9"/>
  <c r="I44" i="9"/>
  <c r="H43" i="9"/>
  <c r="G24" i="9"/>
  <c r="G23" i="9"/>
  <c r="G22" i="9"/>
  <c r="G21" i="9"/>
  <c r="H26" i="9" s="1"/>
  <c r="G20" i="9"/>
  <c r="U16" i="9"/>
  <c r="T16" i="9"/>
  <c r="G16" i="9"/>
  <c r="G15" i="9"/>
  <c r="G14" i="9"/>
  <c r="G13" i="9"/>
  <c r="E13" i="9"/>
  <c r="G12" i="9"/>
  <c r="G11" i="9"/>
  <c r="G10" i="9"/>
  <c r="G9" i="9"/>
  <c r="G8" i="9"/>
  <c r="H17" i="9" l="1"/>
  <c r="I27" i="9" s="1"/>
  <c r="I57" i="9" s="1"/>
  <c r="I55" i="9"/>
  <c r="I56" i="9" s="1"/>
  <c r="E12" i="8"/>
  <c r="E13" i="8"/>
  <c r="E9" i="8"/>
  <c r="E8" i="8"/>
  <c r="J56" i="9" l="1"/>
  <c r="I59" i="9"/>
  <c r="I31" i="8"/>
  <c r="P119" i="8"/>
  <c r="O119" i="8"/>
  <c r="O120" i="8" s="1"/>
  <c r="N119" i="8"/>
  <c r="M119" i="8"/>
  <c r="H47" i="8" s="1"/>
  <c r="I49" i="8" s="1"/>
  <c r="Q111" i="8"/>
  <c r="H85" i="8"/>
  <c r="E85" i="8"/>
  <c r="A85" i="8"/>
  <c r="L68" i="8"/>
  <c r="H52" i="8" s="1"/>
  <c r="H53" i="8"/>
  <c r="S46" i="8"/>
  <c r="I44" i="8"/>
  <c r="H43" i="8"/>
  <c r="G24" i="8"/>
  <c r="G23" i="8"/>
  <c r="G22" i="8"/>
  <c r="G21" i="8"/>
  <c r="G20" i="8"/>
  <c r="U16" i="8"/>
  <c r="T16" i="8"/>
  <c r="G16" i="8"/>
  <c r="G15" i="8"/>
  <c r="G14" i="8"/>
  <c r="G13" i="8"/>
  <c r="G12" i="8"/>
  <c r="G11" i="8"/>
  <c r="G10" i="8"/>
  <c r="G9" i="8"/>
  <c r="G8" i="8"/>
  <c r="I31" i="7"/>
  <c r="P119" i="7"/>
  <c r="O119" i="7"/>
  <c r="O120" i="7" s="1"/>
  <c r="N119" i="7"/>
  <c r="M119" i="7"/>
  <c r="H47" i="7" s="1"/>
  <c r="I49" i="7" s="1"/>
  <c r="Q111" i="7"/>
  <c r="H85" i="7"/>
  <c r="E85" i="7"/>
  <c r="A85" i="7"/>
  <c r="L68" i="7"/>
  <c r="H52" i="7" s="1"/>
  <c r="H53" i="7"/>
  <c r="S46" i="7"/>
  <c r="I44" i="7"/>
  <c r="H43" i="7"/>
  <c r="I30" i="7"/>
  <c r="I38" i="7" s="1"/>
  <c r="G24" i="7"/>
  <c r="G23" i="7"/>
  <c r="G22" i="7"/>
  <c r="G21" i="7"/>
  <c r="G20" i="7"/>
  <c r="U16" i="7"/>
  <c r="T16" i="7"/>
  <c r="G16" i="7"/>
  <c r="G15" i="7"/>
  <c r="G14" i="7"/>
  <c r="G13" i="7"/>
  <c r="G12" i="7"/>
  <c r="G11" i="7"/>
  <c r="G10" i="7"/>
  <c r="G9" i="7"/>
  <c r="G8" i="7"/>
  <c r="H17" i="7" s="1"/>
  <c r="I30" i="16" l="1"/>
  <c r="I38" i="16" s="1"/>
  <c r="I30" i="15"/>
  <c r="I38" i="15" s="1"/>
  <c r="I45" i="15" s="1"/>
  <c r="I30" i="14"/>
  <c r="I38" i="14" s="1"/>
  <c r="I45" i="14" s="1"/>
  <c r="I30" i="12"/>
  <c r="I38" i="12" s="1"/>
  <c r="I45" i="12" s="1"/>
  <c r="I30" i="13"/>
  <c r="I38" i="13" s="1"/>
  <c r="I45" i="13" s="1"/>
  <c r="I30" i="11"/>
  <c r="I38" i="11" s="1"/>
  <c r="I45" i="11" s="1"/>
  <c r="I30" i="9"/>
  <c r="I38" i="9" s="1"/>
  <c r="I45" i="9" s="1"/>
  <c r="I30" i="8"/>
  <c r="I38" i="8" s="1"/>
  <c r="I45" i="8" s="1"/>
  <c r="I55" i="8"/>
  <c r="I56" i="8"/>
  <c r="J56" i="8" s="1"/>
  <c r="H17" i="8"/>
  <c r="H26" i="8"/>
  <c r="H26" i="7"/>
  <c r="I45" i="7"/>
  <c r="I55" i="7"/>
  <c r="I56" i="7" s="1"/>
  <c r="J56" i="7" s="1"/>
  <c r="I27" i="7"/>
  <c r="I57" i="7" s="1"/>
  <c r="I31" i="6"/>
  <c r="I30" i="29" l="1"/>
  <c r="I38" i="29" s="1"/>
  <c r="I45" i="29" s="1"/>
  <c r="I30" i="30"/>
  <c r="I38" i="30" s="1"/>
  <c r="I45" i="30" s="1"/>
  <c r="I30" i="27"/>
  <c r="I38" i="27" s="1"/>
  <c r="I45" i="27" s="1"/>
  <c r="I30" i="28"/>
  <c r="I38" i="28" s="1"/>
  <c r="I45" i="28" s="1"/>
  <c r="I30" i="26"/>
  <c r="I38" i="26" s="1"/>
  <c r="I45" i="26" s="1"/>
  <c r="I30" i="25"/>
  <c r="I38" i="25" s="1"/>
  <c r="I45" i="25" s="1"/>
  <c r="I30" i="23"/>
  <c r="I38" i="23" s="1"/>
  <c r="I45" i="23" s="1"/>
  <c r="I30" i="24"/>
  <c r="I38" i="24" s="1"/>
  <c r="I45" i="24" s="1"/>
  <c r="I30" i="21"/>
  <c r="I38" i="21" s="1"/>
  <c r="I45" i="21" s="1"/>
  <c r="I30" i="22"/>
  <c r="I38" i="22" s="1"/>
  <c r="I45" i="22" s="1"/>
  <c r="I45" i="16"/>
  <c r="I30" i="18"/>
  <c r="I38" i="18" s="1"/>
  <c r="I45" i="18" s="1"/>
  <c r="I30" i="17"/>
  <c r="I38" i="17" s="1"/>
  <c r="I45" i="17" s="1"/>
  <c r="I27" i="8"/>
  <c r="I57" i="8" s="1"/>
  <c r="I59" i="8" s="1"/>
  <c r="I59" i="7"/>
  <c r="P119" i="6"/>
  <c r="O119" i="6"/>
  <c r="O120" i="6" s="1"/>
  <c r="N119" i="6"/>
  <c r="M119" i="6"/>
  <c r="H47" i="6" s="1"/>
  <c r="I49" i="6" s="1"/>
  <c r="Q111" i="6"/>
  <c r="H85" i="6"/>
  <c r="E85" i="6"/>
  <c r="A85" i="6"/>
  <c r="L68" i="6"/>
  <c r="H52" i="6" s="1"/>
  <c r="H53" i="6"/>
  <c r="S46" i="6"/>
  <c r="H43" i="6"/>
  <c r="I44" i="6" s="1"/>
  <c r="I45" i="6" s="1"/>
  <c r="I30" i="6"/>
  <c r="G24" i="6"/>
  <c r="G23" i="6"/>
  <c r="G22" i="6"/>
  <c r="G21" i="6"/>
  <c r="G20" i="6"/>
  <c r="U16" i="6"/>
  <c r="T16" i="6"/>
  <c r="G16" i="6"/>
  <c r="G15" i="6"/>
  <c r="G14" i="6"/>
  <c r="G13" i="6"/>
  <c r="G12" i="6"/>
  <c r="G11" i="6"/>
  <c r="G10" i="6"/>
  <c r="G9" i="6"/>
  <c r="G8" i="6"/>
  <c r="H17" i="6" s="1"/>
  <c r="J56" i="5"/>
  <c r="H26" i="6" l="1"/>
  <c r="I27" i="6" s="1"/>
  <c r="I57" i="6" s="1"/>
  <c r="I55" i="6"/>
  <c r="I56" i="6" s="1"/>
  <c r="J56" i="6" s="1"/>
  <c r="E8" i="5"/>
  <c r="E9" i="5"/>
  <c r="I59" i="6" l="1"/>
  <c r="I31" i="5"/>
  <c r="P119" i="5"/>
  <c r="O119" i="5"/>
  <c r="O120" i="5" s="1"/>
  <c r="N119" i="5"/>
  <c r="M119" i="5"/>
  <c r="H47" i="5" s="1"/>
  <c r="I49" i="5" s="1"/>
  <c r="Q111" i="5"/>
  <c r="H85" i="5"/>
  <c r="E85" i="5"/>
  <c r="A85" i="5"/>
  <c r="L68" i="5"/>
  <c r="H53" i="5"/>
  <c r="H52" i="5"/>
  <c r="S46" i="5"/>
  <c r="I44" i="5"/>
  <c r="I45" i="5" s="1"/>
  <c r="H43" i="5"/>
  <c r="I30" i="5"/>
  <c r="G24" i="5"/>
  <c r="E23" i="5"/>
  <c r="G23" i="5" s="1"/>
  <c r="E22" i="5"/>
  <c r="G22" i="5" s="1"/>
  <c r="G21" i="5"/>
  <c r="G20" i="5"/>
  <c r="H26" i="5" s="1"/>
  <c r="U16" i="5"/>
  <c r="T16" i="5"/>
  <c r="G16" i="5"/>
  <c r="G15" i="5"/>
  <c r="G14" i="5"/>
  <c r="G13" i="5"/>
  <c r="G12" i="5"/>
  <c r="G11" i="5"/>
  <c r="G10" i="5"/>
  <c r="G9" i="5"/>
  <c r="G8" i="5"/>
  <c r="H17" i="5" l="1"/>
  <c r="I27" i="5" s="1"/>
  <c r="I57" i="5" s="1"/>
  <c r="I55" i="5"/>
  <c r="I56" i="5" s="1"/>
  <c r="E8" i="4"/>
  <c r="G8" i="4" s="1"/>
  <c r="H43" i="4"/>
  <c r="I31" i="4"/>
  <c r="P119" i="4"/>
  <c r="O119" i="4"/>
  <c r="O120" i="4" s="1"/>
  <c r="N119" i="4"/>
  <c r="M119" i="4"/>
  <c r="H47" i="4" s="1"/>
  <c r="I49" i="4" s="1"/>
  <c r="Q111" i="4"/>
  <c r="H85" i="4"/>
  <c r="E85" i="4"/>
  <c r="A85" i="4"/>
  <c r="L68" i="4"/>
  <c r="H52" i="4" s="1"/>
  <c r="H53" i="4"/>
  <c r="S46" i="4"/>
  <c r="I44" i="4"/>
  <c r="I45" i="4" s="1"/>
  <c r="I30" i="4"/>
  <c r="G24" i="4"/>
  <c r="G23" i="4"/>
  <c r="E23" i="4"/>
  <c r="G22" i="4"/>
  <c r="E22" i="4"/>
  <c r="G21" i="4"/>
  <c r="H26" i="4" s="1"/>
  <c r="G20" i="4"/>
  <c r="U16" i="4"/>
  <c r="T16" i="4"/>
  <c r="G16" i="4"/>
  <c r="G15" i="4"/>
  <c r="G14" i="4"/>
  <c r="G13" i="4"/>
  <c r="G12" i="4"/>
  <c r="G11" i="4"/>
  <c r="G10" i="4"/>
  <c r="G9" i="4"/>
  <c r="P119" i="1"/>
  <c r="O119" i="1"/>
  <c r="O120" i="1" s="1"/>
  <c r="N119" i="1"/>
  <c r="M119" i="1"/>
  <c r="Q111" i="1"/>
  <c r="H85" i="1"/>
  <c r="E85" i="1"/>
  <c r="A85" i="1"/>
  <c r="L68" i="1"/>
  <c r="H53" i="1"/>
  <c r="H52" i="1"/>
  <c r="I55" i="1" s="1"/>
  <c r="H47" i="1"/>
  <c r="I49" i="1" s="1"/>
  <c r="S46" i="1"/>
  <c r="I44" i="1"/>
  <c r="I45" i="1" s="1"/>
  <c r="I31" i="1"/>
  <c r="I30" i="1"/>
  <c r="G24" i="1"/>
  <c r="E23" i="1"/>
  <c r="G23" i="1" s="1"/>
  <c r="E22" i="1"/>
  <c r="G22" i="1" s="1"/>
  <c r="G21" i="1"/>
  <c r="G20" i="1"/>
  <c r="U16" i="1"/>
  <c r="T16" i="1"/>
  <c r="G16" i="1"/>
  <c r="G15" i="1"/>
  <c r="G14" i="1"/>
  <c r="G13" i="1"/>
  <c r="G12" i="1"/>
  <c r="G11" i="1"/>
  <c r="G10" i="1"/>
  <c r="G9" i="1"/>
  <c r="G8" i="1"/>
  <c r="H17" i="1" s="1"/>
  <c r="I59" i="5" l="1"/>
  <c r="H17" i="4"/>
  <c r="I27" i="4" s="1"/>
  <c r="I57" i="4" s="1"/>
  <c r="I55" i="4"/>
  <c r="I56" i="4" s="1"/>
  <c r="H26" i="1"/>
  <c r="I27" i="1" s="1"/>
  <c r="I57" i="1" s="1"/>
  <c r="I56" i="1"/>
  <c r="I59" i="1" l="1"/>
  <c r="I59" i="4"/>
</calcChain>
</file>

<file path=xl/sharedStrings.xml><?xml version="1.0" encoding="utf-8"?>
<sst xmlns="http://schemas.openxmlformats.org/spreadsheetml/2006/main" count="2026" uniqueCount="76">
  <si>
    <t>CASH OPNAME</t>
  </si>
  <si>
    <t>Hari             :</t>
  </si>
  <si>
    <t xml:space="preserve">Jum'at </t>
  </si>
  <si>
    <t>Tanggal  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</si>
  <si>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</si>
  <si>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</si>
  <si>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</si>
  <si>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</si>
  <si>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</si>
  <si>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</si>
  <si>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</si>
  <si>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</si>
  <si>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</si>
  <si>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</si>
  <si>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</si>
  <si>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</si>
  <si>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</si>
  <si>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</si>
  <si>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</si>
  <si>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</si>
  <si>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</si>
  <si>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</si>
  <si>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</si>
  <si>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</si>
  <si>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</si>
  <si>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</si>
  <si>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</si>
  <si>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</si>
  <si>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</si>
  <si>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</si>
  <si>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</si>
  <si>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</si>
  <si>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</si>
  <si>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</si>
  <si>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</si>
  <si>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</si>
  <si>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</si>
  <si>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</si>
  <si>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</si>
  <si>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</si>
  <si>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</si>
  <si>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</si>
  <si>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</si>
  <si>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</si>
  <si>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</si>
  <si>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</si>
  <si>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</si>
  <si>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</si>
  <si>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</si>
  <si>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</si>
  <si>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</si>
  <si>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</si>
  <si>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</si>
  <si>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</si>
  <si>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</si>
  <si>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</si>
  <si>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</si>
  <si>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</si>
  <si>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</si>
  <si>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</si>
  <si>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 xml:space="preserve">Sabtu </t>
  </si>
  <si>
    <t xml:space="preserve">Minggu </t>
  </si>
  <si>
    <t xml:space="preserve">Senin </t>
  </si>
  <si>
    <t>Selasa</t>
  </si>
  <si>
    <t>Rabu</t>
  </si>
  <si>
    <t xml:space="preserve">Kamis </t>
  </si>
  <si>
    <t>1. Wafa Tsamrotul F</t>
  </si>
  <si>
    <t xml:space="preserve">Selasa </t>
  </si>
  <si>
    <t xml:space="preserve">Rabu </t>
  </si>
  <si>
    <t>Jum'at</t>
  </si>
  <si>
    <t>Hari              :</t>
  </si>
  <si>
    <t>Senin</t>
  </si>
  <si>
    <t>Kamis</t>
  </si>
  <si>
    <t>1. Wafa Tsamrotul Fuadah</t>
  </si>
  <si>
    <t>Sabtu</t>
  </si>
  <si>
    <t>Roni 49821-49837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</si>
</sst>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81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7" fillId="3" borderId="0" xfId="0" applyNumberFormat="1" applyFont="1" applyFill="1"/>
    <xf numFmtId="0" fontId="17" fillId="0" borderId="1" xfId="5" applyFont="1" applyBorder="1" applyAlignment="1">
      <alignment vertical="center" wrapText="1"/>
    </xf>
    <xf numFmtId="41" fontId="17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41" fontId="7" fillId="3" borderId="3" xfId="0" applyNumberFormat="1" applyFont="1" applyFill="1" applyBorder="1"/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7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18" fillId="3" borderId="1" xfId="1" applyFont="1" applyFill="1" applyBorder="1" applyAlignment="1">
      <alignment horizontal="left"/>
    </xf>
    <xf numFmtId="0" fontId="16" fillId="0" borderId="1" xfId="5" applyFont="1" applyBorder="1" applyAlignment="1">
      <alignment vertical="center"/>
    </xf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0" fontId="15" fillId="0" borderId="1" xfId="5" applyBorder="1" applyAlignment="1">
      <alignment horizontal="center" wrapText="1"/>
    </xf>
    <xf numFmtId="0" fontId="19" fillId="0" borderId="1" xfId="5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0" fontId="0" fillId="0" borderId="1" xfId="0" applyBorder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0" fillId="0" borderId="1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0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0" fontId="14" fillId="3" borderId="1" xfId="0" applyFont="1" applyFill="1" applyBorder="1" applyAlignment="1">
      <alignment horizontal="right" vertical="center" wrapText="1"/>
    </xf>
    <xf numFmtId="0" fontId="17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164" fontId="21" fillId="0" borderId="0" xfId="3" applyNumberFormat="1" applyFont="1" applyBorder="1" applyAlignment="1"/>
    <xf numFmtId="0" fontId="17" fillId="0" borderId="1" xfId="0" applyFont="1" applyBorder="1" applyAlignment="1">
      <alignment vertical="center"/>
    </xf>
    <xf numFmtId="164" fontId="21" fillId="0" borderId="0" xfId="3" applyNumberFormat="1" applyFont="1" applyAlignment="1"/>
    <xf numFmtId="164" fontId="9" fillId="0" borderId="0" xfId="3" applyNumberFormat="1" applyFont="1" applyAlignment="1"/>
    <xf numFmtId="0" fontId="17" fillId="0" borderId="1" xfId="0" applyFont="1" applyBorder="1" applyAlignment="1">
      <alignment vertical="center" wrapText="1"/>
    </xf>
    <xf numFmtId="41" fontId="22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7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0" fontId="3" fillId="0" borderId="0" xfId="3" quotePrefix="1" applyFont="1" applyAlignment="1"/>
    <xf numFmtId="0" fontId="17" fillId="0" borderId="1" xfId="0" applyFont="1" applyBorder="1" applyAlignment="1">
      <alignment wrapText="1"/>
    </xf>
    <xf numFmtId="164" fontId="17" fillId="0" borderId="1" xfId="0" applyNumberFormat="1" applyFont="1" applyBorder="1" applyAlignment="1">
      <alignment wrapText="1"/>
    </xf>
    <xf numFmtId="164" fontId="17" fillId="0" borderId="2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2" xfId="0" applyFont="1" applyBorder="1" applyAlignment="1">
      <alignment wrapText="1"/>
    </xf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164" fontId="3" fillId="0" borderId="0" xfId="3" applyNumberFormat="1" applyFont="1" applyFill="1" applyAlignment="1"/>
    <xf numFmtId="3" fontId="17" fillId="4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3" fillId="0" borderId="0" xfId="3" applyFont="1" applyAlignment="1">
      <alignment horizontal="left"/>
    </xf>
    <xf numFmtId="0" fontId="23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3" fontId="0" fillId="0" borderId="1" xfId="0" applyNumberFormat="1" applyBorder="1"/>
    <xf numFmtId="0" fontId="7" fillId="0" borderId="0" xfId="3" applyFont="1" applyAlignment="1">
      <alignment horizontal="left"/>
    </xf>
    <xf numFmtId="0" fontId="16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7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4" fillId="0" borderId="0" xfId="3" applyFont="1" applyBorder="1"/>
    <xf numFmtId="164" fontId="25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7" fillId="0" borderId="0" xfId="0" applyNumberFormat="1" applyFont="1" applyBorder="1" applyAlignment="1">
      <alignment horizontal="right" vertical="center" wrapText="1"/>
    </xf>
    <xf numFmtId="41" fontId="22" fillId="0" borderId="0" xfId="0" applyNumberFormat="1" applyFont="1"/>
    <xf numFmtId="0" fontId="26" fillId="0" borderId="0" xfId="4" applyFont="1"/>
    <xf numFmtId="42" fontId="22" fillId="0" borderId="0" xfId="4" applyNumberFormat="1" applyFont="1"/>
    <xf numFmtId="0" fontId="16" fillId="0" borderId="1" xfId="5" applyFont="1" applyBorder="1" applyAlignment="1">
      <alignment wrapText="1"/>
    </xf>
    <xf numFmtId="3" fontId="17" fillId="0" borderId="5" xfId="0" applyNumberFormat="1" applyFont="1" applyBorder="1" applyAlignment="1">
      <alignment horizontal="right" vertical="center" wrapText="1"/>
    </xf>
    <xf numFmtId="0" fontId="26" fillId="0" borderId="0" xfId="0" applyFont="1"/>
    <xf numFmtId="42" fontId="26" fillId="0" borderId="0" xfId="4" applyNumberFormat="1" applyFont="1"/>
    <xf numFmtId="0" fontId="17" fillId="0" borderId="1" xfId="0" applyFont="1" applyBorder="1"/>
    <xf numFmtId="42" fontId="26" fillId="0" borderId="0" xfId="0" applyNumberFormat="1" applyFont="1"/>
    <xf numFmtId="42" fontId="7" fillId="0" borderId="0" xfId="0" applyNumberFormat="1" applyFont="1"/>
    <xf numFmtId="0" fontId="22" fillId="0" borderId="0" xfId="0" applyFont="1"/>
    <xf numFmtId="42" fontId="22" fillId="0" borderId="0" xfId="0" applyNumberFormat="1" applyFont="1"/>
    <xf numFmtId="41" fontId="7" fillId="0" borderId="0" xfId="2" applyNumberFormat="1" applyFont="1" applyFill="1"/>
    <xf numFmtId="41" fontId="27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7" fillId="0" borderId="1" xfId="0" applyNumberFormat="1" applyFont="1" applyBorder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41" fontId="18" fillId="3" borderId="3" xfId="1" applyFont="1" applyFill="1" applyBorder="1" applyAlignment="1">
      <alignment horizontal="left"/>
    </xf>
    <xf numFmtId="166" fontId="0" fillId="0" borderId="1" xfId="0" applyNumberFormat="1" applyBorder="1" applyAlignment="1">
      <alignment horizontal="right" wrapText="1"/>
    </xf>
    <xf numFmtId="166" fontId="17" fillId="0" borderId="1" xfId="1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41" fontId="0" fillId="0" borderId="1" xfId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0" fillId="0" borderId="1" xfId="1" applyFont="1" applyBorder="1" applyAlignment="1">
      <alignment wrapText="1"/>
    </xf>
    <xf numFmtId="0" fontId="0" fillId="0" borderId="1" xfId="0" applyBorder="1" applyAlignment="1"/>
    <xf numFmtId="41" fontId="0" fillId="0" borderId="1" xfId="0" applyNumberFormat="1" applyBorder="1" applyAlignment="1">
      <alignment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.%20Co%20Daily%20-%20Nov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Nov"/>
      <sheetName val="02 Nov"/>
      <sheetName val="03 nOV"/>
      <sheetName val="04 nOV"/>
      <sheetName val="5 Nov"/>
      <sheetName val="6 Nov"/>
      <sheetName val="7 Nov"/>
      <sheetName val="8 Nov"/>
      <sheetName val="9 Nov"/>
      <sheetName val="10 Nov"/>
      <sheetName val="12 Nov"/>
      <sheetName val="13 Nov"/>
      <sheetName val="14 Nov"/>
      <sheetName val="15 Nov"/>
      <sheetName val="16 Nov (2)"/>
      <sheetName val="17 Nov"/>
      <sheetName val="18 Nov"/>
      <sheetName val="19 Nov"/>
      <sheetName val="21 Nov"/>
      <sheetName val="22 Nov"/>
      <sheetName val="23 Nov"/>
      <sheetName val="24 Nov"/>
      <sheetName val="25 Nov"/>
      <sheetName val="26 Nov"/>
      <sheetName val="27 Nov "/>
      <sheetName val="28 Nov"/>
      <sheetName val="29 Nov "/>
      <sheetName val="30 Nov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8">
          <cell r="I38">
            <v>1029017793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56">
          <cell r="I56">
            <v>61848300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opLeftCell="D13" workbookViewId="0">
      <selection activeCell="M14" sqref="M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43434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676</v>
      </c>
      <c r="F8" s="21"/>
      <c r="G8" s="16">
        <f t="shared" ref="G8:G16" si="0">C8*E8</f>
        <v>67600000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222</v>
      </c>
      <c r="F9" s="21"/>
      <c r="G9" s="16">
        <f t="shared" si="0"/>
        <v>11100000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31</v>
      </c>
      <c r="F11" s="21"/>
      <c r="G11" s="16">
        <f t="shared" si="0"/>
        <v>310000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82</v>
      </c>
      <c r="F12" s="21"/>
      <c r="G12" s="16">
        <f t="shared" si="0"/>
        <v>410000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19975000</v>
      </c>
      <c r="M13" s="40">
        <v>1480000</v>
      </c>
      <c r="N13" s="41"/>
      <c r="O13" s="42">
        <v>2275000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-2275000</v>
      </c>
      <c r="M14" s="48">
        <v>3190000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>
        <v>3000000</v>
      </c>
      <c r="M15" s="48">
        <v>250000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150000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79420000</v>
      </c>
      <c r="I17" s="9"/>
      <c r="J17" s="37"/>
      <c r="K17" s="38"/>
      <c r="L17" s="39"/>
      <c r="M17" s="54">
        <v>68000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79685300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+'[1]29 Nov '!I56</f>
        <v>61848300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100904136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322362593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1351831586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5138000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5138000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20700000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2275000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22975000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79685300</v>
      </c>
      <c r="J56" s="95"/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79685300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20700000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5138000</v>
      </c>
      <c r="N119" s="146">
        <f>SUM(N13:N118)</f>
        <v>0</v>
      </c>
      <c r="O119" s="146">
        <f>SUM(O13:O118)</f>
        <v>2275000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4550000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Normal="100" zoomScaleSheetLayoutView="100" workbookViewId="0">
      <selection activeCell="A66" sqref="A6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43443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2-2+140+266+5</f>
        <v>411</v>
      </c>
      <c r="F8" s="21"/>
      <c r="G8" s="16">
        <f t="shared" ref="G8:G16" si="0">C8*E8</f>
        <v>41100000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27-6+281+178+5</f>
        <v>485</v>
      </c>
      <c r="F9" s="21"/>
      <c r="G9" s="16">
        <f t="shared" si="0"/>
        <v>24250000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64+5+2</f>
        <v>71</v>
      </c>
      <c r="F10" s="21"/>
      <c r="G10" s="16">
        <f t="shared" si="0"/>
        <v>1420000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22+5</f>
        <v>27</v>
      </c>
      <c r="F11" s="21"/>
      <c r="G11" s="16">
        <f t="shared" si="0"/>
        <v>270000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56+3+1</f>
        <v>60</v>
      </c>
      <c r="F12" s="21"/>
      <c r="G12" s="16">
        <f t="shared" si="0"/>
        <v>300000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f>49+9</f>
        <v>58</v>
      </c>
      <c r="F13" s="21"/>
      <c r="G13" s="16">
        <f t="shared" si="0"/>
        <v>116000</v>
      </c>
      <c r="H13" s="8"/>
      <c r="I13" s="7"/>
      <c r="J13" s="37"/>
      <c r="K13" s="154"/>
      <c r="L13" s="159">
        <v>15090000</v>
      </c>
      <c r="M13" s="40">
        <v>220000</v>
      </c>
      <c r="N13" s="41"/>
      <c r="O13" s="42">
        <v>28435000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>
        <v>2400000</v>
      </c>
      <c r="M14" s="48"/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>
        <v>19025000</v>
      </c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>
        <v>-28435000</v>
      </c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67456000</v>
      </c>
      <c r="I17" s="9"/>
      <c r="J17" s="37"/>
      <c r="K17" s="154"/>
      <c r="L17" s="156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252000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67708000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+'8 Des'!I57</f>
        <v>31413000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3"/>
      <c r="L37" s="159">
        <f>SUM(L13:L28)</f>
        <v>8080000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220000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220000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8080000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28435000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36515000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67708000</v>
      </c>
      <c r="J56" s="95">
        <f>+I56-18000000</f>
        <v>49708000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67708000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220000</v>
      </c>
      <c r="N119" s="146">
        <f>SUM(N13:N118)</f>
        <v>0</v>
      </c>
      <c r="O119" s="146">
        <f>SUM(O13:O118)</f>
        <v>28435000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56870000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Normal="100" zoomScaleSheetLayoutView="100" workbookViewId="0">
      <selection activeCell="A66" sqref="A6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43444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400</v>
      </c>
      <c r="F8" s="21"/>
      <c r="G8" s="16">
        <f t="shared" ref="G8:G16" si="0">C8*E8</f>
        <v>40000000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430</v>
      </c>
      <c r="F9" s="21"/>
      <c r="G9" s="16">
        <f t="shared" si="0"/>
        <v>21500000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76</v>
      </c>
      <c r="F10" s="21"/>
      <c r="G10" s="16">
        <f t="shared" si="0"/>
        <v>1520000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58</v>
      </c>
      <c r="F12" s="21"/>
      <c r="G12" s="16">
        <f t="shared" si="0"/>
        <v>290000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v>60</v>
      </c>
      <c r="F13" s="21"/>
      <c r="G13" s="16">
        <f t="shared" si="0"/>
        <v>120000</v>
      </c>
      <c r="H13" s="8"/>
      <c r="I13" s="7"/>
      <c r="J13" s="37"/>
      <c r="K13" s="154"/>
      <c r="L13" s="159">
        <v>14050000</v>
      </c>
      <c r="M13" s="40">
        <v>5160000</v>
      </c>
      <c r="N13" s="41"/>
      <c r="O13" s="42">
        <v>7675000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>
        <v>3250000</v>
      </c>
      <c r="M14" s="48">
        <v>350000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>
        <v>-7675000</v>
      </c>
      <c r="M15" s="48">
        <v>700000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>
        <v>850000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63710000</v>
      </c>
      <c r="I17" s="9"/>
      <c r="J17" s="37"/>
      <c r="K17" s="154"/>
      <c r="L17" s="156"/>
      <c r="M17" s="155">
        <v>50000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>
        <v>14000000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252000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63962000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+'9 DEs18'!I56</f>
        <v>67708000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3"/>
      <c r="L37" s="159">
        <f>SUM(L13:L28)</f>
        <v>9625000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21110000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21110000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9625000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7675000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64000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17364000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63962000</v>
      </c>
      <c r="J56" s="95">
        <f>+I56-18000000</f>
        <v>45962000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63962000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21110000</v>
      </c>
      <c r="N119" s="146">
        <f>SUM(N13:N118)</f>
        <v>0</v>
      </c>
      <c r="O119" s="146">
        <f>SUM(O13:O118)</f>
        <v>7675000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15350000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Normal="100" zoomScaleSheetLayoutView="100" workbookViewId="0">
      <selection activeCell="H49" sqref="H4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43445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511</v>
      </c>
      <c r="F8" s="21"/>
      <c r="G8" s="16">
        <f t="shared" ref="G8:G16" si="0">C8*E8</f>
        <v>51100000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531</v>
      </c>
      <c r="F9" s="21"/>
      <c r="G9" s="16">
        <f t="shared" si="0"/>
        <v>26550000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77</v>
      </c>
      <c r="F10" s="21"/>
      <c r="G10" s="16">
        <f t="shared" si="0"/>
        <v>1540000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58</v>
      </c>
      <c r="F12" s="21"/>
      <c r="G12" s="16">
        <f t="shared" si="0"/>
        <v>290000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v>60</v>
      </c>
      <c r="F13" s="21"/>
      <c r="G13" s="16">
        <f t="shared" si="0"/>
        <v>120000</v>
      </c>
      <c r="H13" s="8"/>
      <c r="I13" s="7"/>
      <c r="J13" s="37"/>
      <c r="K13" s="154"/>
      <c r="L13" s="159">
        <v>18625000</v>
      </c>
      <c r="M13" s="40">
        <v>99000</v>
      </c>
      <c r="N13" s="41"/>
      <c r="O13" s="42">
        <v>14985000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>
        <v>-14985000</v>
      </c>
      <c r="M14" s="48">
        <v>300000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/>
      <c r="M15" s="48">
        <v>1350000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>
        <v>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79880000</v>
      </c>
      <c r="I17" s="9"/>
      <c r="J17" s="37"/>
      <c r="K17" s="154"/>
      <c r="L17" s="156"/>
      <c r="M17" s="155">
        <v>100000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>
        <v>550000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80133000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+'10 Des'!I56</f>
        <v>63962000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3"/>
      <c r="L37" s="159">
        <f>SUM(L13:L28)</f>
        <v>3640000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2449000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5000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2454000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3640000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14985000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18625000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80133000</v>
      </c>
      <c r="J56" s="95">
        <f>+I56-18000000</f>
        <v>62133000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80133000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2449000</v>
      </c>
      <c r="N119" s="146">
        <f>SUM(N13:N118)</f>
        <v>0</v>
      </c>
      <c r="O119" s="146">
        <f>SUM(O13:O118)</f>
        <v>14985000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29970000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3" zoomScaleNormal="100" zoomScaleSheetLayoutView="100" workbookViewId="0">
      <selection activeCell="E20" sqref="E20:E2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43446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303</v>
      </c>
      <c r="F8" s="21"/>
      <c r="G8" s="16">
        <f t="shared" ref="G8:G16" si="0">C8*E8</f>
        <v>30300000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464</v>
      </c>
      <c r="F9" s="21"/>
      <c r="G9" s="16">
        <f t="shared" si="0"/>
        <v>23200000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55</v>
      </c>
      <c r="F10" s="21"/>
      <c r="G10" s="16">
        <f t="shared" si="0"/>
        <v>1100000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47</v>
      </c>
      <c r="F12" s="21"/>
      <c r="G12" s="16">
        <f t="shared" si="0"/>
        <v>235000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v>60</v>
      </c>
      <c r="F13" s="21"/>
      <c r="G13" s="16">
        <f t="shared" si="0"/>
        <v>120000</v>
      </c>
      <c r="H13" s="8"/>
      <c r="I13" s="7"/>
      <c r="J13" s="37"/>
      <c r="K13" s="154"/>
      <c r="L13" s="159">
        <v>50000000</v>
      </c>
      <c r="M13" s="40">
        <v>74645000</v>
      </c>
      <c r="N13" s="41"/>
      <c r="O13" s="42"/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/>
      <c r="M14" s="48"/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/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55235000</v>
      </c>
      <c r="I17" s="9"/>
      <c r="J17" s="37"/>
      <c r="K17" s="154"/>
      <c r="L17" s="156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55488000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+'11 Des '!I56</f>
        <v>80133000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50000000</v>
      </c>
      <c r="I37" s="7" t="s">
        <v>7</v>
      </c>
      <c r="J37" s="37"/>
      <c r="K37" s="153"/>
      <c r="L37" s="159">
        <f>SUM(L13:L28)</f>
        <v>50000000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74645000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74645000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50000000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50000000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55488000</v>
      </c>
      <c r="J56" s="95">
        <f>+I56-18000000</f>
        <v>37488000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55488000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74645000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" zoomScaleNormal="100" zoomScaleSheetLayoutView="100" workbookViewId="0">
      <selection activeCell="L13" sqref="L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43447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151</v>
      </c>
      <c r="F8" s="21"/>
      <c r="G8" s="16">
        <f t="shared" ref="G8:G16" si="0">C8*E8</f>
        <v>15100000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262-6</f>
        <v>256</v>
      </c>
      <c r="F9" s="21"/>
      <c r="G9" s="16">
        <f t="shared" si="0"/>
        <v>12800000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54</v>
      </c>
      <c r="F10" s="21"/>
      <c r="G10" s="16">
        <f t="shared" si="0"/>
        <v>1080000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27</v>
      </c>
      <c r="F11" s="21"/>
      <c r="G11" s="16">
        <f t="shared" si="0"/>
        <v>270000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44</v>
      </c>
      <c r="F12" s="21"/>
      <c r="G12" s="16">
        <f t="shared" si="0"/>
        <v>220000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v>59</v>
      </c>
      <c r="F13" s="21"/>
      <c r="G13" s="16">
        <f t="shared" si="0"/>
        <v>118000</v>
      </c>
      <c r="H13" s="8"/>
      <c r="I13" s="7"/>
      <c r="J13" s="37"/>
      <c r="K13" s="154"/>
      <c r="L13" s="159">
        <v>8243000</v>
      </c>
      <c r="M13" s="40">
        <v>1030000</v>
      </c>
      <c r="N13" s="41"/>
      <c r="O13" s="42"/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/>
      <c r="M14" s="48">
        <v>500000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/>
      <c r="M15" s="48">
        <v>36000000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>
        <v>100000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29588000</v>
      </c>
      <c r="I17" s="9"/>
      <c r="J17" s="37"/>
      <c r="K17" s="154"/>
      <c r="L17" s="156"/>
      <c r="M17" s="155">
        <v>2000000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251000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29839000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+'12 Des'!I56</f>
        <v>55488000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53"/>
      <c r="L37" s="159">
        <f>SUM(L13:L28)</f>
        <v>8243000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39630000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39630000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8243000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f>5228000+510000</f>
        <v>5738000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13981000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29839000</v>
      </c>
      <c r="J56" s="95">
        <f>+I56-18000000</f>
        <v>11839000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29839000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39630000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zoomScaleNormal="100" zoomScaleSheetLayoutView="100" workbookViewId="0">
      <selection activeCell="H26" sqref="H2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69</v>
      </c>
      <c r="C3" s="9"/>
      <c r="D3" s="7"/>
      <c r="E3" s="7"/>
      <c r="F3" s="7"/>
      <c r="G3" s="7"/>
      <c r="H3" s="7" t="s">
        <v>3</v>
      </c>
      <c r="I3" s="11">
        <v>43448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252</v>
      </c>
      <c r="F8" s="21"/>
      <c r="G8" s="16">
        <f t="shared" ref="G8:G16" si="0">C8*E8</f>
        <v>25200000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227</v>
      </c>
      <c r="F9" s="21"/>
      <c r="G9" s="16">
        <f t="shared" si="0"/>
        <v>11350000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31</v>
      </c>
      <c r="F10" s="21"/>
      <c r="G10" s="16">
        <f t="shared" si="0"/>
        <v>620000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29</v>
      </c>
      <c r="F12" s="21"/>
      <c r="G12" s="16">
        <f t="shared" si="0"/>
        <v>145000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44</v>
      </c>
      <c r="F13" s="21"/>
      <c r="G13" s="16">
        <f t="shared" si="0"/>
        <v>88000</v>
      </c>
      <c r="H13" s="8"/>
      <c r="I13" s="7"/>
      <c r="J13" s="37"/>
      <c r="K13" s="154"/>
      <c r="L13" s="159">
        <v>22250000</v>
      </c>
      <c r="M13" s="40">
        <v>6482000</v>
      </c>
      <c r="N13" s="41"/>
      <c r="O13" s="42">
        <v>7050000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>
        <v>-7050000</v>
      </c>
      <c r="M14" s="48">
        <v>1690000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/>
      <c r="M15" s="48">
        <f>3527500+12500+100000</f>
        <v>3640000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>
        <v>318000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37413000</v>
      </c>
      <c r="I17" s="9"/>
      <c r="J17" s="37"/>
      <c r="K17" s="154"/>
      <c r="L17" s="156"/>
      <c r="M17" s="155">
        <v>57000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>
        <v>228000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>
        <v>1700000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7"/>
      <c r="M20" s="48">
        <v>311000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37663000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+'13 Des'!I56</f>
        <v>29839000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53"/>
      <c r="L37" s="159">
        <f>SUM(L13:L28)</f>
        <v>15200000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14426000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14426000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15200000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7050000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22250000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37663000</v>
      </c>
      <c r="J56" s="95">
        <f>+I56-18000000</f>
        <v>19663000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37663000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14426000</v>
      </c>
      <c r="N119" s="146">
        <f>SUM(N13:N118)</f>
        <v>0</v>
      </c>
      <c r="O119" s="146">
        <f>SUM(O13:O118)</f>
        <v>7050000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14100000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43" zoomScaleNormal="100" zoomScaleSheetLayoutView="100" workbookViewId="0">
      <selection activeCell="E12" sqref="E1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43450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f>252+201+5</f>
        <v>458</v>
      </c>
      <c r="F8" s="21"/>
      <c r="G8" s="16">
        <f t="shared" ref="G8:G16" si="0">C8*E8</f>
        <v>45800000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f>227+270</f>
        <v>497</v>
      </c>
      <c r="F9" s="21"/>
      <c r="G9" s="16">
        <f t="shared" si="0"/>
        <v>24850000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37</v>
      </c>
      <c r="F10" s="21"/>
      <c r="G10" s="16">
        <f t="shared" si="0"/>
        <v>740000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3</v>
      </c>
      <c r="F11" s="21"/>
      <c r="G11" s="16">
        <f t="shared" si="0"/>
        <v>30000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30</v>
      </c>
      <c r="F12" s="21"/>
      <c r="G12" s="16">
        <f t="shared" si="0"/>
        <v>150000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46</v>
      </c>
      <c r="F13" s="21"/>
      <c r="G13" s="16">
        <f t="shared" si="0"/>
        <v>92000</v>
      </c>
      <c r="H13" s="8"/>
      <c r="I13" s="7"/>
      <c r="J13" s="37"/>
      <c r="K13" s="153"/>
      <c r="L13" s="164"/>
      <c r="M13" s="40">
        <v>626000</v>
      </c>
      <c r="N13" s="41"/>
      <c r="O13" s="42">
        <v>17575000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/>
      <c r="M14" s="48"/>
      <c r="N14" s="41"/>
      <c r="O14" s="39">
        <v>4200000</v>
      </c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/>
      <c r="N15" s="41"/>
      <c r="O15" s="39">
        <v>13100000</v>
      </c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71662000</v>
      </c>
      <c r="I17" s="9"/>
      <c r="J17" s="37"/>
      <c r="K17" s="153"/>
      <c r="L17" s="164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71912000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+'14 Des'!I56</f>
        <v>37663000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0</v>
      </c>
      <c r="M37" s="77"/>
      <c r="N37" s="38"/>
      <c r="O37" s="39">
        <f>SUM(O13:O36)</f>
        <v>34875000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626000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626000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34875000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34875000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71912000</v>
      </c>
      <c r="J56" s="95">
        <f>+I56-18000000</f>
        <v>53912000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71912000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626000</v>
      </c>
      <c r="N119" s="146">
        <f>SUM(N13:N118)</f>
        <v>0</v>
      </c>
      <c r="O119" s="146">
        <f>SUM(O13:O118)</f>
        <v>69750000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139500000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40" zoomScaleNormal="100" zoomScaleSheetLayoutView="100" workbookViewId="0">
      <selection activeCell="E4" sqref="E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6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71</v>
      </c>
      <c r="C3" s="9"/>
      <c r="D3" s="7"/>
      <c r="E3" s="7"/>
      <c r="F3" s="7"/>
      <c r="G3" s="7"/>
      <c r="H3" s="7" t="s">
        <v>3</v>
      </c>
      <c r="I3" s="11">
        <v>43451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f>518+97+8-10</f>
        <v>613</v>
      </c>
      <c r="F8" s="21"/>
      <c r="G8" s="16">
        <f t="shared" ref="G8:G16" si="0">C8*E8</f>
        <v>61300000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f>498+58</f>
        <v>556</v>
      </c>
      <c r="F9" s="21"/>
      <c r="G9" s="16">
        <f t="shared" si="0"/>
        <v>27800000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41</v>
      </c>
      <c r="F10" s="21"/>
      <c r="G10" s="16">
        <f t="shared" si="0"/>
        <v>820000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6</v>
      </c>
      <c r="F11" s="21"/>
      <c r="G11" s="16">
        <f t="shared" si="0"/>
        <v>60000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38</v>
      </c>
      <c r="F12" s="21"/>
      <c r="G12" s="16">
        <f t="shared" si="0"/>
        <v>190000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47</v>
      </c>
      <c r="F13" s="21"/>
      <c r="G13" s="16">
        <f t="shared" si="0"/>
        <v>94000</v>
      </c>
      <c r="H13" s="8"/>
      <c r="I13" s="7"/>
      <c r="J13" s="37"/>
      <c r="K13" s="153"/>
      <c r="L13" s="164">
        <v>13500000</v>
      </c>
      <c r="M13" s="40">
        <v>510000</v>
      </c>
      <c r="N13" s="41"/>
      <c r="O13" s="42">
        <v>1900000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>
        <v>-1900000</v>
      </c>
      <c r="M14" s="48">
        <v>1000000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/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90264000</v>
      </c>
      <c r="I17" s="9"/>
      <c r="J17" s="37"/>
      <c r="K17" s="153"/>
      <c r="L17" s="164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90514000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+'16 Des'!I56</f>
        <v>71912000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11600000</v>
      </c>
      <c r="M37" s="77"/>
      <c r="N37" s="38"/>
      <c r="O37" s="39">
        <f>SUM(O13:O36)</f>
        <v>1900000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1510000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1510000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11600000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1900000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f>10000+6487000+115000</f>
        <v>6612000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20112000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90514000</v>
      </c>
      <c r="J56" s="95">
        <f>+I56-18000000</f>
        <v>72514000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90514000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1510000</v>
      </c>
      <c r="N119" s="146">
        <f>SUM(N13:N118)</f>
        <v>0</v>
      </c>
      <c r="O119" s="146">
        <f>SUM(O13:O118)</f>
        <v>3800000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7600000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40" zoomScaleNormal="100" zoomScaleSheetLayoutView="100" workbookViewId="0">
      <selection activeCell="H44" sqref="H4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6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43452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723</v>
      </c>
      <c r="F8" s="21"/>
      <c r="G8" s="16">
        <f t="shared" ref="G8:G16" si="0">C8*E8</f>
        <v>72300000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857</v>
      </c>
      <c r="F9" s="21"/>
      <c r="G9" s="16">
        <f t="shared" si="0"/>
        <v>42850000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40</v>
      </c>
      <c r="F10" s="21"/>
      <c r="G10" s="16">
        <f t="shared" si="0"/>
        <v>800000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15</v>
      </c>
      <c r="F11" s="21"/>
      <c r="G11" s="16">
        <f t="shared" si="0"/>
        <v>150000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36</v>
      </c>
      <c r="F12" s="21"/>
      <c r="G12" s="16">
        <f t="shared" si="0"/>
        <v>180000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54</v>
      </c>
      <c r="F13" s="21"/>
      <c r="G13" s="16">
        <f t="shared" si="0"/>
        <v>108000</v>
      </c>
      <c r="H13" s="8"/>
      <c r="I13" s="7"/>
      <c r="J13" s="37"/>
      <c r="K13" s="153"/>
      <c r="L13" s="164">
        <v>42509000</v>
      </c>
      <c r="M13" s="40">
        <v>50000</v>
      </c>
      <c r="N13" s="41"/>
      <c r="O13" s="42">
        <v>13300000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>
        <v>-13300000</v>
      </c>
      <c r="M14" s="48">
        <v>100000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>
        <v>400000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>
        <v>146000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116388000</v>
      </c>
      <c r="I17" s="9"/>
      <c r="J17" s="37"/>
      <c r="K17" s="153"/>
      <c r="L17" s="164"/>
      <c r="M17" s="155">
        <v>281000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>
        <v>150000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>
        <v>990000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5"/>
      <c r="L20" s="57"/>
      <c r="M20" s="48">
        <v>12779000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64"/>
      <c r="M21" s="48">
        <v>590000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>
        <v>300000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>
        <v>600000</v>
      </c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116638000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+'17 Des '!I57</f>
        <v>90514000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29209000</v>
      </c>
      <c r="M37" s="77"/>
      <c r="N37" s="38"/>
      <c r="O37" s="39">
        <f>SUM(O13:O36)</f>
        <v>13300000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16386000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16386000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29209000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13300000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1000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42510000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116638000</v>
      </c>
      <c r="J56" s="95">
        <f>+I56-18000000</f>
        <v>98638000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116638000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16386000</v>
      </c>
      <c r="N119" s="146">
        <f>SUM(N13:N118)</f>
        <v>0</v>
      </c>
      <c r="O119" s="146">
        <f>SUM(O13:O118)</f>
        <v>26600000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53200000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43" zoomScaleNormal="100" zoomScaleSheetLayoutView="100" workbookViewId="0">
      <selection activeCell="G55" sqref="G5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6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43453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826</v>
      </c>
      <c r="F8" s="21"/>
      <c r="G8" s="16">
        <f t="shared" ref="G8:G16" si="0">C8*E8</f>
        <v>82600000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933</v>
      </c>
      <c r="F9" s="21"/>
      <c r="G9" s="16">
        <f t="shared" si="0"/>
        <v>46650000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52</v>
      </c>
      <c r="F10" s="21"/>
      <c r="G10" s="16">
        <f t="shared" si="0"/>
        <v>1040000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17</v>
      </c>
      <c r="F11" s="21"/>
      <c r="G11" s="16">
        <f t="shared" si="0"/>
        <v>170000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35</v>
      </c>
      <c r="F12" s="21"/>
      <c r="G12" s="16">
        <f t="shared" si="0"/>
        <v>175000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54</v>
      </c>
      <c r="F13" s="21"/>
      <c r="G13" s="16">
        <f t="shared" si="0"/>
        <v>108000</v>
      </c>
      <c r="H13" s="8"/>
      <c r="I13" s="7"/>
      <c r="J13" s="37"/>
      <c r="K13" s="153"/>
      <c r="L13" s="164">
        <v>18577000</v>
      </c>
      <c r="M13" s="40">
        <v>767000</v>
      </c>
      <c r="N13" s="41"/>
      <c r="O13" s="42">
        <v>2400000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>
        <v>-2400000</v>
      </c>
      <c r="M14" s="48">
        <v>105000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>
        <v>1150000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>
        <v>500000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130743000</v>
      </c>
      <c r="I17" s="9"/>
      <c r="J17" s="37"/>
      <c r="K17" s="153"/>
      <c r="L17" s="164"/>
      <c r="M17" s="155">
        <v>110000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>
        <v>790000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>
        <v>600000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5"/>
      <c r="L20" s="57"/>
      <c r="M20" s="48">
        <v>150000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64"/>
      <c r="M21" s="48">
        <v>50000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130993000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+'18 Des'!I56</f>
        <v>116638000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16177000</v>
      </c>
      <c r="M37" s="77"/>
      <c r="N37" s="38"/>
      <c r="O37" s="39">
        <f>SUM(O13:O36)</f>
        <v>2400000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4222000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4222000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16177000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2400000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18577000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130993000</v>
      </c>
      <c r="J56" s="95">
        <f>+I56-18000000</f>
        <v>112993000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130993000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4222000</v>
      </c>
      <c r="N119" s="146">
        <f>SUM(N13:N118)</f>
        <v>0</v>
      </c>
      <c r="O119" s="146">
        <f>SUM(O13:O118)</f>
        <v>4800000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9600000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Normal="100" zoomScaleSheetLayoutView="100" workbookViewId="0">
      <selection activeCell="B34" sqref="B34: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43435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676+127</f>
        <v>803</v>
      </c>
      <c r="F8" s="21"/>
      <c r="G8" s="16">
        <f t="shared" ref="G8:G16" si="0">C8*E8</f>
        <v>80300000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322</v>
      </c>
      <c r="F9" s="21"/>
      <c r="G9" s="16">
        <f t="shared" si="0"/>
        <v>16100000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82</v>
      </c>
      <c r="F12" s="21"/>
      <c r="G12" s="16">
        <f t="shared" si="0"/>
        <v>410000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17825000</v>
      </c>
      <c r="M13" s="40">
        <v>50000</v>
      </c>
      <c r="N13" s="41"/>
      <c r="O13" s="42">
        <v>9825000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-9825000</v>
      </c>
      <c r="M14" s="48">
        <v>50000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40000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15000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97090000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97355300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+'30 Nov '!I57</f>
        <v>79685300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155000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155000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8000000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9825000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17825000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97355300</v>
      </c>
      <c r="J56" s="95"/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97355300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8000000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155000</v>
      </c>
      <c r="N119" s="146">
        <f>SUM(N13:N118)</f>
        <v>0</v>
      </c>
      <c r="O119" s="146">
        <f>SUM(O13:O118)</f>
        <v>9825000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19650000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22" zoomScaleNormal="100" zoomScaleSheetLayoutView="100" workbookViewId="0">
      <selection activeCell="G50" sqref="G5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72</v>
      </c>
      <c r="C3" s="9"/>
      <c r="D3" s="7"/>
      <c r="E3" s="7"/>
      <c r="F3" s="7"/>
      <c r="G3" s="7"/>
      <c r="H3" s="7" t="s">
        <v>3</v>
      </c>
      <c r="I3" s="11">
        <v>43454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914</v>
      </c>
      <c r="F8" s="21"/>
      <c r="G8" s="16">
        <f t="shared" ref="G8:G16" si="0">C8*E8</f>
        <v>91400000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1012</v>
      </c>
      <c r="F9" s="21"/>
      <c r="G9" s="16">
        <f t="shared" si="0"/>
        <v>50600000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50</v>
      </c>
      <c r="F10" s="21"/>
      <c r="G10" s="16">
        <f t="shared" si="0"/>
        <v>1000000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16</v>
      </c>
      <c r="F11" s="21"/>
      <c r="G11" s="16">
        <f t="shared" si="0"/>
        <v>160000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48</v>
      </c>
      <c r="F13" s="21"/>
      <c r="G13" s="16">
        <f t="shared" si="0"/>
        <v>96000</v>
      </c>
      <c r="H13" s="8"/>
      <c r="I13" s="7"/>
      <c r="J13" s="37"/>
      <c r="K13" s="153"/>
      <c r="L13" s="164">
        <v>12200000</v>
      </c>
      <c r="M13" s="40">
        <v>1200000</v>
      </c>
      <c r="N13" s="41"/>
      <c r="O13" s="42"/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>
        <v>5000000</v>
      </c>
      <c r="M14" s="48">
        <v>2000000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>
        <v>150000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>
        <v>102000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143421000</v>
      </c>
      <c r="I17" s="9"/>
      <c r="J17" s="37"/>
      <c r="K17" s="153"/>
      <c r="L17" s="164"/>
      <c r="M17" s="155">
        <v>70000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>
        <v>102000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>
        <v>10000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165"/>
      <c r="L20" s="57"/>
      <c r="M20" s="48">
        <v>86000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506</v>
      </c>
      <c r="F21" s="7"/>
      <c r="G21" s="22">
        <f>C21*E21</f>
        <v>253000</v>
      </c>
      <c r="H21" s="8"/>
      <c r="I21" s="22"/>
      <c r="J21" s="58"/>
      <c r="K21" s="153"/>
      <c r="L21" s="164"/>
      <c r="M21" s="48">
        <v>150000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>
        <v>50000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>
        <v>350000</v>
      </c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>
        <v>525000</v>
      </c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>
        <v>127000</v>
      </c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143675000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+'19 Des'!I56</f>
        <v>130993000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17200000</v>
      </c>
      <c r="M37" s="77"/>
      <c r="N37" s="38"/>
      <c r="O37" s="39">
        <f>SUM(O13:O36)</f>
        <v>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4922000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4922000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17200000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404000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17604000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143675000</v>
      </c>
      <c r="J56" s="95">
        <f>+I56-18000000</f>
        <v>125675000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143675000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4922000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E10" zoomScaleNormal="100" zoomScaleSheetLayoutView="100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69</v>
      </c>
      <c r="C3" s="9"/>
      <c r="D3" s="7"/>
      <c r="E3" s="7"/>
      <c r="F3" s="7"/>
      <c r="G3" s="7"/>
      <c r="H3" s="7" t="s">
        <v>3</v>
      </c>
      <c r="I3" s="11">
        <v>43455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f>914+12+102</f>
        <v>1028</v>
      </c>
      <c r="F8" s="21"/>
      <c r="G8" s="16">
        <f t="shared" ref="G8:G16" si="0">C8*E8</f>
        <v>102800000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f>1012-10+40</f>
        <v>1042</v>
      </c>
      <c r="F9" s="21"/>
      <c r="G9" s="16">
        <f t="shared" si="0"/>
        <v>52100000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f>50-5+1-10-5+3</f>
        <v>34</v>
      </c>
      <c r="F10" s="21"/>
      <c r="G10" s="16">
        <f t="shared" si="0"/>
        <v>680000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f>16-12-3</f>
        <v>1</v>
      </c>
      <c r="F11" s="21"/>
      <c r="G11" s="16">
        <f t="shared" si="0"/>
        <v>10000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f>33-10-2-14+1</f>
        <v>8</v>
      </c>
      <c r="F12" s="21"/>
      <c r="G12" s="16">
        <f t="shared" si="0"/>
        <v>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f>48-21+5+1</f>
        <v>33</v>
      </c>
      <c r="F13" s="21"/>
      <c r="G13" s="16">
        <f t="shared" si="0"/>
        <v>66000</v>
      </c>
      <c r="H13" s="8"/>
      <c r="I13" s="7"/>
      <c r="J13" s="37"/>
      <c r="K13" s="153"/>
      <c r="L13" s="164">
        <v>14542500</v>
      </c>
      <c r="M13" s="40">
        <v>100000</v>
      </c>
      <c r="N13" s="41"/>
      <c r="O13" s="42">
        <v>7500000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/>
      <c r="M14" s="48">
        <v>750000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>
        <v>200000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>
        <v>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155696000</v>
      </c>
      <c r="I17" s="9"/>
      <c r="J17" s="37"/>
      <c r="K17" s="153"/>
      <c r="L17" s="164"/>
      <c r="M17" s="155">
        <v>3325000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>
        <v>5350000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506-40+24+1</f>
        <v>491</v>
      </c>
      <c r="F21" s="7"/>
      <c r="G21" s="22">
        <f>C21*E21</f>
        <v>245500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246500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155942500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'20 Des'!I27</f>
        <v>143675000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14542500</v>
      </c>
      <c r="M37" s="77"/>
      <c r="N37" s="38"/>
      <c r="O37" s="39">
        <f>SUM(O13:O36)</f>
        <v>7500000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9775000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9775000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14542500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7500000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22042500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155942500</v>
      </c>
      <c r="J56" s="95">
        <f>+I56-18000000</f>
        <v>137942500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155942500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73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9775000</v>
      </c>
      <c r="N119" s="146">
        <f>SUM(N13:N118)</f>
        <v>0</v>
      </c>
      <c r="O119" s="146">
        <f>SUM(O13:O118)</f>
        <v>15000000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30000000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D22" zoomScaleNormal="100" zoomScaleSheetLayoutView="100" workbookViewId="0">
      <selection activeCell="E8" sqref="E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74</v>
      </c>
      <c r="C3" s="9"/>
      <c r="D3" s="7"/>
      <c r="E3" s="7"/>
      <c r="F3" s="7"/>
      <c r="G3" s="7"/>
      <c r="H3" s="7" t="s">
        <v>3</v>
      </c>
      <c r="I3" s="11">
        <v>43456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f>914+12+102+180</f>
        <v>1208</v>
      </c>
      <c r="F8" s="21"/>
      <c r="G8" s="16">
        <f t="shared" ref="G8:G16" si="0">C8*E8</f>
        <v>120800000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f>1012-10+40+12</f>
        <v>1054</v>
      </c>
      <c r="F9" s="21"/>
      <c r="G9" s="16">
        <f t="shared" si="0"/>
        <v>52700000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f>50-5+1-10-5+3</f>
        <v>34</v>
      </c>
      <c r="F10" s="21"/>
      <c r="G10" s="16">
        <f t="shared" si="0"/>
        <v>680000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f>16-12-3+1</f>
        <v>2</v>
      </c>
      <c r="F11" s="21"/>
      <c r="G11" s="16">
        <f t="shared" si="0"/>
        <v>20000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f>33-10-2-14+1+1</f>
        <v>9</v>
      </c>
      <c r="F12" s="21"/>
      <c r="G12" s="16">
        <f t="shared" si="0"/>
        <v>45000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f>48-21+5+1</f>
        <v>33</v>
      </c>
      <c r="F13" s="21"/>
      <c r="G13" s="16">
        <f t="shared" si="0"/>
        <v>66000</v>
      </c>
      <c r="H13" s="8"/>
      <c r="I13" s="7"/>
      <c r="J13" s="37" t="s">
        <v>75</v>
      </c>
      <c r="K13" s="153"/>
      <c r="L13" s="164">
        <v>4740000</v>
      </c>
      <c r="M13" s="40">
        <v>150000</v>
      </c>
      <c r="N13" s="41"/>
      <c r="O13" s="42">
        <v>9725000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>
        <v>5000000</v>
      </c>
      <c r="M14" s="48">
        <v>900000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>
        <v>200000</v>
      </c>
      <c r="M15" s="48"/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174311000</v>
      </c>
      <c r="I17" s="9"/>
      <c r="J17" s="37"/>
      <c r="K17" s="153"/>
      <c r="L17" s="164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506-40+24+1</f>
        <v>491</v>
      </c>
      <c r="F21" s="7"/>
      <c r="G21" s="22">
        <f>C21*E21</f>
        <v>245500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246500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174557500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'21 Des  '!I27</f>
        <v>155942500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9940000</v>
      </c>
      <c r="M37" s="77"/>
      <c r="N37" s="38"/>
      <c r="O37" s="39">
        <f>SUM(O13:O36)</f>
        <v>9725000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1050000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1050000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9940000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9725000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19665000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174557500</v>
      </c>
      <c r="J56" s="95">
        <f>+I56-18000000</f>
        <v>156557500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174557500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73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1050000</v>
      </c>
      <c r="N119" s="146">
        <f>SUM(N13:N118)</f>
        <v>0</v>
      </c>
      <c r="O119" s="146">
        <f>SUM(O13:O118)</f>
        <v>19450000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38900000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53" zoomScaleNormal="100" zoomScaleSheetLayoutView="100" workbookViewId="0">
      <selection activeCell="G50" sqref="G5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43457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f>914+12+102+180+717</f>
        <v>1925</v>
      </c>
      <c r="F8" s="21"/>
      <c r="G8" s="16">
        <f t="shared" ref="G8:G16" si="0">C8*E8</f>
        <v>192500000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f>1012-10+40+12+466</f>
        <v>1520</v>
      </c>
      <c r="F9" s="21"/>
      <c r="G9" s="16">
        <f t="shared" si="0"/>
        <v>76000000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36</v>
      </c>
      <c r="F10" s="21"/>
      <c r="G10" s="16">
        <f t="shared" si="0"/>
        <v>720000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5</v>
      </c>
      <c r="F11" s="21"/>
      <c r="G11" s="16">
        <f t="shared" si="0"/>
        <v>50000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34</v>
      </c>
      <c r="F13" s="21"/>
      <c r="G13" s="16">
        <f t="shared" si="0"/>
        <v>68000</v>
      </c>
      <c r="H13" s="8"/>
      <c r="I13" s="7"/>
      <c r="J13" s="37"/>
      <c r="K13" s="153"/>
      <c r="L13" s="164">
        <v>96118000</v>
      </c>
      <c r="M13" s="40">
        <v>1000000</v>
      </c>
      <c r="N13" s="41"/>
      <c r="O13" s="42">
        <v>67748000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7"/>
      <c r="K14" s="153"/>
      <c r="L14" s="164">
        <v>-67748000</v>
      </c>
      <c r="M14" s="48">
        <v>55000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/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269374000</v>
      </c>
      <c r="I17" s="9"/>
      <c r="J17" s="37"/>
      <c r="K17" s="153"/>
      <c r="L17" s="164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506-40+24+1</f>
        <v>491</v>
      </c>
      <c r="F21" s="7"/>
      <c r="G21" s="22">
        <f>C21*E21</f>
        <v>245500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246500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269620500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+'22 Des '!I57</f>
        <v>174557500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28370000</v>
      </c>
      <c r="M37" s="77"/>
      <c r="N37" s="38"/>
      <c r="O37" s="39">
        <f>SUM(O13:O36)</f>
        <v>67748000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1055000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1055000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28370000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67748000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96118000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269620500</v>
      </c>
      <c r="J56" s="95">
        <f>+I56-18000000</f>
        <v>251620500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269620500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73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1055000</v>
      </c>
      <c r="N119" s="146">
        <f>SUM(N13:N118)</f>
        <v>0</v>
      </c>
      <c r="O119" s="146">
        <f>SUM(O13:O118)</f>
        <v>135496000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270992000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tabSelected="1" view="pageBreakPreview" topLeftCell="E11" zoomScaleNormal="100" zoomScaleSheetLayoutView="100" workbookViewId="0">
      <selection activeCell="M13" sqref="M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43460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200</v>
      </c>
      <c r="F8" s="21"/>
      <c r="G8" s="16">
        <f t="shared" ref="G8:G16" si="0">C8*E8</f>
        <v>20000000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1000</v>
      </c>
      <c r="F9" s="21"/>
      <c r="G9" s="16">
        <f t="shared" si="0"/>
        <v>50000000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18</v>
      </c>
      <c r="F10" s="21"/>
      <c r="G10" s="16">
        <f t="shared" si="0"/>
        <v>360000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31</v>
      </c>
      <c r="F13" s="21"/>
      <c r="G13" s="16">
        <f t="shared" si="0"/>
        <v>62000</v>
      </c>
      <c r="H13" s="8"/>
      <c r="I13" s="7"/>
      <c r="J13" s="37"/>
      <c r="K13" s="153"/>
      <c r="L13" s="164"/>
      <c r="M13" s="40">
        <v>35450000</v>
      </c>
      <c r="N13" s="41"/>
      <c r="O13" s="42"/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7"/>
      <c r="K14" s="153"/>
      <c r="L14" s="164"/>
      <c r="M14" s="48">
        <v>25000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>
        <v>3200000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>
        <v>12043000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70448000</v>
      </c>
      <c r="I17" s="9"/>
      <c r="J17" s="37"/>
      <c r="K17" s="153"/>
      <c r="L17" s="164"/>
      <c r="M17" s="155">
        <v>80000000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>
        <v>54500000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>
        <v>450000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5"/>
      <c r="L20" s="57"/>
      <c r="M20" s="48">
        <v>14256500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0</v>
      </c>
      <c r="F21" s="7"/>
      <c r="G21" s="22">
        <f>C21*E21</f>
        <v>0</v>
      </c>
      <c r="H21" s="8"/>
      <c r="I21" s="22"/>
      <c r="J21" s="58"/>
      <c r="K21" s="153"/>
      <c r="L21" s="164"/>
      <c r="M21" s="48">
        <v>28000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>
        <v>320000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70448000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+'23 Des'!I57</f>
        <v>269620500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0</v>
      </c>
      <c r="M37" s="77"/>
      <c r="N37" s="38"/>
      <c r="O37" s="39">
        <f>SUM(O13:O36)</f>
        <v>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200272500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200272500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1100000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1100000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70448000</v>
      </c>
      <c r="J56" s="95">
        <f>+I56-18000000</f>
        <v>52448000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70448000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73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200272500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43" zoomScaleNormal="100" zoomScaleSheetLayoutView="100" workbookViewId="0">
      <selection activeCell="E12" sqref="E1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43460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138</v>
      </c>
      <c r="F8" s="21"/>
      <c r="G8" s="16">
        <f t="shared" ref="G8:G16" si="0">C8*E8</f>
        <v>13800000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520</v>
      </c>
      <c r="F9" s="21"/>
      <c r="G9" s="16">
        <f t="shared" si="0"/>
        <v>26000000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13</v>
      </c>
      <c r="F13" s="21"/>
      <c r="G13" s="16">
        <f t="shared" si="0"/>
        <v>26000</v>
      </c>
      <c r="H13" s="8"/>
      <c r="I13" s="7"/>
      <c r="J13" s="37"/>
      <c r="K13" s="153"/>
      <c r="L13" s="164"/>
      <c r="M13" s="40">
        <v>22075000</v>
      </c>
      <c r="N13" s="41"/>
      <c r="O13" s="42"/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/>
      <c r="M14" s="48">
        <v>5500000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>
        <v>3500000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>
        <v>1729000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39876000</v>
      </c>
      <c r="I17" s="9"/>
      <c r="J17" s="37"/>
      <c r="K17" s="153"/>
      <c r="L17" s="164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0</v>
      </c>
      <c r="F21" s="7"/>
      <c r="G21" s="22">
        <f>C21*E21</f>
        <v>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39876200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+'26 Des'!I56</f>
        <v>70448000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0</v>
      </c>
      <c r="M37" s="77"/>
      <c r="N37" s="38"/>
      <c r="O37" s="39">
        <f>SUM(O13:O36)</f>
        <v>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32804000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32804000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f>786000+1366200+80000</f>
        <v>2232200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2232200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39876200</v>
      </c>
      <c r="J56" s="95">
        <f>+I56-18000000</f>
        <v>21876200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39876200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73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32804000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Normal="100" zoomScaleSheetLayoutView="100" workbookViewId="0">
      <selection activeCell="I3" sqref="I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43436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997+46</f>
        <v>1043</v>
      </c>
      <c r="F8" s="21"/>
      <c r="G8" s="16">
        <f t="shared" ref="G8:G16" si="0">C8*E8</f>
        <v>104300000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323+8</f>
        <v>331</v>
      </c>
      <c r="F9" s="21"/>
      <c r="G9" s="16">
        <f t="shared" si="0"/>
        <v>16550000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83</v>
      </c>
      <c r="F12" s="21"/>
      <c r="G12" s="16">
        <f t="shared" si="0"/>
        <v>415000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/>
      <c r="N13" s="41"/>
      <c r="O13" s="42">
        <v>19475000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/>
      <c r="M14" s="48"/>
      <c r="N14" s="41"/>
      <c r="O14" s="39">
        <v>5000000</v>
      </c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121565000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121830300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 Des'!I57</f>
        <v>97355300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24475000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24475000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121830300</v>
      </c>
      <c r="J56" s="95">
        <f>+I56-18000000</f>
        <v>103830300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121830300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0</v>
      </c>
      <c r="N119" s="146">
        <f>SUM(N13:N118)</f>
        <v>0</v>
      </c>
      <c r="O119" s="146">
        <f>SUM(O13:O118)</f>
        <v>24475000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48950000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Normal="100" zoomScaleSheetLayoutView="100" workbookViewId="0">
      <selection activeCell="G7" sqref="G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43437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934</v>
      </c>
      <c r="F8" s="21"/>
      <c r="G8" s="16">
        <f t="shared" ref="G8:G16" si="0">C8*E8</f>
        <v>93400000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248</v>
      </c>
      <c r="F9" s="21"/>
      <c r="G9" s="16">
        <f t="shared" si="0"/>
        <v>12400000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4650000</v>
      </c>
      <c r="M13" s="40">
        <v>165000</v>
      </c>
      <c r="N13" s="41"/>
      <c r="O13" s="42">
        <v>3500000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-3500000</v>
      </c>
      <c r="M14" s="48">
        <v>300000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375000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105830000</v>
      </c>
      <c r="I17" s="9"/>
      <c r="J17" s="37"/>
      <c r="K17" s="38"/>
      <c r="L17" s="39"/>
      <c r="M17" s="54">
        <v>250000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2440000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10000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17351000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0</v>
      </c>
      <c r="F21" s="7"/>
      <c r="G21" s="22">
        <f>C21*E21</f>
        <v>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105830000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 Des'!I56</f>
        <v>121830300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20941000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20941000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1150000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3500000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290700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4940700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105830000</v>
      </c>
      <c r="J56" s="95">
        <f>+I56-18000000</f>
        <v>87830000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105830000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1150000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20941000</v>
      </c>
      <c r="N119" s="146">
        <f>SUM(N13:N118)</f>
        <v>0</v>
      </c>
      <c r="O119" s="146">
        <f>SUM(O13:O118)</f>
        <v>3500000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7000000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1" zoomScaleNormal="100" zoomScaleSheetLayoutView="100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5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43438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183</v>
      </c>
      <c r="F8" s="21"/>
      <c r="G8" s="16">
        <f t="shared" ref="G8:G16" si="0">C8*E8</f>
        <v>18300000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308</v>
      </c>
      <c r="F9" s="21"/>
      <c r="G9" s="16">
        <f t="shared" si="0"/>
        <v>15400000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98</v>
      </c>
      <c r="F10" s="21"/>
      <c r="G10" s="16">
        <f t="shared" si="0"/>
        <v>1960000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95</v>
      </c>
      <c r="F11" s="21"/>
      <c r="G11" s="16">
        <f t="shared" si="0"/>
        <v>950000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97</v>
      </c>
      <c r="F12" s="21"/>
      <c r="G12" s="16">
        <f t="shared" si="0"/>
        <v>485000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80</v>
      </c>
      <c r="F13" s="21"/>
      <c r="G13" s="16">
        <f t="shared" si="0"/>
        <v>160000</v>
      </c>
      <c r="H13" s="8"/>
      <c r="I13" s="7"/>
      <c r="J13" s="37"/>
      <c r="K13" s="38"/>
      <c r="L13" s="39">
        <v>12545000</v>
      </c>
      <c r="M13" s="40">
        <v>80665000</v>
      </c>
      <c r="N13" s="41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/>
      <c r="M14" s="48">
        <v>210000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37255000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490</v>
      </c>
      <c r="F21" s="7"/>
      <c r="G21" s="22">
        <f>C21*E21</f>
        <v>245000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245000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37500000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+'3 Des'!I56</f>
        <v>105830000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147510000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80875000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80875000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12545000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12545000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37500000</v>
      </c>
      <c r="J56" s="95">
        <f>+I56-18000000</f>
        <v>19500000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37500000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12545000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80875000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Normal="100" zoomScaleSheetLayoutView="100" workbookViewId="0">
      <selection activeCell="H9" sqref="H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5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43439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94+53</f>
        <v>147</v>
      </c>
      <c r="F8" s="21"/>
      <c r="G8" s="16">
        <f t="shared" ref="G8:G16" si="0">C8*E8</f>
        <v>14700000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157+5</f>
        <v>162</v>
      </c>
      <c r="F9" s="21"/>
      <c r="G9" s="16">
        <f t="shared" si="0"/>
        <v>8100000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76</v>
      </c>
      <c r="F10" s="21"/>
      <c r="G10" s="16">
        <f t="shared" si="0"/>
        <v>1520000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75</v>
      </c>
      <c r="F11" s="21"/>
      <c r="G11" s="16">
        <f t="shared" si="0"/>
        <v>750000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76+2</f>
        <v>78</v>
      </c>
      <c r="F12" s="21"/>
      <c r="G12" s="16">
        <f t="shared" si="0"/>
        <v>390000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f>61+22</f>
        <v>83</v>
      </c>
      <c r="F13" s="21"/>
      <c r="G13" s="16">
        <f t="shared" si="0"/>
        <v>166000</v>
      </c>
      <c r="H13" s="8"/>
      <c r="I13" s="7"/>
      <c r="J13" s="37"/>
      <c r="K13" s="38"/>
      <c r="L13" s="39">
        <v>5900000</v>
      </c>
      <c r="M13" s="40">
        <v>500000</v>
      </c>
      <c r="N13" s="41"/>
      <c r="O13" s="42">
        <v>4900000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2</v>
      </c>
      <c r="F14" s="21"/>
      <c r="G14" s="16">
        <f t="shared" si="0"/>
        <v>2000</v>
      </c>
      <c r="H14" s="8"/>
      <c r="I14" s="7"/>
      <c r="J14" s="37"/>
      <c r="K14" s="38"/>
      <c r="L14" s="39">
        <v>-4900000</v>
      </c>
      <c r="M14" s="48">
        <v>75000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162000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8625000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25628000</v>
      </c>
      <c r="I17" s="9"/>
      <c r="J17" s="37"/>
      <c r="K17" s="38"/>
      <c r="L17" s="39"/>
      <c r="M17" s="54">
        <v>7877500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200000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35000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60000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25878500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+'4 Des'!I56</f>
        <v>37500000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17534500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17534500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4900000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13000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5913000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25878500</v>
      </c>
      <c r="J56" s="95">
        <f>+I56-18000000</f>
        <v>7878500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25878500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17534500</v>
      </c>
      <c r="N119" s="146">
        <f>SUM(N13:N118)</f>
        <v>0</v>
      </c>
      <c r="O119" s="146">
        <f>SUM(O13:O118)</f>
        <v>4900000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9800000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Normal="100" zoomScaleSheetLayoutView="100" workbookViewId="0">
      <selection activeCell="G12" sqref="G1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43440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179</v>
      </c>
      <c r="F8" s="21"/>
      <c r="G8" s="16">
        <f t="shared" ref="G8:G16" si="0">C8*E8</f>
        <v>17900000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179</v>
      </c>
      <c r="F9" s="21"/>
      <c r="G9" s="16">
        <f t="shared" si="0"/>
        <v>8950000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76</v>
      </c>
      <c r="F10" s="21"/>
      <c r="G10" s="16">
        <f t="shared" si="0"/>
        <v>1520000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75</v>
      </c>
      <c r="F11" s="21"/>
      <c r="G11" s="16">
        <f t="shared" si="0"/>
        <v>750000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79</v>
      </c>
      <c r="F12" s="21"/>
      <c r="G12" s="16">
        <f t="shared" si="0"/>
        <v>395000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f>61+22</f>
        <v>83</v>
      </c>
      <c r="F13" s="21"/>
      <c r="G13" s="16">
        <f t="shared" si="0"/>
        <v>166000</v>
      </c>
      <c r="H13" s="8"/>
      <c r="I13" s="7"/>
      <c r="J13" s="37"/>
      <c r="K13" s="38"/>
      <c r="L13" s="39">
        <v>8325000</v>
      </c>
      <c r="M13" s="40">
        <v>150000</v>
      </c>
      <c r="N13" s="41"/>
      <c r="O13" s="42">
        <v>6325000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2</v>
      </c>
      <c r="F14" s="21"/>
      <c r="G14" s="16">
        <f t="shared" si="0"/>
        <v>2000</v>
      </c>
      <c r="H14" s="8"/>
      <c r="I14" s="7"/>
      <c r="J14" s="37"/>
      <c r="K14" s="38"/>
      <c r="L14" s="39">
        <v>-6325000</v>
      </c>
      <c r="M14" s="48">
        <v>1200000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150000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2200000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29683000</v>
      </c>
      <c r="I17" s="9"/>
      <c r="J17" s="37"/>
      <c r="K17" s="38"/>
      <c r="L17" s="39"/>
      <c r="M17" s="54">
        <v>10000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20000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150000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120000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58"/>
      <c r="K21" s="64"/>
      <c r="L21" s="52"/>
      <c r="M21" s="48">
        <v>70000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>
        <v>200000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29933500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+'5 Des'!I56</f>
        <v>25878500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4270000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4270000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2000000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6325000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8325000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29933500</v>
      </c>
      <c r="J56" s="95">
        <f>+I56-18000000</f>
        <v>11933500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29933500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2000000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4270000</v>
      </c>
      <c r="N119" s="146">
        <f>SUM(N13:N118)</f>
        <v>0</v>
      </c>
      <c r="O119" s="146">
        <f>SUM(O13:O118)</f>
        <v>6325000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12650000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49" zoomScaleNormal="100" zoomScaleSheetLayoutView="100" workbookViewId="0">
      <selection activeCell="L68" sqref="L6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5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43441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2</v>
      </c>
      <c r="F8" s="21"/>
      <c r="G8" s="16">
        <f t="shared" ref="G8:G16" si="0">C8*E8</f>
        <v>200000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27</v>
      </c>
      <c r="F9" s="21"/>
      <c r="G9" s="16">
        <f t="shared" si="0"/>
        <v>1350000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64</v>
      </c>
      <c r="F10" s="21"/>
      <c r="G10" s="16">
        <f t="shared" si="0"/>
        <v>1280000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22</v>
      </c>
      <c r="F11" s="21"/>
      <c r="G11" s="16">
        <f t="shared" si="0"/>
        <v>220000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56</v>
      </c>
      <c r="F12" s="21"/>
      <c r="G12" s="16">
        <f t="shared" si="0"/>
        <v>280000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49</v>
      </c>
      <c r="F13" s="21"/>
      <c r="G13" s="16">
        <f t="shared" si="0"/>
        <v>98000</v>
      </c>
      <c r="H13" s="8"/>
      <c r="I13" s="7"/>
      <c r="J13" s="37"/>
      <c r="K13" s="38"/>
      <c r="L13" s="39">
        <v>1000000</v>
      </c>
      <c r="M13" s="40">
        <v>90000</v>
      </c>
      <c r="N13" s="41"/>
      <c r="O13" s="42">
        <v>3900000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3900000</v>
      </c>
      <c r="M14" s="48">
        <v>19000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>
        <v>-3900000</v>
      </c>
      <c r="M15" s="48">
        <v>8000000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f>1750000*6</f>
        <v>10500000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3428000</v>
      </c>
      <c r="I17" s="9"/>
      <c r="J17" s="37"/>
      <c r="K17" s="38"/>
      <c r="L17" s="39"/>
      <c r="M17" s="54">
        <v>3355000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500000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200000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120000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58"/>
      <c r="K21" s="64"/>
      <c r="L21" s="52"/>
      <c r="M21" s="48">
        <v>5850000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>
        <v>1146000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>
        <v>725000</v>
      </c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>
        <v>50000</v>
      </c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>
        <v>600000</v>
      </c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3678500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+'6 Des '!I57</f>
        <v>29933500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31155000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31155000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3900000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4900000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3678500</v>
      </c>
      <c r="J56" s="95">
        <f>+I56-18000000</f>
        <v>-14321500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3678500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31155000</v>
      </c>
      <c r="N119" s="146">
        <f>SUM(N13:N118)</f>
        <v>0</v>
      </c>
      <c r="O119" s="146">
        <f>SUM(O13:O118)</f>
        <v>3900000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7800000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34" zoomScaleNormal="100" zoomScaleSheetLayoutView="100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43442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2-2+140</f>
        <v>140</v>
      </c>
      <c r="F8" s="21"/>
      <c r="G8" s="16">
        <f t="shared" ref="G8:G16" si="0">C8*E8</f>
        <v>14000000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27-6+281</f>
        <v>302</v>
      </c>
      <c r="F9" s="21"/>
      <c r="G9" s="16">
        <f t="shared" si="0"/>
        <v>15100000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64+5</f>
        <v>69</v>
      </c>
      <c r="F10" s="21"/>
      <c r="G10" s="16">
        <f t="shared" si="0"/>
        <v>1380000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22+5</f>
        <v>27</v>
      </c>
      <c r="F11" s="21"/>
      <c r="G11" s="16">
        <f t="shared" si="0"/>
        <v>270000</v>
      </c>
      <c r="H11" s="8"/>
      <c r="I11" s="21"/>
      <c r="J11" s="28"/>
      <c r="K11" s="29"/>
      <c r="L11" s="177" t="s">
        <v>12</v>
      </c>
      <c r="M11" s="178"/>
      <c r="N11" s="179" t="s">
        <v>13</v>
      </c>
      <c r="O11" s="180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56+3</f>
        <v>59</v>
      </c>
      <c r="F12" s="21"/>
      <c r="G12" s="16">
        <f t="shared" si="0"/>
        <v>295000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f>49+9</f>
        <v>58</v>
      </c>
      <c r="F13" s="21"/>
      <c r="G13" s="16">
        <f t="shared" si="0"/>
        <v>116000</v>
      </c>
      <c r="H13" s="8"/>
      <c r="I13" s="7"/>
      <c r="J13" s="37"/>
      <c r="K13" s="154">
        <v>49591</v>
      </c>
      <c r="L13" s="156">
        <v>1000000</v>
      </c>
      <c r="M13" s="40">
        <v>500000</v>
      </c>
      <c r="N13" s="41"/>
      <c r="O13" s="42">
        <v>20100000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>
        <v>49592</v>
      </c>
      <c r="L14" s="156">
        <v>800000</v>
      </c>
      <c r="M14" s="48">
        <v>455000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>
        <v>49593</v>
      </c>
      <c r="L15" s="156">
        <v>420000</v>
      </c>
      <c r="M15" s="48">
        <v>195000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>
        <v>49594</v>
      </c>
      <c r="L16" s="156">
        <v>800000</v>
      </c>
      <c r="M16" s="155">
        <v>60000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31161000</v>
      </c>
      <c r="I17" s="9"/>
      <c r="J17" s="37"/>
      <c r="K17" s="154">
        <v>49597</v>
      </c>
      <c r="L17" s="156">
        <v>4000000</v>
      </c>
      <c r="M17" s="155">
        <v>25500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>
        <v>49598</v>
      </c>
      <c r="L18" s="156">
        <v>850000</v>
      </c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>
        <v>49609</v>
      </c>
      <c r="L19" s="156">
        <v>1000000</v>
      </c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>
        <v>49601</v>
      </c>
      <c r="L21" s="156">
        <v>950000</v>
      </c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>
        <v>49604</v>
      </c>
      <c r="L22" s="156">
        <v>775000</v>
      </c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>
        <v>49608</v>
      </c>
      <c r="L23" s="156">
        <v>750000</v>
      </c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>
        <v>49595</v>
      </c>
      <c r="L24" s="156">
        <v>700000</v>
      </c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>
        <v>49596</v>
      </c>
      <c r="L25" s="156">
        <v>850000</v>
      </c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252000</v>
      </c>
      <c r="I26" s="8"/>
      <c r="J26" s="37"/>
      <c r="K26" s="153">
        <v>49599</v>
      </c>
      <c r="L26" s="156">
        <v>100000</v>
      </c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31413000</v>
      </c>
      <c r="J27" s="37"/>
      <c r="K27" s="153">
        <v>49600</v>
      </c>
      <c r="L27" s="156">
        <v>250000</v>
      </c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>
        <v>49602</v>
      </c>
      <c r="L28" s="156">
        <v>1000000</v>
      </c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>
        <v>49603</v>
      </c>
      <c r="L29" s="156">
        <v>1175000</v>
      </c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>
        <v>49606</v>
      </c>
      <c r="L30" s="156">
        <v>600000</v>
      </c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'7 des '!I27</f>
        <v>3678500</v>
      </c>
      <c r="J31" s="37"/>
      <c r="K31" s="153">
        <v>49607</v>
      </c>
      <c r="L31" s="156">
        <v>1100000</v>
      </c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>
        <v>49610</v>
      </c>
      <c r="L32" s="156">
        <v>400000</v>
      </c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153">
        <v>49611</v>
      </c>
      <c r="L33" s="156">
        <v>3625000</v>
      </c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>
        <v>49612</v>
      </c>
      <c r="L34" s="156">
        <v>350000</v>
      </c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>
        <v>49605</v>
      </c>
      <c r="L35" s="156">
        <v>575000</v>
      </c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>
        <v>49613</v>
      </c>
      <c r="L36" s="156">
        <v>1000000</v>
      </c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3">
        <v>49614</v>
      </c>
      <c r="L37" s="156">
        <v>400000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3">
        <v>49615</v>
      </c>
      <c r="L38" s="156">
        <v>4000000</v>
      </c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>
        <v>49616</v>
      </c>
      <c r="L39" s="156">
        <v>1400000</v>
      </c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>
        <v>49617</v>
      </c>
      <c r="L40" s="156">
        <v>100000</v>
      </c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>
        <v>-20100000</v>
      </c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1235500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1235500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8870000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20100000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28970000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31413000</v>
      </c>
      <c r="J56" s="95">
        <f>+I56-18000000</f>
        <v>13413000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31413000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66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8870000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1235500</v>
      </c>
      <c r="N119" s="146">
        <f>SUM(N13:N118)</f>
        <v>0</v>
      </c>
      <c r="O119" s="146">
        <f>SUM(O13:O118)</f>
        <v>20100000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40200000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24</vt:i4>
      </vt:variant>
    </vt:vector>
  </HeadingPairs>
  <TitlesOfParts>
    <vt:vector size="49" baseType="lpstr">
      <vt:lpstr>30 Nov </vt:lpstr>
      <vt:lpstr>1 Des</vt:lpstr>
      <vt:lpstr>2 Des</vt:lpstr>
      <vt:lpstr>3 Des</vt:lpstr>
      <vt:lpstr>4 Des</vt:lpstr>
      <vt:lpstr>5 Des</vt:lpstr>
      <vt:lpstr>6 Des </vt:lpstr>
      <vt:lpstr>7 des </vt:lpstr>
      <vt:lpstr>8 Des</vt:lpstr>
      <vt:lpstr>9 DEs18</vt:lpstr>
      <vt:lpstr>10 Des</vt:lpstr>
      <vt:lpstr>11 Des </vt:lpstr>
      <vt:lpstr>12 Des</vt:lpstr>
      <vt:lpstr>13 Des</vt:lpstr>
      <vt:lpstr>14 Des</vt:lpstr>
      <vt:lpstr>16 Des</vt:lpstr>
      <vt:lpstr>17 Des </vt:lpstr>
      <vt:lpstr>18 Des</vt:lpstr>
      <vt:lpstr>19 Des</vt:lpstr>
      <vt:lpstr>20 Des</vt:lpstr>
      <vt:lpstr>21 Des  </vt:lpstr>
      <vt:lpstr>22 Des </vt:lpstr>
      <vt:lpstr>23 Des</vt:lpstr>
      <vt:lpstr>26 Des</vt:lpstr>
      <vt:lpstr>27 Des </vt:lpstr>
      <vt:lpstr>'1 Des'!Print_Area</vt:lpstr>
      <vt:lpstr>'10 Des'!Print_Area</vt:lpstr>
      <vt:lpstr>'11 Des '!Print_Area</vt:lpstr>
      <vt:lpstr>'12 Des'!Print_Area</vt:lpstr>
      <vt:lpstr>'13 Des'!Print_Area</vt:lpstr>
      <vt:lpstr>'14 Des'!Print_Area</vt:lpstr>
      <vt:lpstr>'16 Des'!Print_Area</vt:lpstr>
      <vt:lpstr>'17 Des '!Print_Area</vt:lpstr>
      <vt:lpstr>'18 Des'!Print_Area</vt:lpstr>
      <vt:lpstr>'19 Des'!Print_Area</vt:lpstr>
      <vt:lpstr>'2 Des'!Print_Area</vt:lpstr>
      <vt:lpstr>'20 Des'!Print_Area</vt:lpstr>
      <vt:lpstr>'21 Des  '!Print_Area</vt:lpstr>
      <vt:lpstr>'22 Des '!Print_Area</vt:lpstr>
      <vt:lpstr>'23 Des'!Print_Area</vt:lpstr>
      <vt:lpstr>'26 Des'!Print_Area</vt:lpstr>
      <vt:lpstr>'27 Des '!Print_Area</vt:lpstr>
      <vt:lpstr>'3 Des'!Print_Area</vt:lpstr>
      <vt:lpstr>'4 Des'!Print_Area</vt:lpstr>
      <vt:lpstr>'5 Des'!Print_Area</vt:lpstr>
      <vt:lpstr>'6 Des '!Print_Area</vt:lpstr>
      <vt:lpstr>'7 des '!Print_Area</vt:lpstr>
      <vt:lpstr>'8 Des'!Print_Area</vt:lpstr>
      <vt:lpstr>'9 DEs18'!Print_Area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2018-12-26T09:55:11Z</cp:lastPrinted>
  <dcterms:created xsi:type="dcterms:W3CDTF">2018-12-01T08:50:32Z</dcterms:created>
  <dcterms:modified xsi:type="dcterms:W3CDTF">2019-01-02T01:51:48Z</dcterms:modified>
</cp:coreProperties>
</file>