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D22" i="6" l="1"/>
  <c r="AI14" i="1" l="1"/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I35" i="6" l="1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<sst xmlns="http://schemas.openxmlformats.org/spreadsheetml/2006/main" count="1470" uniqueCount="538">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</sst>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8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workbookViewId="0">
      <pane ySplit="6" topLeftCell="A7" activePane="bottomLeft" state="frozen"/>
      <selection activeCell="X15" sqref="X15"/>
      <selection pane="bottomLeft" activeCell="C17" sqref="C17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8" t="s">
        <v>1</v>
      </c>
      <c r="B5" s="355" t="s">
        <v>2</v>
      </c>
      <c r="C5" s="355" t="s">
        <v>3</v>
      </c>
      <c r="D5" s="355" t="s">
        <v>4</v>
      </c>
      <c r="E5" s="355" t="s">
        <v>5</v>
      </c>
      <c r="F5" s="366" t="s">
        <v>6</v>
      </c>
      <c r="G5" s="366"/>
      <c r="H5" s="355" t="s">
        <v>10</v>
      </c>
      <c r="I5" s="355" t="s">
        <v>27</v>
      </c>
      <c r="J5" s="360" t="s">
        <v>26</v>
      </c>
      <c r="K5" s="361"/>
      <c r="L5" s="362"/>
      <c r="M5" s="357" t="s">
        <v>9</v>
      </c>
      <c r="N5" s="357"/>
      <c r="O5" s="357"/>
      <c r="P5" s="357" t="s">
        <v>14</v>
      </c>
      <c r="Q5" s="357"/>
      <c r="R5" s="357"/>
      <c r="S5" s="357" t="s">
        <v>15</v>
      </c>
      <c r="T5" s="357"/>
      <c r="U5" s="357"/>
      <c r="V5" s="357" t="s">
        <v>16</v>
      </c>
      <c r="W5" s="357"/>
      <c r="X5" s="357"/>
      <c r="Y5" s="357" t="s">
        <v>17</v>
      </c>
      <c r="Z5" s="357"/>
      <c r="AA5" s="357"/>
      <c r="AB5" s="357" t="s">
        <v>18</v>
      </c>
      <c r="AC5" s="357"/>
      <c r="AD5" s="357"/>
      <c r="AE5" s="357" t="s">
        <v>19</v>
      </c>
      <c r="AF5" s="357"/>
      <c r="AG5" s="357"/>
      <c r="AH5" s="357" t="s">
        <v>20</v>
      </c>
      <c r="AI5" s="357"/>
      <c r="AJ5" s="357"/>
      <c r="AK5" s="357" t="s">
        <v>21</v>
      </c>
      <c r="AL5" s="357"/>
      <c r="AM5" s="357"/>
      <c r="AN5" s="357" t="s">
        <v>22</v>
      </c>
      <c r="AO5" s="357"/>
      <c r="AP5" s="357"/>
      <c r="AQ5" s="357" t="s">
        <v>23</v>
      </c>
      <c r="AR5" s="357"/>
      <c r="AS5" s="357"/>
      <c r="AT5" s="357" t="s">
        <v>24</v>
      </c>
      <c r="AU5" s="357"/>
      <c r="AV5" s="357"/>
      <c r="AW5" s="352" t="s">
        <v>25</v>
      </c>
      <c r="AX5" s="353"/>
      <c r="AY5" s="354"/>
      <c r="AZ5" s="170" t="s">
        <v>285</v>
      </c>
      <c r="BA5" s="42"/>
    </row>
    <row r="6" spans="1:56" s="43" customFormat="1" x14ac:dyDescent="0.2">
      <c r="A6" s="359"/>
      <c r="B6" s="356"/>
      <c r="C6" s="356"/>
      <c r="D6" s="356"/>
      <c r="E6" s="356"/>
      <c r="F6" s="171" t="s">
        <v>7</v>
      </c>
      <c r="G6" s="172" t="s">
        <v>8</v>
      </c>
      <c r="H6" s="356"/>
      <c r="I6" s="356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791000</v>
      </c>
      <c r="AG14" s="216">
        <f>AE14-AF14</f>
        <v>0</v>
      </c>
      <c r="AH14" s="11">
        <v>791000</v>
      </c>
      <c r="AI14" s="11">
        <f>54000+9000</f>
        <v>63000</v>
      </c>
      <c r="AJ14" s="216">
        <f>AH14-AI14</f>
        <v>728000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790000</v>
      </c>
      <c r="AG16" s="216">
        <f>AE16-AF16</f>
        <v>0</v>
      </c>
      <c r="AH16" s="11">
        <v>790000</v>
      </c>
      <c r="AI16" s="11">
        <v>790000</v>
      </c>
      <c r="AJ16" s="216">
        <f>AH16-AI16</f>
        <v>0</v>
      </c>
      <c r="AK16" s="11">
        <v>790000</v>
      </c>
      <c r="AL16" s="11">
        <v>80000</v>
      </c>
      <c r="AM16" s="216">
        <f>AK16-AL16</f>
        <v>710000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s="272" customFormat="1" x14ac:dyDescent="0.2">
      <c r="A22" s="267">
        <v>16</v>
      </c>
      <c r="B22" s="265"/>
      <c r="C22" s="266" t="s">
        <v>352</v>
      </c>
      <c r="D22" s="267" t="s">
        <v>335</v>
      </c>
      <c r="E22" s="268">
        <v>13500000</v>
      </c>
      <c r="F22" s="269"/>
      <c r="G22" s="269"/>
      <c r="H22" s="268">
        <f t="shared" si="7"/>
        <v>13500000</v>
      </c>
      <c r="I22" s="268">
        <v>4000000</v>
      </c>
      <c r="J22" s="269"/>
      <c r="K22" s="269"/>
      <c r="L22" s="270"/>
      <c r="M22" s="269">
        <v>950000</v>
      </c>
      <c r="N22" s="269">
        <v>950000</v>
      </c>
      <c r="O22" s="270">
        <f t="shared" si="0"/>
        <v>0</v>
      </c>
      <c r="P22" s="269">
        <v>950000</v>
      </c>
      <c r="Q22" s="269">
        <v>950000</v>
      </c>
      <c r="R22" s="270">
        <f t="shared" si="8"/>
        <v>0</v>
      </c>
      <c r="S22" s="269">
        <v>950000</v>
      </c>
      <c r="T22" s="269">
        <v>950000</v>
      </c>
      <c r="U22" s="270">
        <f t="shared" si="9"/>
        <v>0</v>
      </c>
      <c r="V22" s="269">
        <v>950000</v>
      </c>
      <c r="W22" s="269">
        <v>950000</v>
      </c>
      <c r="X22" s="270">
        <f t="shared" si="10"/>
        <v>0</v>
      </c>
      <c r="Y22" s="269">
        <v>950000</v>
      </c>
      <c r="Z22" s="269">
        <v>950000</v>
      </c>
      <c r="AA22" s="270">
        <f t="shared" si="11"/>
        <v>0</v>
      </c>
      <c r="AB22" s="269">
        <v>950000</v>
      </c>
      <c r="AC22" s="269">
        <v>950000</v>
      </c>
      <c r="AD22" s="270">
        <f t="shared" si="12"/>
        <v>0</v>
      </c>
      <c r="AE22" s="269">
        <v>950000</v>
      </c>
      <c r="AF22" s="269">
        <v>950000</v>
      </c>
      <c r="AG22" s="270">
        <f t="shared" si="13"/>
        <v>0</v>
      </c>
      <c r="AH22" s="269">
        <v>950000</v>
      </c>
      <c r="AI22" s="269">
        <v>950000</v>
      </c>
      <c r="AJ22" s="270">
        <f t="shared" si="14"/>
        <v>0</v>
      </c>
      <c r="AK22" s="269">
        <v>950000</v>
      </c>
      <c r="AL22" s="269">
        <v>950000</v>
      </c>
      <c r="AM22" s="270">
        <f t="shared" si="15"/>
        <v>0</v>
      </c>
      <c r="AN22" s="269">
        <v>950000</v>
      </c>
      <c r="AO22" s="269">
        <v>950000</v>
      </c>
      <c r="AP22" s="270">
        <f t="shared" si="16"/>
        <v>0</v>
      </c>
      <c r="AQ22" s="269"/>
      <c r="AR22" s="269"/>
      <c r="AS22" s="268"/>
      <c r="AT22" s="269"/>
      <c r="AU22" s="269"/>
      <c r="AV22" s="268">
        <f t="shared" si="6"/>
        <v>0</v>
      </c>
      <c r="AW22" s="269"/>
      <c r="AX22" s="269"/>
      <c r="AY22" s="268"/>
      <c r="AZ22" s="271">
        <f t="shared" si="1"/>
        <v>9500000</v>
      </c>
      <c r="BA22" s="339">
        <f t="shared" si="2"/>
        <v>4000000</v>
      </c>
      <c r="BB22" s="339">
        <f t="shared" si="3"/>
        <v>13500000</v>
      </c>
      <c r="BC22" s="271">
        <f t="shared" si="4"/>
        <v>13500000</v>
      </c>
      <c r="BD22" s="271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>
        <v>860000</v>
      </c>
      <c r="AG25" s="216">
        <f t="shared" si="13"/>
        <v>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530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3"/>
      <c r="B43" s="364"/>
      <c r="C43" s="364"/>
      <c r="D43" s="364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8591000</v>
      </c>
      <c r="AG43" s="237">
        <f t="shared" si="17"/>
        <v>8541000</v>
      </c>
      <c r="AH43" s="237">
        <f t="shared" si="17"/>
        <v>17132000</v>
      </c>
      <c r="AI43" s="237">
        <f t="shared" si="17"/>
        <v>4403000</v>
      </c>
      <c r="AJ43" s="237">
        <f t="shared" si="17"/>
        <v>12729000</v>
      </c>
      <c r="AK43" s="237">
        <f t="shared" si="17"/>
        <v>17132000</v>
      </c>
      <c r="AL43" s="237">
        <f t="shared" si="17"/>
        <v>3630000</v>
      </c>
      <c r="AM43" s="237">
        <f t="shared" si="17"/>
        <v>13502000</v>
      </c>
      <c r="AN43" s="237">
        <f t="shared" si="17"/>
        <v>17132000</v>
      </c>
      <c r="AO43" s="237">
        <f t="shared" si="17"/>
        <v>3550000</v>
      </c>
      <c r="AP43" s="237">
        <f t="shared" si="17"/>
        <v>13582000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5" t="s">
        <v>308</v>
      </c>
      <c r="B44" s="365"/>
      <c r="C44" s="365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8731384.615384616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3900000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3100000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3900000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3250000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3480000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70684000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W1" zoomScaleSheetLayoutView="90" workbookViewId="0">
      <pane ySplit="6" topLeftCell="A13" activePane="bottomLeft" state="frozen"/>
      <selection activeCell="O14" sqref="O14"/>
      <selection pane="bottomLeft" activeCell="AJ24" sqref="AJ2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8" t="s">
        <v>1</v>
      </c>
      <c r="B5" s="370" t="s">
        <v>2</v>
      </c>
      <c r="C5" s="372" t="s">
        <v>3</v>
      </c>
      <c r="D5" s="372" t="s">
        <v>4</v>
      </c>
      <c r="E5" s="372" t="s">
        <v>5</v>
      </c>
      <c r="F5" s="380" t="s">
        <v>6</v>
      </c>
      <c r="G5" s="380"/>
      <c r="H5" s="372" t="s">
        <v>10</v>
      </c>
      <c r="I5" s="372" t="s">
        <v>27</v>
      </c>
      <c r="J5" s="382" t="s">
        <v>26</v>
      </c>
      <c r="K5" s="383"/>
      <c r="L5" s="384"/>
      <c r="M5" s="367" t="s">
        <v>9</v>
      </c>
      <c r="N5" s="367"/>
      <c r="O5" s="367"/>
      <c r="P5" s="367" t="s">
        <v>14</v>
      </c>
      <c r="Q5" s="367"/>
      <c r="R5" s="367"/>
      <c r="S5" s="367" t="s">
        <v>15</v>
      </c>
      <c r="T5" s="367"/>
      <c r="U5" s="367"/>
      <c r="V5" s="367" t="s">
        <v>16</v>
      </c>
      <c r="W5" s="367"/>
      <c r="X5" s="367"/>
      <c r="Y5" s="367" t="s">
        <v>17</v>
      </c>
      <c r="Z5" s="367"/>
      <c r="AA5" s="367"/>
      <c r="AB5" s="367" t="s">
        <v>18</v>
      </c>
      <c r="AC5" s="367"/>
      <c r="AD5" s="367"/>
      <c r="AE5" s="367" t="s">
        <v>19</v>
      </c>
      <c r="AF5" s="367"/>
      <c r="AG5" s="367"/>
      <c r="AH5" s="367" t="s">
        <v>20</v>
      </c>
      <c r="AI5" s="367"/>
      <c r="AJ5" s="367"/>
      <c r="AK5" s="367" t="s">
        <v>21</v>
      </c>
      <c r="AL5" s="367"/>
      <c r="AM5" s="367"/>
      <c r="AN5" s="367" t="s">
        <v>22</v>
      </c>
      <c r="AO5" s="367"/>
      <c r="AP5" s="367"/>
      <c r="AQ5" s="367" t="s">
        <v>23</v>
      </c>
      <c r="AR5" s="367"/>
      <c r="AS5" s="367"/>
      <c r="AT5" s="367" t="s">
        <v>24</v>
      </c>
      <c r="AU5" s="367"/>
      <c r="AV5" s="367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69"/>
      <c r="B6" s="371"/>
      <c r="C6" s="373"/>
      <c r="D6" s="373"/>
      <c r="E6" s="373"/>
      <c r="F6" s="104" t="s">
        <v>7</v>
      </c>
      <c r="G6" s="105" t="s">
        <v>8</v>
      </c>
      <c r="H6" s="381"/>
      <c r="I6" s="373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>
        <v>445000</v>
      </c>
      <c r="AG14" s="227">
        <f t="shared" si="14"/>
        <v>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>
        <v>545000</v>
      </c>
      <c r="AJ15" s="227">
        <f t="shared" si="15"/>
        <v>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>
        <v>800000</v>
      </c>
      <c r="AG17" s="227">
        <f t="shared" si="14"/>
        <v>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950000</v>
      </c>
      <c r="AG18" s="227">
        <f t="shared" si="14"/>
        <v>0</v>
      </c>
      <c r="AH18" s="11">
        <v>950000</v>
      </c>
      <c r="AI18" s="11">
        <v>350000</v>
      </c>
      <c r="AJ18" s="227">
        <f t="shared" si="15"/>
        <v>600000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>
        <v>800000</v>
      </c>
      <c r="AG19" s="227">
        <f t="shared" si="14"/>
        <v>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>
        <v>950000</v>
      </c>
      <c r="AG20" s="227">
        <f t="shared" si="14"/>
        <v>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>
        <v>710000</v>
      </c>
      <c r="AG24" s="227">
        <f t="shared" si="14"/>
        <v>0</v>
      </c>
      <c r="AH24" s="11">
        <v>710000</v>
      </c>
      <c r="AI24" s="11">
        <v>710000</v>
      </c>
      <c r="AJ24" s="227">
        <f t="shared" si="15"/>
        <v>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>
        <v>800000</v>
      </c>
      <c r="AG28" s="227">
        <f t="shared" si="14"/>
        <v>0</v>
      </c>
      <c r="AH28" s="11">
        <v>800000</v>
      </c>
      <c r="AI28" s="11">
        <v>800000</v>
      </c>
      <c r="AJ28" s="227">
        <f t="shared" si="15"/>
        <v>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>
        <v>950000</v>
      </c>
      <c r="AG29" s="227">
        <f t="shared" si="14"/>
        <v>0</v>
      </c>
      <c r="AH29" s="11">
        <v>950000</v>
      </c>
      <c r="AI29" s="11">
        <v>950000</v>
      </c>
      <c r="AJ29" s="227">
        <f t="shared" si="15"/>
        <v>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>
        <v>175000</v>
      </c>
      <c r="AG30" s="227">
        <f t="shared" si="14"/>
        <v>0</v>
      </c>
      <c r="AH30" s="11">
        <v>175000</v>
      </c>
      <c r="AI30" s="11">
        <v>175000</v>
      </c>
      <c r="AJ30" s="227">
        <f t="shared" si="15"/>
        <v>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>
        <v>950000</v>
      </c>
      <c r="AG31" s="227">
        <f t="shared" si="14"/>
        <v>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>
        <v>900000</v>
      </c>
      <c r="AG32" s="227">
        <f t="shared" si="14"/>
        <v>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>
        <v>850000</v>
      </c>
      <c r="AJ35" s="227">
        <f t="shared" si="24"/>
        <v>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>
        <v>850000</v>
      </c>
      <c r="AG37" s="227">
        <f t="shared" si="23"/>
        <v>0</v>
      </c>
      <c r="AH37" s="11">
        <v>850000</v>
      </c>
      <c r="AI37" s="11">
        <v>850000</v>
      </c>
      <c r="AJ37" s="227">
        <f t="shared" si="24"/>
        <v>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950000</v>
      </c>
      <c r="R39" s="227">
        <f t="shared" si="18"/>
        <v>0</v>
      </c>
      <c r="S39" s="11">
        <v>950000</v>
      </c>
      <c r="T39" s="11">
        <v>950000</v>
      </c>
      <c r="U39" s="227">
        <f t="shared" si="19"/>
        <v>0</v>
      </c>
      <c r="V39" s="11">
        <v>950000</v>
      </c>
      <c r="W39" s="11">
        <v>650000</v>
      </c>
      <c r="X39" s="227">
        <f t="shared" si="20"/>
        <v>300000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800000</v>
      </c>
      <c r="AJ40" s="227">
        <f t="shared" si="24"/>
        <v>0</v>
      </c>
      <c r="AK40" s="11">
        <v>800000</v>
      </c>
      <c r="AL40" s="11">
        <v>800000</v>
      </c>
      <c r="AM40" s="227">
        <f t="shared" si="25"/>
        <v>0</v>
      </c>
      <c r="AN40" s="11">
        <v>800000</v>
      </c>
      <c r="AO40" s="11">
        <v>400000</v>
      </c>
      <c r="AP40" s="227">
        <f t="shared" si="26"/>
        <v>400000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>
        <v>900000</v>
      </c>
      <c r="AG41" s="227">
        <f t="shared" si="23"/>
        <v>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5"/>
      <c r="B104" s="386"/>
      <c r="C104" s="386"/>
      <c r="D104" s="386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27952500</v>
      </c>
      <c r="X104" s="238">
        <f t="shared" si="31"/>
        <v>300000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14705000</v>
      </c>
      <c r="AG104" s="238">
        <f t="shared" si="31"/>
        <v>13547500</v>
      </c>
      <c r="AH104" s="238">
        <f t="shared" si="31"/>
        <v>28252500</v>
      </c>
      <c r="AI104" s="238">
        <f t="shared" si="31"/>
        <v>7080000</v>
      </c>
      <c r="AJ104" s="238">
        <f t="shared" si="31"/>
        <v>21172500</v>
      </c>
      <c r="AK104" s="238">
        <f t="shared" si="31"/>
        <v>28252500</v>
      </c>
      <c r="AL104" s="238">
        <f t="shared" si="31"/>
        <v>1050000</v>
      </c>
      <c r="AM104" s="238">
        <f t="shared" si="31"/>
        <v>27202500</v>
      </c>
      <c r="AN104" s="238">
        <f t="shared" si="31"/>
        <v>28252500</v>
      </c>
      <c r="AO104" s="238">
        <f t="shared" si="31"/>
        <v>650000</v>
      </c>
      <c r="AP104" s="238">
        <f t="shared" si="31"/>
        <v>27602500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5"/>
      <c r="B105" s="365"/>
      <c r="C105" s="365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3100000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1335000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1090000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2850000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3900000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2500000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3900000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2850000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2820000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3100000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1900000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350000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2850000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2700000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1700000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1700000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6000000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1900000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4100000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7" t="s">
        <v>285</v>
      </c>
      <c r="B199" s="378"/>
      <c r="C199" s="378"/>
      <c r="D199" s="379"/>
      <c r="E199" s="53">
        <f>SUM(E107:E198)</f>
        <v>120565000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60300000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60265000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X40" activePane="bottomRight" state="frozen"/>
      <selection pane="topRight" activeCell="F1" sqref="F1"/>
      <selection pane="bottomLeft" activeCell="A7" sqref="A7"/>
      <selection pane="bottomRight" activeCell="AG52" sqref="AG5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8" t="s">
        <v>1</v>
      </c>
      <c r="B5" s="390" t="s">
        <v>2</v>
      </c>
      <c r="C5" s="392" t="s">
        <v>3</v>
      </c>
      <c r="D5" s="392" t="s">
        <v>4</v>
      </c>
      <c r="E5" s="392" t="s">
        <v>5</v>
      </c>
      <c r="F5" s="400" t="s">
        <v>6</v>
      </c>
      <c r="G5" s="400"/>
      <c r="H5" s="392" t="s">
        <v>10</v>
      </c>
      <c r="I5" s="392" t="s">
        <v>27</v>
      </c>
      <c r="J5" s="401" t="s">
        <v>26</v>
      </c>
      <c r="K5" s="402"/>
      <c r="L5" s="403"/>
      <c r="M5" s="387" t="s">
        <v>9</v>
      </c>
      <c r="N5" s="387"/>
      <c r="O5" s="387"/>
      <c r="P5" s="387" t="s">
        <v>14</v>
      </c>
      <c r="Q5" s="387"/>
      <c r="R5" s="387"/>
      <c r="S5" s="387" t="s">
        <v>15</v>
      </c>
      <c r="T5" s="387"/>
      <c r="U5" s="387"/>
      <c r="V5" s="387" t="s">
        <v>16</v>
      </c>
      <c r="W5" s="387"/>
      <c r="X5" s="387"/>
      <c r="Y5" s="387" t="s">
        <v>17</v>
      </c>
      <c r="Z5" s="387"/>
      <c r="AA5" s="387"/>
      <c r="AB5" s="387" t="s">
        <v>18</v>
      </c>
      <c r="AC5" s="387"/>
      <c r="AD5" s="387"/>
      <c r="AE5" s="387" t="s">
        <v>19</v>
      </c>
      <c r="AF5" s="387"/>
      <c r="AG5" s="387"/>
      <c r="AH5" s="387" t="s">
        <v>20</v>
      </c>
      <c r="AI5" s="387"/>
      <c r="AJ5" s="387"/>
      <c r="AK5" s="387" t="s">
        <v>21</v>
      </c>
      <c r="AL5" s="387"/>
      <c r="AM5" s="387"/>
      <c r="AN5" s="387" t="s">
        <v>22</v>
      </c>
      <c r="AO5" s="387"/>
      <c r="AP5" s="387"/>
      <c r="AQ5" s="387" t="s">
        <v>23</v>
      </c>
      <c r="AR5" s="387"/>
      <c r="AS5" s="387"/>
      <c r="AT5" s="387" t="s">
        <v>24</v>
      </c>
      <c r="AU5" s="387"/>
      <c r="AV5" s="387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89"/>
      <c r="B6" s="391"/>
      <c r="C6" s="393"/>
      <c r="D6" s="393"/>
      <c r="E6" s="393"/>
      <c r="F6" s="189" t="s">
        <v>7</v>
      </c>
      <c r="G6" s="190" t="s">
        <v>8</v>
      </c>
      <c r="H6" s="393"/>
      <c r="I6" s="393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>
        <v>850000</v>
      </c>
      <c r="AG7" s="61">
        <f>AE7-AF7</f>
        <v>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>
        <v>950000</v>
      </c>
      <c r="AG16" s="61">
        <f t="shared" si="13"/>
        <v>0</v>
      </c>
      <c r="AH16" s="11">
        <v>950000</v>
      </c>
      <c r="AI16" s="11">
        <v>50000</v>
      </c>
      <c r="AJ16" s="61">
        <f t="shared" si="14"/>
        <v>900000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>
        <v>500000</v>
      </c>
      <c r="AG17" s="61">
        <f t="shared" si="13"/>
        <v>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>
        <v>800000</v>
      </c>
      <c r="AJ18" s="61">
        <f t="shared" si="14"/>
        <v>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708000</v>
      </c>
      <c r="AJ19" s="61">
        <f t="shared" si="14"/>
        <v>0</v>
      </c>
      <c r="AK19" s="11">
        <v>708000</v>
      </c>
      <c r="AL19" s="11">
        <v>336000</v>
      </c>
      <c r="AM19" s="61">
        <f t="shared" si="15"/>
        <v>372000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>
        <v>950000</v>
      </c>
      <c r="AJ21" s="61">
        <f t="shared" si="26"/>
        <v>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400000</v>
      </c>
      <c r="AG22" s="61">
        <f t="shared" si="25"/>
        <v>400000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505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>
        <v>300000</v>
      </c>
      <c r="AG31" s="61">
        <f t="shared" si="25"/>
        <v>0</v>
      </c>
      <c r="AH31" s="11">
        <v>300000</v>
      </c>
      <c r="AI31" s="11">
        <v>300000</v>
      </c>
      <c r="AJ31" s="61">
        <f t="shared" si="26"/>
        <v>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>
        <v>545000</v>
      </c>
      <c r="AG34" s="54">
        <f t="shared" ref="AG34:AG44" si="34">AE34-AF34</f>
        <v>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>
        <v>950000</v>
      </c>
      <c r="AG36" s="61">
        <f t="shared" si="34"/>
        <v>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>
        <v>580000</v>
      </c>
      <c r="AG38" s="61">
        <f t="shared" si="34"/>
        <v>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81" customFormat="1" x14ac:dyDescent="0.2">
      <c r="A40" s="349">
        <v>34</v>
      </c>
      <c r="B40" s="274"/>
      <c r="C40" s="275" t="s">
        <v>386</v>
      </c>
      <c r="D40" s="276" t="s">
        <v>505</v>
      </c>
      <c r="E40" s="269">
        <v>12500000</v>
      </c>
      <c r="F40" s="269"/>
      <c r="G40" s="269"/>
      <c r="H40" s="277">
        <f t="shared" si="39"/>
        <v>12500000</v>
      </c>
      <c r="I40" s="277">
        <v>4000000</v>
      </c>
      <c r="J40" s="269"/>
      <c r="K40" s="269"/>
      <c r="L40" s="278">
        <f t="shared" si="6"/>
        <v>0</v>
      </c>
      <c r="M40" s="269">
        <v>700000</v>
      </c>
      <c r="N40" s="269">
        <v>700000</v>
      </c>
      <c r="O40" s="279">
        <f t="shared" si="29"/>
        <v>0</v>
      </c>
      <c r="P40" s="269">
        <v>700000</v>
      </c>
      <c r="Q40" s="269">
        <v>700000</v>
      </c>
      <c r="R40" s="279">
        <f t="shared" si="30"/>
        <v>0</v>
      </c>
      <c r="S40" s="269">
        <v>700000</v>
      </c>
      <c r="T40" s="269">
        <v>700000</v>
      </c>
      <c r="U40" s="279">
        <f t="shared" si="31"/>
        <v>0</v>
      </c>
      <c r="V40" s="269">
        <v>700000</v>
      </c>
      <c r="W40" s="269">
        <v>700000</v>
      </c>
      <c r="X40" s="279">
        <f t="shared" si="38"/>
        <v>0</v>
      </c>
      <c r="Y40" s="269">
        <v>700000</v>
      </c>
      <c r="Z40" s="269">
        <v>700000</v>
      </c>
      <c r="AA40" s="279">
        <f t="shared" si="32"/>
        <v>0</v>
      </c>
      <c r="AB40" s="269">
        <v>700000</v>
      </c>
      <c r="AC40" s="269">
        <v>700000</v>
      </c>
      <c r="AD40" s="279">
        <f t="shared" si="33"/>
        <v>0</v>
      </c>
      <c r="AE40" s="269">
        <v>700000</v>
      </c>
      <c r="AF40" s="269">
        <v>700000</v>
      </c>
      <c r="AG40" s="279">
        <f t="shared" si="34"/>
        <v>0</v>
      </c>
      <c r="AH40" s="269">
        <v>700000</v>
      </c>
      <c r="AI40" s="269">
        <v>700000</v>
      </c>
      <c r="AJ40" s="279">
        <f t="shared" si="35"/>
        <v>0</v>
      </c>
      <c r="AK40" s="269">
        <v>700000</v>
      </c>
      <c r="AL40" s="269">
        <v>700000</v>
      </c>
      <c r="AM40" s="279">
        <f t="shared" si="36"/>
        <v>0</v>
      </c>
      <c r="AN40" s="269">
        <v>700000</v>
      </c>
      <c r="AO40" s="269">
        <v>700000</v>
      </c>
      <c r="AP40" s="279">
        <f t="shared" si="37"/>
        <v>0</v>
      </c>
      <c r="AQ40" s="269">
        <v>700000</v>
      </c>
      <c r="AR40" s="269">
        <v>700000</v>
      </c>
      <c r="AS40" s="279">
        <f t="shared" si="19"/>
        <v>0</v>
      </c>
      <c r="AT40" s="277">
        <v>800000</v>
      </c>
      <c r="AU40" s="269">
        <v>800000</v>
      </c>
      <c r="AV40" s="277">
        <f t="shared" si="17"/>
        <v>0</v>
      </c>
      <c r="AW40" s="269"/>
      <c r="AX40" s="269"/>
      <c r="AY40" s="277">
        <f t="shared" si="18"/>
        <v>0</v>
      </c>
      <c r="AZ40" s="280">
        <f t="shared" si="0"/>
        <v>8500000</v>
      </c>
      <c r="BA40" s="281">
        <f t="shared" si="1"/>
        <v>4000000</v>
      </c>
      <c r="BB40" s="281">
        <f t="shared" si="2"/>
        <v>12500000</v>
      </c>
      <c r="BC40" s="281">
        <f t="shared" si="3"/>
        <v>12500000</v>
      </c>
      <c r="BD40" s="281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445000</v>
      </c>
      <c r="AG43" s="61">
        <f t="shared" si="34"/>
        <v>0</v>
      </c>
      <c r="AH43" s="11">
        <v>445000</v>
      </c>
      <c r="AI43" s="11">
        <v>35000</v>
      </c>
      <c r="AJ43" s="61">
        <f t="shared" si="35"/>
        <v>410000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>
        <v>600000</v>
      </c>
      <c r="AG44" s="61">
        <f t="shared" si="34"/>
        <v>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>
        <v>850000</v>
      </c>
      <c r="AD47" s="61">
        <f t="shared" si="45"/>
        <v>0</v>
      </c>
      <c r="AE47" s="11">
        <v>850000</v>
      </c>
      <c r="AF47" s="11">
        <v>850000</v>
      </c>
      <c r="AG47" s="61">
        <f t="shared" si="46"/>
        <v>0</v>
      </c>
      <c r="AH47" s="11">
        <v>850000</v>
      </c>
      <c r="AI47" s="11">
        <v>850000</v>
      </c>
      <c r="AJ47" s="61">
        <f t="shared" si="47"/>
        <v>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4" t="s">
        <v>28</v>
      </c>
      <c r="B140" s="405"/>
      <c r="C140" s="405"/>
      <c r="D140" s="406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36046000</v>
      </c>
      <c r="AD140" s="196">
        <f t="shared" si="100"/>
        <v>10736000</v>
      </c>
      <c r="AE140" s="196">
        <f t="shared" si="100"/>
        <v>38582000</v>
      </c>
      <c r="AF140" s="196">
        <f t="shared" si="100"/>
        <v>14636000</v>
      </c>
      <c r="AG140" s="196">
        <f t="shared" si="100"/>
        <v>23946000</v>
      </c>
      <c r="AH140" s="196">
        <f t="shared" si="100"/>
        <v>38582000</v>
      </c>
      <c r="AI140" s="196">
        <f t="shared" si="100"/>
        <v>5101000</v>
      </c>
      <c r="AJ140" s="196">
        <f t="shared" si="100"/>
        <v>33481000</v>
      </c>
      <c r="AK140" s="196">
        <f t="shared" si="100"/>
        <v>38582000</v>
      </c>
      <c r="AL140" s="196">
        <f t="shared" si="100"/>
        <v>1744000</v>
      </c>
      <c r="AM140" s="196">
        <f t="shared" si="100"/>
        <v>36838000</v>
      </c>
      <c r="AN140" s="196">
        <f t="shared" si="100"/>
        <v>41682000</v>
      </c>
      <c r="AO140" s="196">
        <f t="shared" si="100"/>
        <v>1328000</v>
      </c>
      <c r="AP140" s="196">
        <f t="shared" si="100"/>
        <v>40354000</v>
      </c>
      <c r="AQ140" s="196">
        <f t="shared" si="100"/>
        <v>26252000</v>
      </c>
      <c r="AR140" s="196">
        <f t="shared" si="100"/>
        <v>700000</v>
      </c>
      <c r="AS140" s="196">
        <f t="shared" si="100"/>
        <v>25552000</v>
      </c>
      <c r="AT140" s="196">
        <f t="shared" si="100"/>
        <v>18248000</v>
      </c>
      <c r="AU140" s="196">
        <f t="shared" si="100"/>
        <v>800000</v>
      </c>
      <c r="AV140" s="196">
        <f t="shared" si="100"/>
        <v>17448000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5" t="s">
        <v>308</v>
      </c>
      <c r="B142" s="365"/>
      <c r="C142" s="365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2550000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3900000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6183782.051282051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3900000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2800000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2500000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3100000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2500000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1900000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4300000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3900000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2625000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1300000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1635000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4850000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1740000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1300000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1800000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1700000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4050000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202540000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7" t="s">
        <v>28</v>
      </c>
      <c r="B235" s="398"/>
      <c r="C235" s="399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98640000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103900000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7" activePane="bottomLeft" state="frozen"/>
      <selection pane="bottomLeft" activeCell="A30" sqref="A30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388" t="s">
        <v>1</v>
      </c>
      <c r="B5" s="390" t="s">
        <v>2</v>
      </c>
      <c r="C5" s="408" t="s">
        <v>3</v>
      </c>
      <c r="D5" s="392" t="s">
        <v>4</v>
      </c>
      <c r="E5" s="392" t="s">
        <v>5</v>
      </c>
      <c r="F5" s="400" t="s">
        <v>6</v>
      </c>
      <c r="G5" s="400"/>
      <c r="H5" s="392" t="s">
        <v>10</v>
      </c>
      <c r="I5" s="392" t="s">
        <v>27</v>
      </c>
      <c r="J5" s="412" t="s">
        <v>26</v>
      </c>
      <c r="K5" s="413"/>
      <c r="L5" s="414"/>
      <c r="M5" s="387" t="s">
        <v>9</v>
      </c>
      <c r="N5" s="387"/>
      <c r="O5" s="387"/>
      <c r="P5" s="387" t="s">
        <v>14</v>
      </c>
      <c r="Q5" s="387"/>
      <c r="R5" s="407"/>
      <c r="S5" s="387" t="s">
        <v>15</v>
      </c>
      <c r="T5" s="387"/>
      <c r="U5" s="407"/>
      <c r="V5" s="387" t="s">
        <v>16</v>
      </c>
      <c r="W5" s="387"/>
      <c r="X5" s="407"/>
      <c r="Y5" s="387" t="s">
        <v>17</v>
      </c>
      <c r="Z5" s="387"/>
      <c r="AA5" s="407"/>
      <c r="AB5" s="387" t="s">
        <v>18</v>
      </c>
      <c r="AC5" s="387"/>
      <c r="AD5" s="407"/>
      <c r="AE5" s="387" t="s">
        <v>19</v>
      </c>
      <c r="AF5" s="387"/>
      <c r="AG5" s="407"/>
      <c r="AH5" s="387" t="s">
        <v>20</v>
      </c>
      <c r="AI5" s="387"/>
      <c r="AJ5" s="407"/>
      <c r="AK5" s="387" t="s">
        <v>21</v>
      </c>
      <c r="AL5" s="387"/>
      <c r="AM5" s="407"/>
      <c r="AN5" s="387" t="s">
        <v>22</v>
      </c>
      <c r="AO5" s="387"/>
      <c r="AP5" s="407"/>
      <c r="AQ5" s="387" t="s">
        <v>23</v>
      </c>
      <c r="AR5" s="387"/>
      <c r="AS5" s="407"/>
      <c r="AT5" s="387" t="s">
        <v>24</v>
      </c>
      <c r="AU5" s="387"/>
      <c r="AV5" s="407"/>
      <c r="AW5" s="394" t="s">
        <v>25</v>
      </c>
      <c r="AX5" s="395"/>
      <c r="AY5" s="396"/>
      <c r="AZ5" s="258" t="s">
        <v>285</v>
      </c>
      <c r="BB5" s="410" t="s">
        <v>30</v>
      </c>
    </row>
    <row r="6" spans="1:56" s="191" customFormat="1" ht="15.75" customHeight="1" thickBot="1" x14ac:dyDescent="0.25">
      <c r="A6" s="389"/>
      <c r="B6" s="391"/>
      <c r="C6" s="409"/>
      <c r="D6" s="373"/>
      <c r="E6" s="373"/>
      <c r="F6" s="189" t="s">
        <v>7</v>
      </c>
      <c r="G6" s="190" t="s">
        <v>8</v>
      </c>
      <c r="H6" s="373"/>
      <c r="I6" s="393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1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>
        <v>605000</v>
      </c>
      <c r="AJ7" s="311">
        <f>AH7-AI7</f>
        <v>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>
        <v>710000</v>
      </c>
      <c r="AJ10" s="311">
        <f>AH10-AI10</f>
        <v>0</v>
      </c>
      <c r="AK10" s="322">
        <v>710000</v>
      </c>
      <c r="AL10" s="320">
        <v>710000</v>
      </c>
      <c r="AM10" s="311">
        <f>AK10-AL10</f>
        <v>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>
        <v>1000000</v>
      </c>
      <c r="AJ14" s="311">
        <f t="shared" si="13"/>
        <v>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81" customFormat="1" x14ac:dyDescent="0.2">
      <c r="A18" s="350">
        <v>12</v>
      </c>
      <c r="B18" s="302"/>
      <c r="C18" s="303" t="s">
        <v>457</v>
      </c>
      <c r="D18" s="276" t="s">
        <v>328</v>
      </c>
      <c r="E18" s="269">
        <v>12500000</v>
      </c>
      <c r="F18" s="269"/>
      <c r="G18" s="269"/>
      <c r="H18" s="293">
        <f t="shared" si="6"/>
        <v>12500000</v>
      </c>
      <c r="I18" s="269">
        <v>3500000</v>
      </c>
      <c r="J18" s="325">
        <v>0</v>
      </c>
      <c r="K18" s="326"/>
      <c r="L18" s="312">
        <f t="shared" si="15"/>
        <v>0</v>
      </c>
      <c r="M18" s="327">
        <v>750000</v>
      </c>
      <c r="N18" s="325">
        <v>750000</v>
      </c>
      <c r="O18" s="312">
        <f t="shared" si="5"/>
        <v>0</v>
      </c>
      <c r="P18" s="327">
        <v>750000</v>
      </c>
      <c r="Q18" s="325">
        <v>750000</v>
      </c>
      <c r="R18" s="312">
        <f t="shared" si="7"/>
        <v>0</v>
      </c>
      <c r="S18" s="327">
        <v>750000</v>
      </c>
      <c r="T18" s="325">
        <v>750000</v>
      </c>
      <c r="U18" s="312">
        <f t="shared" si="8"/>
        <v>0</v>
      </c>
      <c r="V18" s="327">
        <v>750000</v>
      </c>
      <c r="W18" s="325">
        <v>750000</v>
      </c>
      <c r="X18" s="312">
        <f t="shared" si="9"/>
        <v>0</v>
      </c>
      <c r="Y18" s="327">
        <v>750000</v>
      </c>
      <c r="Z18" s="325">
        <v>750000</v>
      </c>
      <c r="AA18" s="312">
        <f t="shared" si="10"/>
        <v>0</v>
      </c>
      <c r="AB18" s="327">
        <v>750000</v>
      </c>
      <c r="AC18" s="325">
        <v>750000</v>
      </c>
      <c r="AD18" s="312">
        <f t="shared" si="11"/>
        <v>0</v>
      </c>
      <c r="AE18" s="327">
        <v>750000</v>
      </c>
      <c r="AF18" s="325">
        <v>750000</v>
      </c>
      <c r="AG18" s="312">
        <f t="shared" si="12"/>
        <v>0</v>
      </c>
      <c r="AH18" s="327">
        <v>750000</v>
      </c>
      <c r="AI18" s="325">
        <v>750000</v>
      </c>
      <c r="AJ18" s="312">
        <f t="shared" si="13"/>
        <v>0</v>
      </c>
      <c r="AK18" s="327">
        <v>750000</v>
      </c>
      <c r="AL18" s="325">
        <v>750000</v>
      </c>
      <c r="AM18" s="312">
        <f t="shared" si="14"/>
        <v>0</v>
      </c>
      <c r="AN18" s="327">
        <v>750000</v>
      </c>
      <c r="AO18" s="325">
        <v>750000</v>
      </c>
      <c r="AP18" s="312">
        <f t="shared" si="17"/>
        <v>0</v>
      </c>
      <c r="AQ18" s="327">
        <v>750000</v>
      </c>
      <c r="AR18" s="325">
        <v>750000</v>
      </c>
      <c r="AS18" s="312">
        <f>+AQ18-AR18</f>
        <v>0</v>
      </c>
      <c r="AT18" s="327">
        <v>750000</v>
      </c>
      <c r="AU18" s="325">
        <v>750000</v>
      </c>
      <c r="AV18" s="312">
        <f t="shared" si="16"/>
        <v>0</v>
      </c>
      <c r="AW18" s="325"/>
      <c r="AX18" s="325"/>
      <c r="AY18" s="330"/>
      <c r="AZ18" s="331">
        <f t="shared" si="0"/>
        <v>9000000</v>
      </c>
      <c r="BA18" s="344">
        <f t="shared" si="1"/>
        <v>3500000</v>
      </c>
      <c r="BB18" s="351">
        <f t="shared" si="2"/>
        <v>12500000</v>
      </c>
      <c r="BC18" s="344">
        <f t="shared" si="3"/>
        <v>12500000</v>
      </c>
      <c r="BD18" s="344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950000</v>
      </c>
      <c r="AD19" s="311">
        <f t="shared" si="11"/>
        <v>0</v>
      </c>
      <c r="AE19" s="322">
        <v>950000</v>
      </c>
      <c r="AF19" s="320">
        <v>250000</v>
      </c>
      <c r="AG19" s="311">
        <f t="shared" si="12"/>
        <v>700000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950000</v>
      </c>
      <c r="AA20" s="311">
        <f t="shared" si="10"/>
        <v>0</v>
      </c>
      <c r="AB20" s="322">
        <v>950000</v>
      </c>
      <c r="AC20" s="320">
        <v>950000</v>
      </c>
      <c r="AD20" s="311">
        <f t="shared" si="11"/>
        <v>0</v>
      </c>
      <c r="AE20" s="322">
        <v>950000</v>
      </c>
      <c r="AF20" s="320">
        <v>950000</v>
      </c>
      <c r="AG20" s="311">
        <f t="shared" si="12"/>
        <v>0</v>
      </c>
      <c r="AH20" s="322">
        <v>950000</v>
      </c>
      <c r="AI20" s="320">
        <v>950000</v>
      </c>
      <c r="AJ20" s="311">
        <f t="shared" si="13"/>
        <v>0</v>
      </c>
      <c r="AK20" s="322">
        <v>950000</v>
      </c>
      <c r="AL20" s="320">
        <v>400000</v>
      </c>
      <c r="AM20" s="311">
        <f t="shared" si="14"/>
        <v>550000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>
        <v>350000</v>
      </c>
      <c r="AG21" s="311">
        <f t="shared" si="12"/>
        <v>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>
        <v>800000</v>
      </c>
      <c r="AG24" s="311">
        <f>+AE24-AF24</f>
        <v>0</v>
      </c>
      <c r="AH24" s="322">
        <v>800000</v>
      </c>
      <c r="AI24" s="320">
        <v>800000</v>
      </c>
      <c r="AJ24" s="311">
        <f>+AH24-AI24</f>
        <v>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>
        <v>800000</v>
      </c>
      <c r="AG27" s="311">
        <f t="shared" ref="AG27:AG36" si="23">+AE27-AF27</f>
        <v>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/>
      <c r="AG28" s="311">
        <f t="shared" si="23"/>
        <v>800000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>
        <v>800000</v>
      </c>
      <c r="AG30" s="311">
        <f t="shared" si="23"/>
        <v>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>
        <v>950000</v>
      </c>
      <c r="AD32" s="311">
        <f t="shared" si="22"/>
        <v>0</v>
      </c>
      <c r="AE32" s="322">
        <v>950000</v>
      </c>
      <c r="AF32" s="320">
        <v>950000</v>
      </c>
      <c r="AG32" s="311">
        <f t="shared" si="23"/>
        <v>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15" t="s">
        <v>28</v>
      </c>
      <c r="B88" s="416"/>
      <c r="C88" s="416"/>
      <c r="D88" s="417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17765000</v>
      </c>
      <c r="AA88" s="200">
        <f t="shared" si="45"/>
        <v>2150000</v>
      </c>
      <c r="AB88" s="200">
        <f t="shared" si="45"/>
        <v>19915000</v>
      </c>
      <c r="AC88" s="200">
        <f t="shared" si="45"/>
        <v>16165000</v>
      </c>
      <c r="AD88" s="200">
        <f t="shared" si="45"/>
        <v>3750000</v>
      </c>
      <c r="AE88" s="200">
        <f t="shared" si="45"/>
        <v>19915000</v>
      </c>
      <c r="AF88" s="200">
        <f t="shared" si="45"/>
        <v>8915000</v>
      </c>
      <c r="AG88" s="200">
        <f t="shared" si="45"/>
        <v>11000000</v>
      </c>
      <c r="AH88" s="200">
        <f t="shared" si="45"/>
        <v>19915000</v>
      </c>
      <c r="AI88" s="200">
        <f t="shared" si="45"/>
        <v>5765000</v>
      </c>
      <c r="AJ88" s="200">
        <f t="shared" si="45"/>
        <v>14150000</v>
      </c>
      <c r="AK88" s="200">
        <f t="shared" si="45"/>
        <v>19915000</v>
      </c>
      <c r="AL88" s="200">
        <f t="shared" si="45"/>
        <v>2260000</v>
      </c>
      <c r="AM88" s="200">
        <f t="shared" si="45"/>
        <v>17655000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750000</v>
      </c>
      <c r="AS88" s="200">
        <f t="shared" si="45"/>
        <v>12215000</v>
      </c>
      <c r="AT88" s="200">
        <f t="shared" si="45"/>
        <v>11085000</v>
      </c>
      <c r="AU88" s="200">
        <f t="shared" si="45"/>
        <v>750000</v>
      </c>
      <c r="AV88" s="200">
        <f t="shared" si="45"/>
        <v>10335000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65" t="s">
        <v>308</v>
      </c>
      <c r="B89" s="365"/>
      <c r="C89" s="365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2410000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4690158.7301587304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2110000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1500000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3550000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1500000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2000000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3100000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3900000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4700000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3900000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2850000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90720000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W1" workbookViewId="0">
      <pane ySplit="6" topLeftCell="A7" activePane="bottomLeft" state="frozen"/>
      <selection pane="bottomLeft" activeCell="AJ10" sqref="AJ1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8" t="s">
        <v>1</v>
      </c>
      <c r="B5" s="370" t="s">
        <v>2</v>
      </c>
      <c r="C5" s="421" t="s">
        <v>3</v>
      </c>
      <c r="D5" s="372" t="s">
        <v>4</v>
      </c>
      <c r="E5" s="372" t="s">
        <v>5</v>
      </c>
      <c r="F5" s="380" t="s">
        <v>6</v>
      </c>
      <c r="G5" s="380"/>
      <c r="H5" s="372" t="s">
        <v>10</v>
      </c>
      <c r="I5" s="372" t="s">
        <v>27</v>
      </c>
      <c r="J5" s="382" t="s">
        <v>26</v>
      </c>
      <c r="K5" s="383"/>
      <c r="L5" s="384"/>
      <c r="M5" s="367" t="s">
        <v>9</v>
      </c>
      <c r="N5" s="367"/>
      <c r="O5" s="367"/>
      <c r="P5" s="367" t="s">
        <v>14</v>
      </c>
      <c r="Q5" s="367"/>
      <c r="R5" s="367"/>
      <c r="S5" s="367" t="s">
        <v>15</v>
      </c>
      <c r="T5" s="367"/>
      <c r="U5" s="367"/>
      <c r="V5" s="367" t="s">
        <v>16</v>
      </c>
      <c r="W5" s="367"/>
      <c r="X5" s="367"/>
      <c r="Y5" s="367" t="s">
        <v>295</v>
      </c>
      <c r="Z5" s="367"/>
      <c r="AA5" s="367"/>
      <c r="AB5" s="367" t="s">
        <v>18</v>
      </c>
      <c r="AC5" s="367"/>
      <c r="AD5" s="367"/>
      <c r="AE5" s="367" t="s">
        <v>19</v>
      </c>
      <c r="AF5" s="367"/>
      <c r="AG5" s="367"/>
      <c r="AH5" s="367" t="s">
        <v>20</v>
      </c>
      <c r="AI5" s="367"/>
      <c r="AJ5" s="367"/>
      <c r="AK5" s="367" t="s">
        <v>21</v>
      </c>
      <c r="AL5" s="367"/>
      <c r="AM5" s="367"/>
      <c r="AN5" s="367" t="s">
        <v>22</v>
      </c>
      <c r="AO5" s="367"/>
      <c r="AP5" s="367"/>
      <c r="AQ5" s="367" t="s">
        <v>23</v>
      </c>
      <c r="AR5" s="367"/>
      <c r="AS5" s="367"/>
      <c r="AT5" s="367" t="s">
        <v>24</v>
      </c>
      <c r="AU5" s="367"/>
      <c r="AV5" s="367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69"/>
      <c r="B6" s="371"/>
      <c r="C6" s="422"/>
      <c r="D6" s="373"/>
      <c r="E6" s="373"/>
      <c r="F6" s="104" t="s">
        <v>7</v>
      </c>
      <c r="G6" s="105" t="s">
        <v>8</v>
      </c>
      <c r="H6" s="381"/>
      <c r="I6" s="373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504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>
        <v>850000</v>
      </c>
      <c r="AG7" s="227">
        <f>AE7-AF7</f>
        <v>0</v>
      </c>
      <c r="AH7" s="11">
        <v>850000</v>
      </c>
      <c r="AI7" s="11">
        <v>850000</v>
      </c>
      <c r="AJ7" s="227">
        <f>AH7-AI7</f>
        <v>0</v>
      </c>
      <c r="AK7" s="11">
        <v>850000</v>
      </c>
      <c r="AL7" s="11">
        <v>850000</v>
      </c>
      <c r="AM7" s="227">
        <f>AK7-AL7</f>
        <v>0</v>
      </c>
      <c r="AN7" s="11">
        <v>850000</v>
      </c>
      <c r="AO7" s="11">
        <v>850000</v>
      </c>
      <c r="AP7" s="227">
        <f>AN7-AO7</f>
        <v>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>
        <v>950000</v>
      </c>
      <c r="AD8" s="227">
        <f t="shared" ref="AD8:AD17" si="4">+AB8-AC8</f>
        <v>0</v>
      </c>
      <c r="AE8" s="11">
        <v>950000</v>
      </c>
      <c r="AF8" s="11">
        <v>950000</v>
      </c>
      <c r="AG8" s="227">
        <f t="shared" ref="AG8:AG17" si="5">+AE8-AF8</f>
        <v>0</v>
      </c>
      <c r="AH8" s="11">
        <v>950000</v>
      </c>
      <c r="AI8" s="11">
        <v>100000</v>
      </c>
      <c r="AJ8" s="227">
        <f t="shared" ref="AJ8:AJ17" si="6">+AH8-AI8</f>
        <v>850000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>
        <v>875000</v>
      </c>
      <c r="AG9" s="227">
        <f t="shared" si="5"/>
        <v>0</v>
      </c>
      <c r="AH9" s="53">
        <v>875000</v>
      </c>
      <c r="AI9" s="53">
        <v>875000</v>
      </c>
      <c r="AJ9" s="227">
        <f t="shared" si="6"/>
        <v>0</v>
      </c>
      <c r="AK9" s="53">
        <v>875000</v>
      </c>
      <c r="AL9" s="53">
        <v>875000</v>
      </c>
      <c r="AM9" s="227">
        <f t="shared" si="7"/>
        <v>0</v>
      </c>
      <c r="AN9" s="53">
        <v>875000</v>
      </c>
      <c r="AO9" s="53">
        <v>875000</v>
      </c>
      <c r="AP9" s="227">
        <f t="shared" si="8"/>
        <v>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>
        <v>850000</v>
      </c>
      <c r="AG10" s="227">
        <f t="shared" si="5"/>
        <v>0</v>
      </c>
      <c r="AH10" s="11">
        <v>850000</v>
      </c>
      <c r="AI10" s="11">
        <v>850000</v>
      </c>
      <c r="AJ10" s="227">
        <f t="shared" si="6"/>
        <v>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>
        <v>800000</v>
      </c>
      <c r="AG12" s="227">
        <f t="shared" si="5"/>
        <v>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398</v>
      </c>
      <c r="D13" s="9" t="s">
        <v>505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400</v>
      </c>
      <c r="D15" s="9" t="s">
        <v>505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s="281" customFormat="1" x14ac:dyDescent="0.2">
      <c r="A16" s="343">
        <v>10</v>
      </c>
      <c r="B16" s="287"/>
      <c r="C16" s="288" t="s">
        <v>401</v>
      </c>
      <c r="D16" s="276" t="s">
        <v>505</v>
      </c>
      <c r="E16" s="269">
        <v>13500000</v>
      </c>
      <c r="F16" s="269"/>
      <c r="G16" s="269"/>
      <c r="H16" s="269">
        <f t="shared" si="14"/>
        <v>13500000</v>
      </c>
      <c r="I16" s="269">
        <v>4000000</v>
      </c>
      <c r="J16" s="269"/>
      <c r="K16" s="269"/>
      <c r="L16" s="289">
        <f t="shared" si="15"/>
        <v>0</v>
      </c>
      <c r="M16" s="269">
        <v>950000</v>
      </c>
      <c r="N16" s="269">
        <v>950000</v>
      </c>
      <c r="O16" s="289">
        <f t="shared" si="16"/>
        <v>0</v>
      </c>
      <c r="P16" s="269">
        <v>950000</v>
      </c>
      <c r="Q16" s="269">
        <v>950000</v>
      </c>
      <c r="R16" s="289">
        <f t="shared" si="0"/>
        <v>0</v>
      </c>
      <c r="S16" s="269">
        <v>950000</v>
      </c>
      <c r="T16" s="269">
        <v>950000</v>
      </c>
      <c r="U16" s="289">
        <f t="shared" si="1"/>
        <v>0</v>
      </c>
      <c r="V16" s="269">
        <v>950000</v>
      </c>
      <c r="W16" s="269">
        <v>950000</v>
      </c>
      <c r="X16" s="289">
        <f t="shared" si="2"/>
        <v>0</v>
      </c>
      <c r="Y16" s="269">
        <v>950000</v>
      </c>
      <c r="Z16" s="269">
        <v>950000</v>
      </c>
      <c r="AA16" s="289">
        <f t="shared" si="3"/>
        <v>0</v>
      </c>
      <c r="AB16" s="269">
        <v>950000</v>
      </c>
      <c r="AC16" s="269">
        <v>950000</v>
      </c>
      <c r="AD16" s="289">
        <f t="shared" si="4"/>
        <v>0</v>
      </c>
      <c r="AE16" s="269">
        <v>950000</v>
      </c>
      <c r="AF16" s="269">
        <v>950000</v>
      </c>
      <c r="AG16" s="289">
        <f t="shared" si="5"/>
        <v>0</v>
      </c>
      <c r="AH16" s="269">
        <v>950000</v>
      </c>
      <c r="AI16" s="269">
        <v>950000</v>
      </c>
      <c r="AJ16" s="289">
        <f t="shared" si="6"/>
        <v>0</v>
      </c>
      <c r="AK16" s="269">
        <v>950000</v>
      </c>
      <c r="AL16" s="269">
        <v>950000</v>
      </c>
      <c r="AM16" s="289">
        <f t="shared" si="7"/>
        <v>0</v>
      </c>
      <c r="AN16" s="269">
        <v>950000</v>
      </c>
      <c r="AO16" s="269">
        <v>950000</v>
      </c>
      <c r="AP16" s="289">
        <f t="shared" si="8"/>
        <v>0</v>
      </c>
      <c r="AQ16" s="269"/>
      <c r="AR16" s="269"/>
      <c r="AS16" s="290"/>
      <c r="AT16" s="269"/>
      <c r="AU16" s="269"/>
      <c r="AV16" s="269">
        <f t="shared" si="17"/>
        <v>0</v>
      </c>
      <c r="AW16" s="269"/>
      <c r="AX16" s="269"/>
      <c r="AY16" s="269"/>
      <c r="AZ16" s="280">
        <f t="shared" si="9"/>
        <v>9500000</v>
      </c>
      <c r="BA16" s="281">
        <f t="shared" si="10"/>
        <v>4000000</v>
      </c>
      <c r="BB16" s="281">
        <f t="shared" si="11"/>
        <v>13500000</v>
      </c>
      <c r="BC16" s="281">
        <f t="shared" si="12"/>
        <v>13500000</v>
      </c>
      <c r="BD16" s="281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>
        <v>950000</v>
      </c>
      <c r="AJ22" s="227">
        <f t="shared" ref="AJ22:AJ30" si="23">+AH22-AI22</f>
        <v>0</v>
      </c>
      <c r="AK22" s="11">
        <v>950000</v>
      </c>
      <c r="AL22" s="11">
        <v>50000</v>
      </c>
      <c r="AM22" s="227">
        <f t="shared" ref="AM22:AM30" si="24">+AK22-AL22</f>
        <v>900000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>
        <v>950000</v>
      </c>
      <c r="AG23" s="227">
        <f t="shared" si="22"/>
        <v>0</v>
      </c>
      <c r="AH23" s="11">
        <v>950000</v>
      </c>
      <c r="AI23" s="11">
        <v>950000</v>
      </c>
      <c r="AJ23" s="227">
        <f t="shared" si="23"/>
        <v>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950000</v>
      </c>
      <c r="AD24" s="227">
        <f t="shared" si="21"/>
        <v>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747000</v>
      </c>
      <c r="AJ33" s="227">
        <f>+AH33-AI33</f>
        <v>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950000</v>
      </c>
      <c r="AD36" s="227">
        <f t="shared" ref="AD36:AD42" si="31">+AB36-AC36</f>
        <v>0</v>
      </c>
      <c r="AE36" s="11">
        <v>950000</v>
      </c>
      <c r="AF36" s="11">
        <v>950000</v>
      </c>
      <c r="AG36" s="227">
        <f t="shared" ref="AG36:AG42" si="32">+AE36-AF36</f>
        <v>0</v>
      </c>
      <c r="AH36" s="11">
        <v>950000</v>
      </c>
      <c r="AI36" s="11">
        <v>100000</v>
      </c>
      <c r="AJ36" s="227">
        <f t="shared" ref="AJ36:AJ42" si="33">+AH36-AI36</f>
        <v>850000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518</v>
      </c>
      <c r="D38" s="9" t="s">
        <v>505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1150000</v>
      </c>
      <c r="R38" s="227">
        <f t="shared" si="27"/>
        <v>0</v>
      </c>
      <c r="S38" s="11">
        <v>1150000</v>
      </c>
      <c r="T38" s="11">
        <v>1150000</v>
      </c>
      <c r="U38" s="227">
        <f t="shared" si="28"/>
        <v>0</v>
      </c>
      <c r="V38" s="11">
        <v>1150000</v>
      </c>
      <c r="W38" s="11">
        <v>700000</v>
      </c>
      <c r="X38" s="227">
        <f t="shared" si="29"/>
        <v>450000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>
        <v>275000</v>
      </c>
      <c r="AG39" s="227">
        <f t="shared" si="32"/>
        <v>0</v>
      </c>
      <c r="AH39" s="11">
        <v>275000</v>
      </c>
      <c r="AI39" s="11">
        <v>275000</v>
      </c>
      <c r="AJ39" s="227">
        <f t="shared" si="33"/>
        <v>0</v>
      </c>
      <c r="AK39" s="11">
        <v>275000</v>
      </c>
      <c r="AL39" s="11">
        <v>150000</v>
      </c>
      <c r="AM39" s="227">
        <f t="shared" si="34"/>
        <v>125000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527</v>
      </c>
      <c r="C42" s="203" t="s">
        <v>526</v>
      </c>
      <c r="D42" s="9" t="s">
        <v>504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8" t="s">
        <v>28</v>
      </c>
      <c r="B68" s="419"/>
      <c r="C68" s="419"/>
      <c r="D68" s="420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23129500</v>
      </c>
      <c r="U68" s="211">
        <f t="shared" si="37"/>
        <v>1820000</v>
      </c>
      <c r="V68" s="211">
        <f t="shared" si="37"/>
        <v>25755750</v>
      </c>
      <c r="W68" s="211">
        <f t="shared" si="37"/>
        <v>22685750</v>
      </c>
      <c r="X68" s="211">
        <f t="shared" si="37"/>
        <v>3070000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21029500</v>
      </c>
      <c r="AD68" s="211">
        <f t="shared" si="37"/>
        <v>4726250</v>
      </c>
      <c r="AE68" s="211">
        <f t="shared" si="37"/>
        <v>30955750</v>
      </c>
      <c r="AF68" s="211">
        <f t="shared" si="37"/>
        <v>19422500</v>
      </c>
      <c r="AG68" s="211">
        <f t="shared" si="37"/>
        <v>11533250</v>
      </c>
      <c r="AH68" s="211">
        <f t="shared" si="37"/>
        <v>25755750</v>
      </c>
      <c r="AI68" s="211">
        <f t="shared" si="37"/>
        <v>9160000</v>
      </c>
      <c r="AJ68" s="211">
        <f t="shared" si="37"/>
        <v>16595750</v>
      </c>
      <c r="AK68" s="211">
        <f t="shared" si="37"/>
        <v>25755750</v>
      </c>
      <c r="AL68" s="211">
        <f t="shared" si="37"/>
        <v>4475000</v>
      </c>
      <c r="AM68" s="211">
        <f t="shared" si="37"/>
        <v>21280750</v>
      </c>
      <c r="AN68" s="211">
        <f t="shared" si="37"/>
        <v>25755750</v>
      </c>
      <c r="AO68" s="211">
        <f t="shared" si="37"/>
        <v>4175000</v>
      </c>
      <c r="AP68" s="211">
        <f t="shared" si="37"/>
        <v>21580750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5" t="s">
        <v>308</v>
      </c>
      <c r="B69" s="365"/>
      <c r="C69" s="365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0</v>
      </c>
      <c r="F71" s="8"/>
      <c r="G71" s="8">
        <f>REKAP!R21/49</f>
        <v>7098755.1020408161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2750000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1750000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1700000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3900000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1850000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1900000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3800000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2243000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3700000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9500000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675000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393161250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111192250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39050000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65693000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selection activeCell="B32" sqref="B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3" t="s">
        <v>239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</row>
    <row r="2" spans="1:20" x14ac:dyDescent="0.2">
      <c r="A2" s="423" t="s">
        <v>336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8591000</v>
      </c>
      <c r="K17" s="7">
        <f>+BA!AI43</f>
        <v>4403000</v>
      </c>
      <c r="L17" s="7">
        <f>+BA!AL43</f>
        <v>3630000</v>
      </c>
      <c r="M17" s="7">
        <f>+BA!AO43</f>
        <v>3550000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227016000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27952500</v>
      </c>
      <c r="H18" s="10">
        <f>+KA!Z104</f>
        <v>26202500</v>
      </c>
      <c r="I18" s="10">
        <f>+KA!AC104</f>
        <v>23062500</v>
      </c>
      <c r="J18" s="10">
        <f>+KA!AF104</f>
        <v>14705000</v>
      </c>
      <c r="K18" s="10">
        <f>+KA!AI104</f>
        <v>7080000</v>
      </c>
      <c r="L18" s="10">
        <f>+KA!AL104</f>
        <v>1050000</v>
      </c>
      <c r="M18" s="10">
        <f>+KA!AO104</f>
        <v>650000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360085000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36046000</v>
      </c>
      <c r="J19" s="10">
        <f>+OM!AF140</f>
        <v>14636000</v>
      </c>
      <c r="K19" s="10">
        <f>+OM!AI140</f>
        <v>5101000</v>
      </c>
      <c r="L19" s="10">
        <f>+OM!AL140</f>
        <v>1744000</v>
      </c>
      <c r="M19" s="10">
        <f>+OM!AO140</f>
        <v>1328000</v>
      </c>
      <c r="N19" s="10">
        <f>+OM!AR140</f>
        <v>700000</v>
      </c>
      <c r="O19" s="10">
        <f>+OM!AU140</f>
        <v>800000</v>
      </c>
      <c r="P19" s="10">
        <f>+OM!AX140</f>
        <v>0</v>
      </c>
      <c r="Q19" s="20"/>
      <c r="R19" s="7">
        <f>SUM(C19:P19)</f>
        <v>482335000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17765000</v>
      </c>
      <c r="I20" s="10">
        <f>+TI!AC88</f>
        <v>16165000</v>
      </c>
      <c r="J20" s="10">
        <f>+TI!AF88</f>
        <v>8915000</v>
      </c>
      <c r="K20" s="10">
        <f>+TI!AI88</f>
        <v>5765000</v>
      </c>
      <c r="L20" s="10">
        <f>+TI!AL88</f>
        <v>2260000</v>
      </c>
      <c r="M20" s="10">
        <f>+TI!AO88</f>
        <v>750000</v>
      </c>
      <c r="N20" s="10">
        <f>+TI!AR88</f>
        <v>750000</v>
      </c>
      <c r="O20" s="10">
        <f>+TI!AU88</f>
        <v>750000</v>
      </c>
      <c r="P20" s="10">
        <f>+TI!AX88</f>
        <v>0</v>
      </c>
      <c r="Q20" s="20"/>
      <c r="R20" s="7">
        <f>SUM(C20:P20)</f>
        <v>295480000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23129500</v>
      </c>
      <c r="G21" s="10">
        <f>+TO!W68</f>
        <v>22685750</v>
      </c>
      <c r="H21" s="10">
        <f>+TO!Z68</f>
        <v>21030250</v>
      </c>
      <c r="I21" s="10">
        <f>+TO!AC68</f>
        <v>21029500</v>
      </c>
      <c r="J21" s="10">
        <f>+TO!AF68</f>
        <v>19422500</v>
      </c>
      <c r="K21" s="10">
        <f>+TO!AI68</f>
        <v>9160000</v>
      </c>
      <c r="L21" s="10">
        <f>+TO!AL68</f>
        <v>4475000</v>
      </c>
      <c r="M21" s="10">
        <f>+TO!AO68</f>
        <v>4175000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347839000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122570000</v>
      </c>
      <c r="F22" s="26">
        <f t="shared" si="1"/>
        <v>121825000</v>
      </c>
      <c r="G22" s="26">
        <f t="shared" si="1"/>
        <v>118431250</v>
      </c>
      <c r="H22" s="26">
        <f t="shared" si="1"/>
        <v>112275750</v>
      </c>
      <c r="I22" s="26">
        <f t="shared" si="1"/>
        <v>111535000</v>
      </c>
      <c r="J22" s="26">
        <f t="shared" si="1"/>
        <v>66269500</v>
      </c>
      <c r="K22" s="26">
        <f t="shared" si="1"/>
        <v>31509000</v>
      </c>
      <c r="L22" s="26">
        <f t="shared" si="1"/>
        <v>13159000</v>
      </c>
      <c r="M22" s="26">
        <f t="shared" si="1"/>
        <v>10453000</v>
      </c>
      <c r="N22" s="26">
        <f t="shared" si="1"/>
        <v>3100000</v>
      </c>
      <c r="O22" s="26">
        <f t="shared" si="1"/>
        <v>2250000</v>
      </c>
      <c r="P22" s="26">
        <f t="shared" si="1"/>
        <v>0</v>
      </c>
      <c r="Q22" s="26">
        <f t="shared" si="1"/>
        <v>0</v>
      </c>
      <c r="R22" s="26">
        <f t="shared" si="1"/>
        <v>1712755000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8541000</v>
      </c>
      <c r="K28" s="7">
        <f>+BA!AJ43</f>
        <v>12729000</v>
      </c>
      <c r="L28" s="7">
        <f>+BA!AM43</f>
        <v>13502000</v>
      </c>
      <c r="M28" s="7">
        <f>+BA!AP43</f>
        <v>13582000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70684000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300000</v>
      </c>
      <c r="H29" s="10">
        <f>+KA!AA104</f>
        <v>2050000</v>
      </c>
      <c r="I29" s="10">
        <f>+KA!AD104</f>
        <v>5190000</v>
      </c>
      <c r="J29" s="10">
        <f>+KA!AG104</f>
        <v>13547500</v>
      </c>
      <c r="K29" s="10">
        <f>+KA!AJ104</f>
        <v>21172500</v>
      </c>
      <c r="L29" s="10">
        <f>+KA!AM104</f>
        <v>27202500</v>
      </c>
      <c r="M29" s="10">
        <f>+KA!AP104</f>
        <v>27602500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120565000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10736000</v>
      </c>
      <c r="J30" s="10">
        <f>+OM!AG140</f>
        <v>23946000</v>
      </c>
      <c r="K30" s="10">
        <f>+OM!AJ140</f>
        <v>33481000</v>
      </c>
      <c r="L30" s="10">
        <f>+OM!AM140</f>
        <v>36838000</v>
      </c>
      <c r="M30" s="10">
        <f>+OM!AP140</f>
        <v>40354000</v>
      </c>
      <c r="N30" s="10">
        <f>+OM!AS140</f>
        <v>25552000</v>
      </c>
      <c r="O30" s="10">
        <f>+OM!AV140</f>
        <v>17448000</v>
      </c>
      <c r="P30" s="10">
        <f>+OM!AY140</f>
        <v>0</v>
      </c>
      <c r="Q30" s="20"/>
      <c r="R30" s="7">
        <f>SUM(C30:P30)</f>
        <v>211940000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2150000</v>
      </c>
      <c r="I31" s="53">
        <f>+TI!AD88</f>
        <v>3750000</v>
      </c>
      <c r="J31" s="10">
        <f>+TI!AG88</f>
        <v>11000000</v>
      </c>
      <c r="K31" s="10">
        <f>+TI!AJ88</f>
        <v>14150000</v>
      </c>
      <c r="L31" s="10">
        <f>+TI!AM88</f>
        <v>17655000</v>
      </c>
      <c r="M31" s="10">
        <f>+TI!AP88</f>
        <v>18665000</v>
      </c>
      <c r="N31" s="10">
        <f>+TI!AS88</f>
        <v>12215000</v>
      </c>
      <c r="O31" s="10">
        <f>+TI!AV88</f>
        <v>10335000</v>
      </c>
      <c r="P31" s="10">
        <f>+TI!AW88</f>
        <v>0</v>
      </c>
      <c r="Q31" s="20"/>
      <c r="R31" s="7">
        <f>SUM(C31:P31)</f>
        <v>90720000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1820000</v>
      </c>
      <c r="G32" s="10">
        <f>+TO!X68</f>
        <v>3070000</v>
      </c>
      <c r="H32" s="10">
        <f>+TO!AA68</f>
        <v>4725500</v>
      </c>
      <c r="I32" s="10">
        <f>+TO!AD68</f>
        <v>4726250</v>
      </c>
      <c r="J32" s="10">
        <f>+TO!AG68</f>
        <v>11533250</v>
      </c>
      <c r="K32" s="10">
        <f>+TO!AJ68</f>
        <v>16595750</v>
      </c>
      <c r="L32" s="10">
        <f>+TO!AM68</f>
        <v>21280750</v>
      </c>
      <c r="M32" s="10">
        <f>+TO!AP68</f>
        <v>21580750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111192250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4206000</v>
      </c>
      <c r="F33" s="98">
        <f t="shared" si="2"/>
        <v>7006000</v>
      </c>
      <c r="G33" s="98">
        <f t="shared" si="2"/>
        <v>11206000</v>
      </c>
      <c r="H33" s="98">
        <f t="shared" si="2"/>
        <v>17361500</v>
      </c>
      <c r="I33" s="98">
        <f t="shared" si="2"/>
        <v>26302250</v>
      </c>
      <c r="J33" s="98">
        <f t="shared" si="2"/>
        <v>68567750</v>
      </c>
      <c r="K33" s="98">
        <f t="shared" si="2"/>
        <v>98128250</v>
      </c>
      <c r="L33" s="98">
        <f t="shared" si="2"/>
        <v>116478250</v>
      </c>
      <c r="M33" s="26">
        <f t="shared" si="2"/>
        <v>121784250</v>
      </c>
      <c r="N33" s="26">
        <f t="shared" si="2"/>
        <v>76104750</v>
      </c>
      <c r="O33" s="26">
        <f t="shared" si="2"/>
        <v>54265250</v>
      </c>
      <c r="P33" s="26">
        <f t="shared" si="2"/>
        <v>0</v>
      </c>
      <c r="Q33" s="26">
        <f t="shared" si="2"/>
        <v>0</v>
      </c>
      <c r="R33" s="26">
        <f t="shared" si="2"/>
        <v>605101250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595701250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8541000</v>
      </c>
      <c r="K44" s="86">
        <f t="shared" si="3"/>
        <v>12729000</v>
      </c>
      <c r="L44" s="86">
        <f t="shared" si="3"/>
        <v>13502000</v>
      </c>
      <c r="M44" s="86">
        <f t="shared" si="3"/>
        <v>13582000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70684000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300000</v>
      </c>
      <c r="H45" s="86">
        <f t="shared" si="4"/>
        <v>2050000</v>
      </c>
      <c r="I45" s="86">
        <f t="shared" si="4"/>
        <v>5190000</v>
      </c>
      <c r="J45" s="86">
        <f t="shared" si="4"/>
        <v>13547500</v>
      </c>
      <c r="K45" s="86">
        <f t="shared" si="4"/>
        <v>21172500</v>
      </c>
      <c r="L45" s="86">
        <f t="shared" si="4"/>
        <v>27202500</v>
      </c>
      <c r="M45" s="86">
        <f t="shared" si="4"/>
        <v>27602500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120565000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10736000</v>
      </c>
      <c r="J46" s="86">
        <f t="shared" si="5"/>
        <v>23946000</v>
      </c>
      <c r="K46" s="86">
        <f t="shared" si="5"/>
        <v>33481000</v>
      </c>
      <c r="L46" s="86">
        <f t="shared" si="5"/>
        <v>36838000</v>
      </c>
      <c r="M46" s="86">
        <f t="shared" si="5"/>
        <v>40354000</v>
      </c>
      <c r="N46" s="86">
        <f t="shared" si="5"/>
        <v>25552000</v>
      </c>
      <c r="O46" s="86">
        <f t="shared" si="5"/>
        <v>17448000</v>
      </c>
      <c r="P46" s="86">
        <f t="shared" si="5"/>
        <v>0</v>
      </c>
      <c r="Q46" s="86">
        <f t="shared" si="5"/>
        <v>0</v>
      </c>
      <c r="R46" s="86">
        <f>SUM(C46:O46)</f>
        <v>211940000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2150000</v>
      </c>
      <c r="I47" s="86">
        <f t="shared" si="6"/>
        <v>3750000</v>
      </c>
      <c r="J47" s="86">
        <f t="shared" si="6"/>
        <v>11000000</v>
      </c>
      <c r="K47" s="86">
        <f t="shared" si="6"/>
        <v>14150000</v>
      </c>
      <c r="L47" s="86">
        <f t="shared" si="6"/>
        <v>17655000</v>
      </c>
      <c r="M47" s="86">
        <f t="shared" si="6"/>
        <v>18665000</v>
      </c>
      <c r="N47" s="86">
        <f t="shared" si="6"/>
        <v>12215000</v>
      </c>
      <c r="O47" s="86">
        <f t="shared" si="6"/>
        <v>10335000</v>
      </c>
      <c r="P47" s="86">
        <f t="shared" si="6"/>
        <v>0</v>
      </c>
      <c r="Q47" s="86">
        <f t="shared" si="6"/>
        <v>0</v>
      </c>
      <c r="R47" s="86">
        <f>SUM(C47:O47)</f>
        <v>90720000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1820000</v>
      </c>
      <c r="G48" s="86">
        <f t="shared" si="7"/>
        <v>3070000</v>
      </c>
      <c r="H48" s="86">
        <f t="shared" si="7"/>
        <v>4725500</v>
      </c>
      <c r="I48" s="86">
        <f t="shared" si="7"/>
        <v>4726250</v>
      </c>
      <c r="J48" s="86">
        <f t="shared" si="7"/>
        <v>11533250</v>
      </c>
      <c r="K48" s="86">
        <f t="shared" si="7"/>
        <v>16595750</v>
      </c>
      <c r="L48" s="86">
        <f t="shared" si="7"/>
        <v>21280750</v>
      </c>
      <c r="M48" s="86">
        <f t="shared" si="7"/>
        <v>21580750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111192250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4206000</v>
      </c>
      <c r="F49" s="243">
        <f t="shared" si="8"/>
        <v>7006000</v>
      </c>
      <c r="G49" s="243">
        <f t="shared" si="8"/>
        <v>11206000</v>
      </c>
      <c r="H49" s="243">
        <f t="shared" si="8"/>
        <v>17361500</v>
      </c>
      <c r="I49" s="243">
        <f t="shared" si="8"/>
        <v>26302250</v>
      </c>
      <c r="J49" s="243">
        <f t="shared" si="8"/>
        <v>68567750</v>
      </c>
      <c r="K49" s="243">
        <f t="shared" si="8"/>
        <v>98128250</v>
      </c>
      <c r="L49" s="243">
        <f t="shared" si="8"/>
        <v>116478250</v>
      </c>
      <c r="M49" s="243">
        <f t="shared" si="8"/>
        <v>121784250</v>
      </c>
      <c r="N49" s="243">
        <f t="shared" si="8"/>
        <v>76104750</v>
      </c>
      <c r="O49" s="243">
        <f t="shared" si="8"/>
        <v>54265250</v>
      </c>
      <c r="P49" s="243">
        <f t="shared" si="8"/>
        <v>0</v>
      </c>
      <c r="Q49" s="243">
        <f t="shared" si="8"/>
        <v>0</v>
      </c>
      <c r="R49" s="243">
        <f t="shared" si="8"/>
        <v>605101250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4" t="s">
        <v>239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</row>
    <row r="2" spans="1:21" ht="12.75" x14ac:dyDescent="0.2">
      <c r="A2" s="424" t="s">
        <v>296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5" t="s">
        <v>216</v>
      </c>
      <c r="B17" s="425"/>
      <c r="C17" s="425"/>
      <c r="D17" s="425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6" t="s">
        <v>313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</row>
    <row r="2" spans="1:11" x14ac:dyDescent="0.25">
      <c r="A2" s="427" t="s">
        <v>314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8" t="s">
        <v>1</v>
      </c>
      <c r="B2" s="370" t="s">
        <v>2</v>
      </c>
      <c r="C2" s="421" t="s">
        <v>3</v>
      </c>
      <c r="D2" s="372" t="s">
        <v>4</v>
      </c>
      <c r="E2" s="372" t="s">
        <v>5</v>
      </c>
      <c r="F2" s="380" t="s">
        <v>6</v>
      </c>
      <c r="G2" s="380"/>
      <c r="H2" s="372" t="s">
        <v>10</v>
      </c>
      <c r="I2" s="372" t="s">
        <v>27</v>
      </c>
      <c r="J2" s="382" t="s">
        <v>26</v>
      </c>
      <c r="K2" s="383"/>
      <c r="L2" s="384"/>
      <c r="M2" s="367" t="s">
        <v>9</v>
      </c>
      <c r="N2" s="367"/>
      <c r="O2" s="367"/>
      <c r="P2" s="367" t="s">
        <v>14</v>
      </c>
      <c r="Q2" s="367"/>
      <c r="R2" s="367"/>
      <c r="S2" s="367" t="s">
        <v>15</v>
      </c>
      <c r="T2" s="367"/>
      <c r="U2" s="367"/>
      <c r="V2" s="367" t="s">
        <v>16</v>
      </c>
      <c r="W2" s="367"/>
      <c r="X2" s="367"/>
      <c r="Y2" s="367" t="s">
        <v>295</v>
      </c>
      <c r="Z2" s="367"/>
      <c r="AA2" s="367"/>
      <c r="AB2" s="367" t="s">
        <v>18</v>
      </c>
      <c r="AC2" s="367"/>
      <c r="AD2" s="367"/>
      <c r="AE2" s="367" t="s">
        <v>19</v>
      </c>
      <c r="AF2" s="367"/>
      <c r="AG2" s="367"/>
      <c r="AH2" s="367" t="s">
        <v>20</v>
      </c>
      <c r="AI2" s="367"/>
      <c r="AJ2" s="367"/>
      <c r="AK2" s="367" t="s">
        <v>21</v>
      </c>
      <c r="AL2" s="367"/>
      <c r="AM2" s="367"/>
      <c r="AN2" s="367" t="s">
        <v>22</v>
      </c>
      <c r="AO2" s="367"/>
      <c r="AP2" s="367"/>
      <c r="AQ2" s="367" t="s">
        <v>23</v>
      </c>
      <c r="AR2" s="367"/>
      <c r="AS2" s="367"/>
      <c r="AT2" s="367" t="s">
        <v>24</v>
      </c>
      <c r="AU2" s="367"/>
      <c r="AV2" s="367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69"/>
      <c r="B3" s="371"/>
      <c r="C3" s="422"/>
      <c r="D3" s="373"/>
      <c r="E3" s="373"/>
      <c r="F3" s="104" t="s">
        <v>7</v>
      </c>
      <c r="G3" s="105" t="s">
        <v>8</v>
      </c>
      <c r="H3" s="381"/>
      <c r="I3" s="373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2018-02-08T10:24:29Z</dcterms:modified>
</cp:coreProperties>
</file>