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D\5. RPT\2017-2018\"/>
    </mc:Choice>
  </mc:AlternateContent>
  <bookViews>
    <workbookView xWindow="4005" yWindow="75" windowWidth="2130" windowHeight="2925" tabRatio="57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AK7" i="8" l="1"/>
  <c r="AJ84" i="6"/>
  <c r="AF16" i="9" l="1"/>
  <c r="AJ47" i="8"/>
  <c r="T23" i="6" l="1"/>
  <c r="AC44" i="6"/>
  <c r="AE64" i="8" l="1"/>
  <c r="AE63" i="8"/>
  <c r="AG57" i="6" l="1"/>
  <c r="D191" i="6"/>
  <c r="D192" i="6"/>
  <c r="C191" i="6"/>
  <c r="C192" i="6"/>
  <c r="Z92" i="6" l="1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194" i="6" l="1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<sst xmlns="http://schemas.openxmlformats.org/spreadsheetml/2006/main" count="1272" uniqueCount="442">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</sst>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3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41" fontId="4" fillId="32" borderId="22" xfId="0" applyNumberFormat="1" applyFont="1" applyFill="1" applyBorder="1" applyAlignment="1">
      <alignment wrapText="1"/>
    </xf>
    <xf numFmtId="41" fontId="25" fillId="32" borderId="1" xfId="2" applyNumberFormat="1" applyFont="1" applyFill="1" applyBorder="1" applyAlignment="1">
      <alignment horizontal="left"/>
    </xf>
    <xf numFmtId="41" fontId="23" fillId="32" borderId="1" xfId="249" applyFont="1" applyFill="1" applyBorder="1"/>
    <xf numFmtId="41" fontId="23" fillId="32" borderId="1" xfId="2" applyNumberFormat="1" applyFont="1" applyFill="1" applyBorder="1" applyAlignment="1">
      <alignment horizontal="left"/>
    </xf>
    <xf numFmtId="0" fontId="53" fillId="32" borderId="101" xfId="0" applyFont="1" applyFill="1" applyBorder="1" applyAlignment="1">
      <alignment vertical="center"/>
    </xf>
    <xf numFmtId="41" fontId="25" fillId="33" borderId="3" xfId="0" applyNumberFormat="1" applyFont="1" applyFill="1" applyBorder="1" applyAlignment="1">
      <alignment horizontal="center"/>
    </xf>
    <xf numFmtId="1" fontId="4" fillId="33" borderId="70" xfId="0" applyNumberFormat="1" applyFont="1" applyFill="1" applyBorder="1" applyAlignment="1">
      <alignment horizontal="center" wrapText="1"/>
    </xf>
    <xf numFmtId="0" fontId="54" fillId="33" borderId="101" xfId="0" applyFont="1" applyFill="1" applyBorder="1" applyAlignment="1">
      <alignment vertical="center"/>
    </xf>
    <xf numFmtId="41" fontId="4" fillId="33" borderId="70" xfId="0" applyNumberFormat="1" applyFont="1" applyFill="1" applyBorder="1" applyAlignment="1">
      <alignment horizontal="center"/>
    </xf>
    <xf numFmtId="38" fontId="25" fillId="33" borderId="3" xfId="0" applyNumberFormat="1" applyFont="1" applyFill="1" applyBorder="1"/>
    <xf numFmtId="41" fontId="33" fillId="33" borderId="3" xfId="0" applyNumberFormat="1" applyFont="1" applyFill="1" applyBorder="1"/>
    <xf numFmtId="41" fontId="25" fillId="33" borderId="0" xfId="0" applyNumberFormat="1" applyFont="1" applyFill="1" applyBorder="1"/>
    <xf numFmtId="165" fontId="47" fillId="32" borderId="70" xfId="0" applyNumberFormat="1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abSelected="1" zoomScale="110" zoomScaleNormal="110" workbookViewId="0">
      <pane ySplit="6" topLeftCell="A8" activePane="bottomLeft" state="frozen"/>
      <selection pane="bottomLeft" activeCell="A28" sqref="A28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1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1" customWidth="1"/>
    <col min="28" max="28" width="12.5703125" style="2" customWidth="1"/>
    <col min="29" max="29" width="12.140625" style="2" customWidth="1"/>
    <col min="30" max="30" width="12.140625" style="221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1" customWidth="1"/>
    <col min="37" max="37" width="13.28515625" style="2" customWidth="1"/>
    <col min="38" max="38" width="13" style="2" customWidth="1"/>
    <col min="39" max="39" width="12.7109375" style="221" customWidth="1"/>
    <col min="40" max="40" width="14.140625" style="2" customWidth="1"/>
    <col min="41" max="41" width="13" style="2" customWidth="1"/>
    <col min="42" max="42" width="13.140625" style="221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16384" width="9.140625" style="2"/>
  </cols>
  <sheetData>
    <row r="1" spans="1:54" x14ac:dyDescent="0.2">
      <c r="C1" s="36" t="s">
        <v>0</v>
      </c>
      <c r="D1" s="36"/>
      <c r="E1" s="38"/>
      <c r="F1" s="36"/>
    </row>
    <row r="2" spans="1:54" x14ac:dyDescent="0.2">
      <c r="C2" s="36" t="s">
        <v>178</v>
      </c>
      <c r="D2" s="36"/>
      <c r="E2" s="38"/>
      <c r="F2" s="36"/>
    </row>
    <row r="3" spans="1:54" x14ac:dyDescent="0.2">
      <c r="C3" s="2" t="s">
        <v>64</v>
      </c>
    </row>
    <row r="4" spans="1:54" ht="12" thickBot="1" x14ac:dyDescent="0.25"/>
    <row r="5" spans="1:54" s="66" customFormat="1" ht="15.75" customHeight="1" thickTop="1" x14ac:dyDescent="0.25">
      <c r="A5" s="408" t="s">
        <v>1</v>
      </c>
      <c r="B5" s="405" t="s">
        <v>2</v>
      </c>
      <c r="C5" s="405" t="s">
        <v>3</v>
      </c>
      <c r="D5" s="405" t="s">
        <v>4</v>
      </c>
      <c r="E5" s="410" t="s">
        <v>5</v>
      </c>
      <c r="F5" s="415" t="s">
        <v>6</v>
      </c>
      <c r="G5" s="415"/>
      <c r="H5" s="405" t="s">
        <v>10</v>
      </c>
      <c r="I5" s="405" t="s">
        <v>27</v>
      </c>
      <c r="J5" s="412" t="s">
        <v>26</v>
      </c>
      <c r="K5" s="413"/>
      <c r="L5" s="414"/>
      <c r="M5" s="416" t="s">
        <v>9</v>
      </c>
      <c r="N5" s="416"/>
      <c r="O5" s="416"/>
      <c r="P5" s="407" t="s">
        <v>14</v>
      </c>
      <c r="Q5" s="407"/>
      <c r="R5" s="407"/>
      <c r="S5" s="407" t="s">
        <v>15</v>
      </c>
      <c r="T5" s="407"/>
      <c r="U5" s="407"/>
      <c r="V5" s="407" t="s">
        <v>16</v>
      </c>
      <c r="W5" s="407"/>
      <c r="X5" s="407"/>
      <c r="Y5" s="407" t="s">
        <v>17</v>
      </c>
      <c r="Z5" s="407"/>
      <c r="AA5" s="407"/>
      <c r="AB5" s="407" t="s">
        <v>18</v>
      </c>
      <c r="AC5" s="407"/>
      <c r="AD5" s="407"/>
      <c r="AE5" s="407" t="s">
        <v>19</v>
      </c>
      <c r="AF5" s="407"/>
      <c r="AG5" s="407"/>
      <c r="AH5" s="407" t="s">
        <v>20</v>
      </c>
      <c r="AI5" s="407"/>
      <c r="AJ5" s="407"/>
      <c r="AK5" s="407" t="s">
        <v>21</v>
      </c>
      <c r="AL5" s="407"/>
      <c r="AM5" s="407"/>
      <c r="AN5" s="407" t="s">
        <v>22</v>
      </c>
      <c r="AO5" s="407"/>
      <c r="AP5" s="407"/>
      <c r="AQ5" s="407" t="s">
        <v>23</v>
      </c>
      <c r="AR5" s="407"/>
      <c r="AS5" s="407"/>
      <c r="AT5" s="407" t="s">
        <v>24</v>
      </c>
      <c r="AU5" s="407"/>
      <c r="AV5" s="407"/>
      <c r="AW5" s="402" t="s">
        <v>25</v>
      </c>
      <c r="AX5" s="403"/>
      <c r="AY5" s="404"/>
      <c r="AZ5" s="64" t="s">
        <v>62</v>
      </c>
      <c r="BA5" s="65" t="s">
        <v>62</v>
      </c>
    </row>
    <row r="6" spans="1:54" s="71" customFormat="1" x14ac:dyDescent="0.2">
      <c r="A6" s="409"/>
      <c r="B6" s="406"/>
      <c r="C6" s="406"/>
      <c r="D6" s="406"/>
      <c r="E6" s="411"/>
      <c r="F6" s="67" t="s">
        <v>7</v>
      </c>
      <c r="G6" s="68" t="s">
        <v>8</v>
      </c>
      <c r="H6" s="406"/>
      <c r="I6" s="406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22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22" t="s">
        <v>13</v>
      </c>
      <c r="AB6" s="69" t="s">
        <v>11</v>
      </c>
      <c r="AC6" s="69" t="s">
        <v>12</v>
      </c>
      <c r="AD6" s="222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22" t="s">
        <v>13</v>
      </c>
      <c r="AK6" s="69" t="s">
        <v>11</v>
      </c>
      <c r="AL6" s="69" t="s">
        <v>12</v>
      </c>
      <c r="AM6" s="222" t="s">
        <v>13</v>
      </c>
      <c r="AN6" s="69" t="s">
        <v>11</v>
      </c>
      <c r="AO6" s="69" t="s">
        <v>12</v>
      </c>
      <c r="AP6" s="222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</row>
    <row r="7" spans="1:54" s="104" customFormat="1" ht="12.75" customHeight="1" x14ac:dyDescent="0.2">
      <c r="A7" s="194">
        <v>1</v>
      </c>
      <c r="B7" s="255"/>
      <c r="C7" s="149" t="s">
        <v>156</v>
      </c>
      <c r="D7" s="102" t="s">
        <v>118</v>
      </c>
      <c r="E7" s="320">
        <v>12500000</v>
      </c>
      <c r="F7" s="320"/>
      <c r="G7" s="320"/>
      <c r="H7" s="320">
        <f>E7-F7-G7</f>
        <v>12500000</v>
      </c>
      <c r="I7" s="320">
        <v>5000000</v>
      </c>
      <c r="J7" s="320"/>
      <c r="K7" s="320"/>
      <c r="L7" s="320"/>
      <c r="M7" s="320">
        <v>750000</v>
      </c>
      <c r="N7" s="320">
        <v>750000</v>
      </c>
      <c r="O7" s="320">
        <f>M7-N7</f>
        <v>0</v>
      </c>
      <c r="P7" s="320">
        <v>750000</v>
      </c>
      <c r="Q7" s="320">
        <v>750000</v>
      </c>
      <c r="R7" s="321">
        <f>P7-Q7</f>
        <v>0</v>
      </c>
      <c r="S7" s="322">
        <v>750000</v>
      </c>
      <c r="T7" s="320">
        <v>750000</v>
      </c>
      <c r="U7" s="321">
        <f>S7-T7</f>
        <v>0</v>
      </c>
      <c r="V7" s="320">
        <v>750000</v>
      </c>
      <c r="W7" s="320">
        <v>750000</v>
      </c>
      <c r="X7" s="321">
        <f>V7-W7</f>
        <v>0</v>
      </c>
      <c r="Y7" s="320">
        <v>750000</v>
      </c>
      <c r="Z7" s="320"/>
      <c r="AA7" s="321">
        <f>+Y7-Z7</f>
        <v>750000</v>
      </c>
      <c r="AB7" s="320">
        <v>750000</v>
      </c>
      <c r="AC7" s="320"/>
      <c r="AD7" s="321">
        <f t="shared" ref="AD7:AD10" si="0">+AB7-AC7</f>
        <v>750000</v>
      </c>
      <c r="AE7" s="320">
        <v>750000</v>
      </c>
      <c r="AF7" s="320"/>
      <c r="AG7" s="321">
        <f t="shared" ref="AG7:AG10" si="1">+AE7-AF7</f>
        <v>750000</v>
      </c>
      <c r="AH7" s="320">
        <v>750000</v>
      </c>
      <c r="AI7" s="320"/>
      <c r="AJ7" s="321">
        <f t="shared" ref="AJ7:AJ10" si="2">+AH7-AI7</f>
        <v>750000</v>
      </c>
      <c r="AK7" s="320">
        <v>750000</v>
      </c>
      <c r="AL7" s="320"/>
      <c r="AM7" s="321">
        <f t="shared" ref="AM7:AM10" si="3">+AK7-AL7</f>
        <v>750000</v>
      </c>
      <c r="AN7" s="320">
        <v>750000</v>
      </c>
      <c r="AO7" s="320"/>
      <c r="AP7" s="321">
        <f t="shared" ref="AP7:AP11" si="4">+AN7-AO7</f>
        <v>750000</v>
      </c>
      <c r="AQ7" s="320"/>
      <c r="AR7" s="320"/>
      <c r="AS7" s="321"/>
      <c r="AT7" s="320"/>
      <c r="AU7" s="320"/>
      <c r="AV7" s="320">
        <f>AT7-AU7</f>
        <v>0</v>
      </c>
      <c r="AW7" s="320"/>
      <c r="AX7" s="320"/>
      <c r="AY7" s="320"/>
      <c r="AZ7" s="321"/>
      <c r="BA7" s="321">
        <f>J7+M7+P7+S7+V7+Y7+AB7+AE7+AH7+AK7+AN7+AQ7+AT7+AW7</f>
        <v>7500000</v>
      </c>
      <c r="BB7" s="321"/>
    </row>
    <row r="8" spans="1:54" s="8" customFormat="1" x14ac:dyDescent="0.2">
      <c r="A8" s="195">
        <v>2</v>
      </c>
      <c r="B8" s="196"/>
      <c r="C8" s="197" t="s">
        <v>164</v>
      </c>
      <c r="D8" s="102" t="s">
        <v>118</v>
      </c>
      <c r="E8" s="320">
        <v>13500000</v>
      </c>
      <c r="F8" s="320"/>
      <c r="G8" s="320"/>
      <c r="H8" s="320">
        <f t="shared" ref="H8:H34" si="5">E8-F8-G8</f>
        <v>13500000</v>
      </c>
      <c r="I8" s="320">
        <v>5000000</v>
      </c>
      <c r="J8" s="323"/>
      <c r="K8" s="323"/>
      <c r="L8" s="320">
        <f t="shared" ref="L8:L33" si="6">J8-K8</f>
        <v>0</v>
      </c>
      <c r="M8" s="323">
        <v>710000</v>
      </c>
      <c r="N8" s="323">
        <v>710000</v>
      </c>
      <c r="O8" s="320">
        <f t="shared" ref="O8:O35" si="7">M8-N8</f>
        <v>0</v>
      </c>
      <c r="P8" s="323">
        <v>710000</v>
      </c>
      <c r="Q8" s="323">
        <v>710000</v>
      </c>
      <c r="R8" s="321">
        <f t="shared" ref="R8:R39" si="8">P8-Q8</f>
        <v>0</v>
      </c>
      <c r="S8" s="324">
        <v>710000</v>
      </c>
      <c r="T8" s="323">
        <v>710000</v>
      </c>
      <c r="U8" s="321">
        <f t="shared" ref="U8:U34" si="9">S8-T8</f>
        <v>0</v>
      </c>
      <c r="V8" s="323">
        <v>710000</v>
      </c>
      <c r="W8" s="323">
        <v>710000</v>
      </c>
      <c r="X8" s="321">
        <f t="shared" ref="X8:X9" si="10">V8-W8</f>
        <v>0</v>
      </c>
      <c r="Y8" s="323">
        <v>710000</v>
      </c>
      <c r="Z8" s="323">
        <v>710000</v>
      </c>
      <c r="AA8" s="321">
        <f t="shared" ref="AA8:AA10" si="11">+Y8-Z8</f>
        <v>0</v>
      </c>
      <c r="AB8" s="323">
        <v>710000</v>
      </c>
      <c r="AC8" s="323">
        <v>710000</v>
      </c>
      <c r="AD8" s="321">
        <f t="shared" si="0"/>
        <v>0</v>
      </c>
      <c r="AE8" s="323">
        <v>710000</v>
      </c>
      <c r="AF8" s="323">
        <v>710000</v>
      </c>
      <c r="AG8" s="321">
        <f t="shared" si="1"/>
        <v>0</v>
      </c>
      <c r="AH8" s="323">
        <v>710000</v>
      </c>
      <c r="AI8" s="323">
        <v>710000</v>
      </c>
      <c r="AJ8" s="321">
        <f t="shared" si="2"/>
        <v>0</v>
      </c>
      <c r="AK8" s="323">
        <v>710000</v>
      </c>
      <c r="AL8" s="323">
        <v>710000</v>
      </c>
      <c r="AM8" s="321">
        <f t="shared" si="3"/>
        <v>0</v>
      </c>
      <c r="AN8" s="323">
        <v>710000</v>
      </c>
      <c r="AO8" s="323">
        <v>180000</v>
      </c>
      <c r="AP8" s="321">
        <f t="shared" si="4"/>
        <v>530000</v>
      </c>
      <c r="AQ8" s="323">
        <v>710000</v>
      </c>
      <c r="AR8" s="323"/>
      <c r="AS8" s="321">
        <f>AQ8-AR8</f>
        <v>710000</v>
      </c>
      <c r="AT8" s="323">
        <v>690000</v>
      </c>
      <c r="AU8" s="323"/>
      <c r="AV8" s="320">
        <f t="shared" ref="AV8:AV35" si="12">AT8-AU8</f>
        <v>690000</v>
      </c>
      <c r="AW8" s="323"/>
      <c r="AX8" s="323"/>
      <c r="AY8" s="320"/>
      <c r="AZ8" s="321"/>
      <c r="BA8" s="321">
        <f t="shared" ref="BA8:BA39" si="13">J8+M8+P8+S8+V8+Y8+AB8+AE8+AH8+AK8+AN8+AQ8+AT8+AW8</f>
        <v>8500000</v>
      </c>
      <c r="BB8" s="325"/>
    </row>
    <row r="9" spans="1:54" s="8" customFormat="1" x14ac:dyDescent="0.2">
      <c r="A9" s="194">
        <v>3</v>
      </c>
      <c r="B9" s="198"/>
      <c r="C9" s="146" t="s">
        <v>170</v>
      </c>
      <c r="D9" s="102" t="s">
        <v>118</v>
      </c>
      <c r="E9" s="320">
        <v>13500000</v>
      </c>
      <c r="F9" s="320"/>
      <c r="G9" s="320"/>
      <c r="H9" s="320">
        <f t="shared" si="5"/>
        <v>13500000</v>
      </c>
      <c r="I9" s="320">
        <v>3000000</v>
      </c>
      <c r="J9" s="326">
        <v>2850000</v>
      </c>
      <c r="K9" s="326"/>
      <c r="L9" s="320">
        <f t="shared" si="6"/>
        <v>2850000</v>
      </c>
      <c r="M9" s="326">
        <v>850000</v>
      </c>
      <c r="N9" s="326"/>
      <c r="O9" s="320">
        <f t="shared" si="7"/>
        <v>850000</v>
      </c>
      <c r="P9" s="326">
        <v>850000</v>
      </c>
      <c r="Q9" s="326"/>
      <c r="R9" s="321">
        <f t="shared" si="8"/>
        <v>850000</v>
      </c>
      <c r="S9" s="327">
        <v>850000</v>
      </c>
      <c r="T9" s="326"/>
      <c r="U9" s="321">
        <f t="shared" si="9"/>
        <v>850000</v>
      </c>
      <c r="V9" s="326">
        <v>850000</v>
      </c>
      <c r="W9" s="326"/>
      <c r="X9" s="321">
        <f t="shared" si="10"/>
        <v>850000</v>
      </c>
      <c r="Y9" s="326">
        <v>850000</v>
      </c>
      <c r="Z9" s="326"/>
      <c r="AA9" s="321">
        <f t="shared" si="11"/>
        <v>850000</v>
      </c>
      <c r="AB9" s="326">
        <v>850000</v>
      </c>
      <c r="AC9" s="326"/>
      <c r="AD9" s="321">
        <f t="shared" si="0"/>
        <v>850000</v>
      </c>
      <c r="AE9" s="326">
        <v>850000</v>
      </c>
      <c r="AF9" s="326"/>
      <c r="AG9" s="321">
        <f t="shared" si="1"/>
        <v>850000</v>
      </c>
      <c r="AH9" s="326">
        <v>850000</v>
      </c>
      <c r="AI9" s="326"/>
      <c r="AJ9" s="321">
        <f t="shared" si="2"/>
        <v>850000</v>
      </c>
      <c r="AK9" s="326">
        <v>850000</v>
      </c>
      <c r="AL9" s="326"/>
      <c r="AM9" s="321">
        <f t="shared" si="3"/>
        <v>850000</v>
      </c>
      <c r="AN9" s="326"/>
      <c r="AO9" s="326"/>
      <c r="AP9" s="321">
        <f t="shared" si="4"/>
        <v>0</v>
      </c>
      <c r="AQ9" s="326"/>
      <c r="AR9" s="326"/>
      <c r="AS9" s="321">
        <f t="shared" ref="AS9:AS35" si="14">AQ9-AR9</f>
        <v>0</v>
      </c>
      <c r="AT9" s="326"/>
      <c r="AU9" s="326"/>
      <c r="AV9" s="320">
        <f t="shared" si="12"/>
        <v>0</v>
      </c>
      <c r="AW9" s="326"/>
      <c r="AX9" s="326"/>
      <c r="AY9" s="320"/>
      <c r="AZ9" s="321"/>
      <c r="BA9" s="321">
        <f t="shared" si="13"/>
        <v>10500000</v>
      </c>
      <c r="BB9" s="325"/>
    </row>
    <row r="10" spans="1:54" s="120" customFormat="1" x14ac:dyDescent="0.2">
      <c r="A10" s="383">
        <v>4</v>
      </c>
      <c r="B10" s="387"/>
      <c r="C10" s="388" t="s">
        <v>174</v>
      </c>
      <c r="D10" s="263" t="s">
        <v>118</v>
      </c>
      <c r="E10" s="335">
        <v>13000000</v>
      </c>
      <c r="F10" s="335"/>
      <c r="G10" s="335"/>
      <c r="H10" s="335">
        <f t="shared" si="5"/>
        <v>13000000</v>
      </c>
      <c r="I10" s="335">
        <v>5000000</v>
      </c>
      <c r="J10" s="381"/>
      <c r="K10" s="381"/>
      <c r="L10" s="335">
        <f t="shared" si="6"/>
        <v>0</v>
      </c>
      <c r="M10" s="381"/>
      <c r="N10" s="381"/>
      <c r="O10" s="335">
        <f t="shared" si="7"/>
        <v>0</v>
      </c>
      <c r="P10" s="381">
        <v>800000</v>
      </c>
      <c r="Q10" s="381">
        <v>800000</v>
      </c>
      <c r="R10" s="336">
        <f t="shared" si="8"/>
        <v>0</v>
      </c>
      <c r="S10" s="389">
        <v>800000</v>
      </c>
      <c r="T10" s="381">
        <v>800000</v>
      </c>
      <c r="U10" s="336">
        <f t="shared" ref="U10" si="15">S10-T10</f>
        <v>0</v>
      </c>
      <c r="V10" s="381">
        <v>800000</v>
      </c>
      <c r="W10" s="381">
        <v>800000</v>
      </c>
      <c r="X10" s="336">
        <f t="shared" ref="X10" si="16">V10-W10</f>
        <v>0</v>
      </c>
      <c r="Y10" s="381">
        <v>800000</v>
      </c>
      <c r="Z10" s="381">
        <v>800000</v>
      </c>
      <c r="AA10" s="336">
        <f t="shared" si="11"/>
        <v>0</v>
      </c>
      <c r="AB10" s="381">
        <v>800000</v>
      </c>
      <c r="AC10" s="381">
        <v>800000</v>
      </c>
      <c r="AD10" s="336">
        <f t="shared" si="0"/>
        <v>0</v>
      </c>
      <c r="AE10" s="381">
        <v>800000</v>
      </c>
      <c r="AF10" s="381">
        <v>800000</v>
      </c>
      <c r="AG10" s="336">
        <f t="shared" si="1"/>
        <v>0</v>
      </c>
      <c r="AH10" s="381">
        <v>800000</v>
      </c>
      <c r="AI10" s="381">
        <v>800000</v>
      </c>
      <c r="AJ10" s="336">
        <f t="shared" si="2"/>
        <v>0</v>
      </c>
      <c r="AK10" s="381">
        <v>800000</v>
      </c>
      <c r="AL10" s="381">
        <v>800000</v>
      </c>
      <c r="AM10" s="336">
        <f t="shared" si="3"/>
        <v>0</v>
      </c>
      <c r="AN10" s="381">
        <v>800000</v>
      </c>
      <c r="AO10" s="381">
        <v>800000</v>
      </c>
      <c r="AP10" s="336">
        <f t="shared" si="4"/>
        <v>0</v>
      </c>
      <c r="AQ10" s="381">
        <v>800000</v>
      </c>
      <c r="AR10" s="381">
        <v>800000</v>
      </c>
      <c r="AS10" s="336">
        <f t="shared" si="14"/>
        <v>0</v>
      </c>
      <c r="AT10" s="381"/>
      <c r="AU10" s="381"/>
      <c r="AV10" s="335">
        <f t="shared" si="12"/>
        <v>0</v>
      </c>
      <c r="AW10" s="381"/>
      <c r="AX10" s="381"/>
      <c r="AY10" s="335"/>
      <c r="AZ10" s="336"/>
      <c r="BA10" s="336">
        <f t="shared" si="13"/>
        <v>8000000</v>
      </c>
      <c r="BB10" s="339"/>
    </row>
    <row r="11" spans="1:54" s="8" customFormat="1" x14ac:dyDescent="0.2">
      <c r="A11" s="194">
        <v>5</v>
      </c>
      <c r="B11" s="198"/>
      <c r="C11" s="146" t="s">
        <v>182</v>
      </c>
      <c r="D11" s="102" t="s">
        <v>118</v>
      </c>
      <c r="E11" s="320">
        <v>14000000</v>
      </c>
      <c r="F11" s="320"/>
      <c r="G11" s="320"/>
      <c r="H11" s="320">
        <f t="shared" si="5"/>
        <v>14000000</v>
      </c>
      <c r="I11" s="320">
        <v>2500000</v>
      </c>
      <c r="J11" s="326">
        <v>2500000</v>
      </c>
      <c r="K11" s="326">
        <v>2500000</v>
      </c>
      <c r="L11" s="320">
        <f t="shared" si="6"/>
        <v>0</v>
      </c>
      <c r="M11" s="326"/>
      <c r="N11" s="326"/>
      <c r="O11" s="320">
        <f t="shared" si="7"/>
        <v>0</v>
      </c>
      <c r="P11" s="326"/>
      <c r="Q11" s="326"/>
      <c r="R11" s="321">
        <f t="shared" si="8"/>
        <v>0</v>
      </c>
      <c r="S11" s="327"/>
      <c r="T11" s="326"/>
      <c r="U11" s="321">
        <f t="shared" ref="U11:U32" si="17">S11-T11</f>
        <v>0</v>
      </c>
      <c r="V11" s="326">
        <v>3000000</v>
      </c>
      <c r="W11" s="326">
        <v>500000</v>
      </c>
      <c r="X11" s="321">
        <f t="shared" ref="X11:X32" si="18">V11-W11</f>
        <v>2500000</v>
      </c>
      <c r="Y11" s="326"/>
      <c r="Z11" s="326"/>
      <c r="AA11" s="321">
        <f t="shared" ref="AA11" si="19">Z11-Y11</f>
        <v>0</v>
      </c>
      <c r="AB11" s="326"/>
      <c r="AC11" s="326"/>
      <c r="AD11" s="321">
        <f t="shared" ref="AD11" si="20">AC11-AB11</f>
        <v>0</v>
      </c>
      <c r="AE11" s="326">
        <v>3000000</v>
      </c>
      <c r="AF11" s="326"/>
      <c r="AG11" s="321">
        <f t="shared" ref="AG11:AG32" si="21">AE11-AF11</f>
        <v>3000000</v>
      </c>
      <c r="AH11" s="326"/>
      <c r="AI11" s="326"/>
      <c r="AJ11" s="321">
        <f t="shared" ref="AJ11:AJ32" si="22">AH11-AI11</f>
        <v>0</v>
      </c>
      <c r="AK11" s="326"/>
      <c r="AL11" s="326"/>
      <c r="AM11" s="321">
        <f t="shared" ref="AM11:AM34" si="23">AK11-AL11</f>
        <v>0</v>
      </c>
      <c r="AN11" s="326">
        <v>3000000</v>
      </c>
      <c r="AO11" s="326"/>
      <c r="AP11" s="321">
        <f t="shared" si="4"/>
        <v>3000000</v>
      </c>
      <c r="AQ11" s="327"/>
      <c r="AR11" s="326"/>
      <c r="AS11" s="321">
        <f t="shared" si="14"/>
        <v>0</v>
      </c>
      <c r="AT11" s="326"/>
      <c r="AU11" s="326"/>
      <c r="AV11" s="320">
        <f t="shared" si="12"/>
        <v>0</v>
      </c>
      <c r="AW11" s="326"/>
      <c r="AX11" s="326"/>
      <c r="AY11" s="320"/>
      <c r="AZ11" s="321"/>
      <c r="BA11" s="321">
        <f t="shared" si="13"/>
        <v>11500000</v>
      </c>
      <c r="BB11" s="325"/>
    </row>
    <row r="12" spans="1:54" s="63" customFormat="1" x14ac:dyDescent="0.2">
      <c r="A12" s="195">
        <v>6</v>
      </c>
      <c r="B12" s="145"/>
      <c r="C12" s="146" t="s">
        <v>192</v>
      </c>
      <c r="D12" s="102" t="s">
        <v>118</v>
      </c>
      <c r="E12" s="322">
        <v>14000000</v>
      </c>
      <c r="F12" s="322"/>
      <c r="G12" s="322"/>
      <c r="H12" s="320">
        <f t="shared" si="5"/>
        <v>14000000</v>
      </c>
      <c r="I12" s="322">
        <v>3000000</v>
      </c>
      <c r="J12" s="327">
        <v>2000000</v>
      </c>
      <c r="K12" s="327"/>
      <c r="L12" s="320">
        <f t="shared" si="6"/>
        <v>2000000</v>
      </c>
      <c r="M12" s="327">
        <v>900000</v>
      </c>
      <c r="N12" s="327"/>
      <c r="O12" s="320">
        <f t="shared" si="7"/>
        <v>900000</v>
      </c>
      <c r="P12" s="327">
        <v>900000</v>
      </c>
      <c r="Q12" s="327"/>
      <c r="R12" s="320">
        <f t="shared" si="8"/>
        <v>900000</v>
      </c>
      <c r="S12" s="327">
        <v>900000</v>
      </c>
      <c r="T12" s="327"/>
      <c r="U12" s="320">
        <f t="shared" si="17"/>
        <v>900000</v>
      </c>
      <c r="V12" s="327">
        <v>900000</v>
      </c>
      <c r="W12" s="327"/>
      <c r="X12" s="320">
        <f t="shared" si="18"/>
        <v>900000</v>
      </c>
      <c r="Y12" s="327">
        <v>900000</v>
      </c>
      <c r="Z12" s="327"/>
      <c r="AA12" s="320">
        <f t="shared" ref="AA12:AA32" si="24">Y12-Z12</f>
        <v>900000</v>
      </c>
      <c r="AB12" s="327">
        <v>900000</v>
      </c>
      <c r="AC12" s="327"/>
      <c r="AD12" s="320">
        <f t="shared" ref="AD12:AD32" si="25">AB12-AC12</f>
        <v>900000</v>
      </c>
      <c r="AE12" s="327">
        <v>900000</v>
      </c>
      <c r="AF12" s="327"/>
      <c r="AG12" s="320">
        <f t="shared" si="21"/>
        <v>900000</v>
      </c>
      <c r="AH12" s="327">
        <v>900000</v>
      </c>
      <c r="AI12" s="327"/>
      <c r="AJ12" s="320">
        <f t="shared" si="22"/>
        <v>900000</v>
      </c>
      <c r="AK12" s="327">
        <v>900000</v>
      </c>
      <c r="AL12" s="327"/>
      <c r="AM12" s="320">
        <f t="shared" si="23"/>
        <v>900000</v>
      </c>
      <c r="AN12" s="327">
        <v>900000</v>
      </c>
      <c r="AO12" s="327"/>
      <c r="AP12" s="320">
        <f t="shared" ref="AP12:AP32" si="26">AN12-AO12</f>
        <v>900000</v>
      </c>
      <c r="AQ12" s="327"/>
      <c r="AR12" s="327"/>
      <c r="AS12" s="321">
        <f t="shared" si="14"/>
        <v>0</v>
      </c>
      <c r="AT12" s="327"/>
      <c r="AU12" s="327"/>
      <c r="AV12" s="320">
        <f t="shared" si="12"/>
        <v>0</v>
      </c>
      <c r="AW12" s="327"/>
      <c r="AX12" s="327"/>
      <c r="AY12" s="322"/>
      <c r="AZ12" s="322"/>
      <c r="BA12" s="321">
        <f t="shared" si="13"/>
        <v>11000000</v>
      </c>
      <c r="BB12" s="328"/>
    </row>
    <row r="13" spans="1:54" s="8" customFormat="1" x14ac:dyDescent="0.2">
      <c r="A13" s="194">
        <v>7</v>
      </c>
      <c r="B13" s="198"/>
      <c r="C13" s="146" t="s">
        <v>198</v>
      </c>
      <c r="D13" s="102" t="s">
        <v>118</v>
      </c>
      <c r="E13" s="320">
        <v>15000000</v>
      </c>
      <c r="F13" s="326"/>
      <c r="G13" s="326"/>
      <c r="H13" s="320">
        <f t="shared" si="5"/>
        <v>15000000</v>
      </c>
      <c r="I13" s="326">
        <v>5000000</v>
      </c>
      <c r="J13" s="326"/>
      <c r="K13" s="326"/>
      <c r="L13" s="320">
        <f t="shared" si="6"/>
        <v>0</v>
      </c>
      <c r="M13" s="326">
        <v>1000000</v>
      </c>
      <c r="N13" s="326">
        <v>1000000</v>
      </c>
      <c r="O13" s="320">
        <f t="shared" si="7"/>
        <v>0</v>
      </c>
      <c r="P13" s="326">
        <v>1000000</v>
      </c>
      <c r="Q13" s="326">
        <v>1000000</v>
      </c>
      <c r="R13" s="320">
        <f t="shared" si="8"/>
        <v>0</v>
      </c>
      <c r="S13" s="326">
        <v>1000000</v>
      </c>
      <c r="T13" s="326">
        <v>1000000</v>
      </c>
      <c r="U13" s="320">
        <f t="shared" si="17"/>
        <v>0</v>
      </c>
      <c r="V13" s="326">
        <v>1000000</v>
      </c>
      <c r="W13" s="326">
        <v>1000000</v>
      </c>
      <c r="X13" s="320">
        <f t="shared" si="18"/>
        <v>0</v>
      </c>
      <c r="Y13" s="326">
        <v>1000000</v>
      </c>
      <c r="Z13" s="326">
        <v>1000000</v>
      </c>
      <c r="AA13" s="320">
        <f t="shared" si="24"/>
        <v>0</v>
      </c>
      <c r="AB13" s="326">
        <v>1000000</v>
      </c>
      <c r="AC13" s="326"/>
      <c r="AD13" s="320">
        <f t="shared" si="25"/>
        <v>1000000</v>
      </c>
      <c r="AE13" s="326">
        <v>1000000</v>
      </c>
      <c r="AF13" s="326"/>
      <c r="AG13" s="320">
        <f t="shared" si="21"/>
        <v>1000000</v>
      </c>
      <c r="AH13" s="326">
        <v>1000000</v>
      </c>
      <c r="AI13" s="326"/>
      <c r="AJ13" s="320">
        <f t="shared" si="22"/>
        <v>1000000</v>
      </c>
      <c r="AK13" s="326">
        <v>1000000</v>
      </c>
      <c r="AL13" s="326"/>
      <c r="AM13" s="320">
        <f t="shared" si="23"/>
        <v>1000000</v>
      </c>
      <c r="AN13" s="326">
        <v>1000000</v>
      </c>
      <c r="AO13" s="326"/>
      <c r="AP13" s="320">
        <f t="shared" si="26"/>
        <v>1000000</v>
      </c>
      <c r="AQ13" s="326"/>
      <c r="AR13" s="326"/>
      <c r="AS13" s="321">
        <f t="shared" si="14"/>
        <v>0</v>
      </c>
      <c r="AT13" s="326"/>
      <c r="AU13" s="326"/>
      <c r="AV13" s="320">
        <f t="shared" si="12"/>
        <v>0</v>
      </c>
      <c r="AW13" s="326"/>
      <c r="AX13" s="326"/>
      <c r="AY13" s="320"/>
      <c r="AZ13" s="321"/>
      <c r="BA13" s="321">
        <f t="shared" si="13"/>
        <v>10000000</v>
      </c>
      <c r="BB13" s="325"/>
    </row>
    <row r="14" spans="1:54" s="120" customFormat="1" x14ac:dyDescent="0.2">
      <c r="A14" s="383">
        <v>8</v>
      </c>
      <c r="B14" s="387"/>
      <c r="C14" s="390" t="s">
        <v>203</v>
      </c>
      <c r="D14" s="263" t="s">
        <v>118</v>
      </c>
      <c r="E14" s="335">
        <v>15000000</v>
      </c>
      <c r="F14" s="381"/>
      <c r="G14" s="381"/>
      <c r="H14" s="335">
        <f t="shared" si="5"/>
        <v>15000000</v>
      </c>
      <c r="I14" s="381">
        <v>3000000</v>
      </c>
      <c r="J14" s="381">
        <v>2000000</v>
      </c>
      <c r="K14" s="381">
        <v>2000000</v>
      </c>
      <c r="L14" s="335">
        <f t="shared" si="6"/>
        <v>0</v>
      </c>
      <c r="M14" s="381">
        <v>1000000</v>
      </c>
      <c r="N14" s="381">
        <v>1000000</v>
      </c>
      <c r="O14" s="335">
        <f t="shared" si="7"/>
        <v>0</v>
      </c>
      <c r="P14" s="381">
        <v>1000000</v>
      </c>
      <c r="Q14" s="381">
        <v>1000000</v>
      </c>
      <c r="R14" s="335">
        <f t="shared" si="8"/>
        <v>0</v>
      </c>
      <c r="S14" s="381">
        <v>1000000</v>
      </c>
      <c r="T14" s="381">
        <v>1000000</v>
      </c>
      <c r="U14" s="335">
        <f t="shared" si="17"/>
        <v>0</v>
      </c>
      <c r="V14" s="381">
        <v>1000000</v>
      </c>
      <c r="W14" s="381">
        <v>1000000</v>
      </c>
      <c r="X14" s="335">
        <f t="shared" si="18"/>
        <v>0</v>
      </c>
      <c r="Y14" s="381">
        <v>1000000</v>
      </c>
      <c r="Z14" s="381">
        <v>1000000</v>
      </c>
      <c r="AA14" s="335">
        <f t="shared" si="24"/>
        <v>0</v>
      </c>
      <c r="AB14" s="381">
        <v>1000000</v>
      </c>
      <c r="AC14" s="381">
        <v>1000000</v>
      </c>
      <c r="AD14" s="335">
        <f t="shared" si="25"/>
        <v>0</v>
      </c>
      <c r="AE14" s="381">
        <v>1000000</v>
      </c>
      <c r="AF14" s="381">
        <v>1000000</v>
      </c>
      <c r="AG14" s="335">
        <f t="shared" si="21"/>
        <v>0</v>
      </c>
      <c r="AH14" s="381">
        <v>1000000</v>
      </c>
      <c r="AI14" s="381">
        <v>1000000</v>
      </c>
      <c r="AJ14" s="335">
        <f t="shared" si="22"/>
        <v>0</v>
      </c>
      <c r="AK14" s="381">
        <v>1000000</v>
      </c>
      <c r="AL14" s="381">
        <v>1000000</v>
      </c>
      <c r="AM14" s="335">
        <f t="shared" si="23"/>
        <v>0</v>
      </c>
      <c r="AN14" s="381">
        <v>1000000</v>
      </c>
      <c r="AO14" s="381">
        <v>1000000</v>
      </c>
      <c r="AP14" s="335">
        <f t="shared" si="26"/>
        <v>0</v>
      </c>
      <c r="AQ14" s="389"/>
      <c r="AR14" s="381"/>
      <c r="AS14" s="336">
        <f t="shared" si="14"/>
        <v>0</v>
      </c>
      <c r="AT14" s="381"/>
      <c r="AU14" s="381"/>
      <c r="AV14" s="335">
        <f t="shared" si="12"/>
        <v>0</v>
      </c>
      <c r="AW14" s="381"/>
      <c r="AX14" s="381"/>
      <c r="AY14" s="335"/>
      <c r="AZ14" s="336"/>
      <c r="BA14" s="336">
        <f t="shared" si="13"/>
        <v>12000000</v>
      </c>
      <c r="BB14" s="339"/>
    </row>
    <row r="15" spans="1:54" s="46" customFormat="1" x14ac:dyDescent="0.2">
      <c r="A15" s="194">
        <v>9</v>
      </c>
      <c r="B15" s="199"/>
      <c r="C15" s="146" t="s">
        <v>206</v>
      </c>
      <c r="D15" s="102" t="s">
        <v>118</v>
      </c>
      <c r="E15" s="320">
        <v>14500000</v>
      </c>
      <c r="F15" s="326"/>
      <c r="G15" s="326"/>
      <c r="H15" s="320">
        <f t="shared" si="5"/>
        <v>14500000</v>
      </c>
      <c r="I15" s="326">
        <v>3000000</v>
      </c>
      <c r="J15" s="326">
        <v>2000000</v>
      </c>
      <c r="K15" s="326">
        <v>2000000</v>
      </c>
      <c r="L15" s="320">
        <f t="shared" si="6"/>
        <v>0</v>
      </c>
      <c r="M15" s="326">
        <v>950000</v>
      </c>
      <c r="N15" s="326">
        <v>950000</v>
      </c>
      <c r="O15" s="320">
        <f t="shared" si="7"/>
        <v>0</v>
      </c>
      <c r="P15" s="326">
        <v>950000</v>
      </c>
      <c r="Q15" s="326">
        <v>950000</v>
      </c>
      <c r="R15" s="320">
        <f t="shared" si="8"/>
        <v>0</v>
      </c>
      <c r="S15" s="326">
        <v>950000</v>
      </c>
      <c r="T15" s="326">
        <v>950000</v>
      </c>
      <c r="U15" s="320">
        <f t="shared" si="17"/>
        <v>0</v>
      </c>
      <c r="V15" s="326">
        <v>950000</v>
      </c>
      <c r="W15" s="326">
        <v>950000</v>
      </c>
      <c r="X15" s="320">
        <f t="shared" si="18"/>
        <v>0</v>
      </c>
      <c r="Y15" s="326">
        <v>950000</v>
      </c>
      <c r="Z15" s="326">
        <v>950000</v>
      </c>
      <c r="AA15" s="320">
        <f t="shared" si="24"/>
        <v>0</v>
      </c>
      <c r="AB15" s="326">
        <v>950000</v>
      </c>
      <c r="AC15" s="326">
        <v>950000</v>
      </c>
      <c r="AD15" s="320">
        <f t="shared" si="25"/>
        <v>0</v>
      </c>
      <c r="AE15" s="326">
        <v>950000</v>
      </c>
      <c r="AF15" s="326">
        <v>950000</v>
      </c>
      <c r="AG15" s="320">
        <f t="shared" si="21"/>
        <v>0</v>
      </c>
      <c r="AH15" s="326">
        <v>950000</v>
      </c>
      <c r="AI15" s="326"/>
      <c r="AJ15" s="320">
        <f t="shared" si="22"/>
        <v>950000</v>
      </c>
      <c r="AK15" s="326">
        <v>950000</v>
      </c>
      <c r="AL15" s="326"/>
      <c r="AM15" s="320">
        <f t="shared" si="23"/>
        <v>950000</v>
      </c>
      <c r="AN15" s="326">
        <v>950000</v>
      </c>
      <c r="AO15" s="326"/>
      <c r="AP15" s="320">
        <f t="shared" si="26"/>
        <v>950000</v>
      </c>
      <c r="AQ15" s="326"/>
      <c r="AR15" s="326"/>
      <c r="AS15" s="321">
        <f t="shared" si="14"/>
        <v>0</v>
      </c>
      <c r="AT15" s="326"/>
      <c r="AU15" s="326"/>
      <c r="AV15" s="320">
        <f t="shared" si="12"/>
        <v>0</v>
      </c>
      <c r="AW15" s="326"/>
      <c r="AX15" s="326"/>
      <c r="AY15" s="320"/>
      <c r="AZ15" s="321"/>
      <c r="BA15" s="321">
        <f t="shared" si="13"/>
        <v>11500000</v>
      </c>
      <c r="BB15" s="329"/>
    </row>
    <row r="16" spans="1:54" s="120" customFormat="1" x14ac:dyDescent="0.2">
      <c r="A16" s="383">
        <v>10</v>
      </c>
      <c r="B16" s="296"/>
      <c r="C16" s="297" t="s">
        <v>207</v>
      </c>
      <c r="D16" s="263" t="s">
        <v>118</v>
      </c>
      <c r="E16" s="381">
        <v>15000000</v>
      </c>
      <c r="F16" s="381"/>
      <c r="G16" s="381"/>
      <c r="H16" s="384">
        <f t="shared" si="5"/>
        <v>15000000</v>
      </c>
      <c r="I16" s="381">
        <v>2000000</v>
      </c>
      <c r="J16" s="381">
        <v>3835000</v>
      </c>
      <c r="K16" s="381">
        <v>3835000</v>
      </c>
      <c r="L16" s="384">
        <f t="shared" si="6"/>
        <v>0</v>
      </c>
      <c r="M16" s="381">
        <v>835000</v>
      </c>
      <c r="N16" s="381">
        <v>835000</v>
      </c>
      <c r="O16" s="335">
        <f t="shared" si="7"/>
        <v>0</v>
      </c>
      <c r="P16" s="381">
        <v>835000</v>
      </c>
      <c r="Q16" s="381">
        <f>30000+805000</f>
        <v>835000</v>
      </c>
      <c r="R16" s="335">
        <f t="shared" si="8"/>
        <v>0</v>
      </c>
      <c r="S16" s="381">
        <v>835000</v>
      </c>
      <c r="T16" s="381">
        <v>835000</v>
      </c>
      <c r="U16" s="335">
        <f t="shared" si="17"/>
        <v>0</v>
      </c>
      <c r="V16" s="381">
        <v>835000</v>
      </c>
      <c r="W16" s="381">
        <v>835000</v>
      </c>
      <c r="X16" s="335">
        <f t="shared" si="18"/>
        <v>0</v>
      </c>
      <c r="Y16" s="381">
        <v>835000</v>
      </c>
      <c r="Z16" s="381">
        <v>835000</v>
      </c>
      <c r="AA16" s="335">
        <f t="shared" si="24"/>
        <v>0</v>
      </c>
      <c r="AB16" s="381">
        <v>835000</v>
      </c>
      <c r="AC16" s="381">
        <v>835000</v>
      </c>
      <c r="AD16" s="335">
        <f t="shared" si="25"/>
        <v>0</v>
      </c>
      <c r="AE16" s="381">
        <v>835000</v>
      </c>
      <c r="AF16" s="381">
        <v>835000</v>
      </c>
      <c r="AG16" s="335">
        <f t="shared" si="21"/>
        <v>0</v>
      </c>
      <c r="AH16" s="381">
        <v>835000</v>
      </c>
      <c r="AI16" s="381">
        <v>835000</v>
      </c>
      <c r="AJ16" s="335">
        <f t="shared" si="22"/>
        <v>0</v>
      </c>
      <c r="AK16" s="381">
        <v>835000</v>
      </c>
      <c r="AL16" s="381">
        <v>835000</v>
      </c>
      <c r="AM16" s="335">
        <f t="shared" si="23"/>
        <v>0</v>
      </c>
      <c r="AN16" s="381">
        <v>835000</v>
      </c>
      <c r="AO16" s="381">
        <v>835000</v>
      </c>
      <c r="AP16" s="335">
        <f t="shared" si="26"/>
        <v>0</v>
      </c>
      <c r="AQ16" s="384">
        <v>815000</v>
      </c>
      <c r="AR16" s="381">
        <v>815000</v>
      </c>
      <c r="AS16" s="336">
        <f t="shared" si="14"/>
        <v>0</v>
      </c>
      <c r="AT16" s="381"/>
      <c r="AU16" s="381"/>
      <c r="AV16" s="335">
        <f t="shared" si="12"/>
        <v>0</v>
      </c>
      <c r="AW16" s="381"/>
      <c r="AX16" s="381"/>
      <c r="AY16" s="381"/>
      <c r="AZ16" s="357">
        <f t="shared" ref="AZ16" si="27">J16+P16+S16+V16+Y16+AB16+AE16+AH16+AK16+AN16+AQ16+AT16</f>
        <v>12165000</v>
      </c>
      <c r="BA16" s="336">
        <f t="shared" si="13"/>
        <v>13000000</v>
      </c>
      <c r="BB16" s="339"/>
    </row>
    <row r="17" spans="1:54" s="8" customFormat="1" x14ac:dyDescent="0.2">
      <c r="A17" s="194">
        <v>11</v>
      </c>
      <c r="B17" s="198"/>
      <c r="C17" s="146" t="s">
        <v>208</v>
      </c>
      <c r="D17" s="102" t="s">
        <v>118</v>
      </c>
      <c r="E17" s="320">
        <v>15000000</v>
      </c>
      <c r="F17" s="326"/>
      <c r="G17" s="326"/>
      <c r="H17" s="320">
        <f t="shared" si="5"/>
        <v>15000000</v>
      </c>
      <c r="I17" s="326">
        <v>2500000</v>
      </c>
      <c r="J17" s="326">
        <v>2500000</v>
      </c>
      <c r="K17" s="326">
        <v>2500000</v>
      </c>
      <c r="L17" s="320">
        <f t="shared" si="6"/>
        <v>0</v>
      </c>
      <c r="M17" s="326">
        <v>1000000</v>
      </c>
      <c r="N17" s="326">
        <v>1000000</v>
      </c>
      <c r="O17" s="320">
        <f t="shared" si="7"/>
        <v>0</v>
      </c>
      <c r="P17" s="326">
        <v>1000000</v>
      </c>
      <c r="Q17" s="326">
        <v>1000000</v>
      </c>
      <c r="R17" s="320">
        <f t="shared" si="8"/>
        <v>0</v>
      </c>
      <c r="S17" s="326">
        <v>1000000</v>
      </c>
      <c r="T17" s="326">
        <v>1000000</v>
      </c>
      <c r="U17" s="320">
        <f t="shared" si="17"/>
        <v>0</v>
      </c>
      <c r="V17" s="326">
        <v>1000000</v>
      </c>
      <c r="W17" s="326">
        <v>1000000</v>
      </c>
      <c r="X17" s="320">
        <f t="shared" si="18"/>
        <v>0</v>
      </c>
      <c r="Y17" s="326">
        <v>1000000</v>
      </c>
      <c r="Z17" s="326">
        <v>1000000</v>
      </c>
      <c r="AA17" s="320">
        <f t="shared" si="24"/>
        <v>0</v>
      </c>
      <c r="AB17" s="326">
        <v>1000000</v>
      </c>
      <c r="AC17" s="326">
        <v>1000000</v>
      </c>
      <c r="AD17" s="320">
        <f t="shared" si="25"/>
        <v>0</v>
      </c>
      <c r="AE17" s="326">
        <v>1000000</v>
      </c>
      <c r="AF17" s="326">
        <v>1000000</v>
      </c>
      <c r="AG17" s="320">
        <f t="shared" si="21"/>
        <v>0</v>
      </c>
      <c r="AH17" s="326">
        <v>1000000</v>
      </c>
      <c r="AI17" s="326">
        <v>1000000</v>
      </c>
      <c r="AJ17" s="320">
        <f t="shared" si="22"/>
        <v>0</v>
      </c>
      <c r="AK17" s="326">
        <v>1000000</v>
      </c>
      <c r="AL17" s="326"/>
      <c r="AM17" s="320">
        <f t="shared" si="23"/>
        <v>1000000</v>
      </c>
      <c r="AN17" s="326">
        <v>1000000</v>
      </c>
      <c r="AO17" s="326"/>
      <c r="AP17" s="320">
        <f t="shared" si="26"/>
        <v>1000000</v>
      </c>
      <c r="AQ17" s="327"/>
      <c r="AR17" s="326"/>
      <c r="AS17" s="321">
        <f t="shared" si="14"/>
        <v>0</v>
      </c>
      <c r="AT17" s="326"/>
      <c r="AU17" s="326"/>
      <c r="AV17" s="320">
        <f t="shared" si="12"/>
        <v>0</v>
      </c>
      <c r="AW17" s="326"/>
      <c r="AX17" s="326"/>
      <c r="AY17" s="320"/>
      <c r="AZ17" s="321"/>
      <c r="BA17" s="321">
        <f t="shared" si="13"/>
        <v>12500000</v>
      </c>
      <c r="BB17" s="325"/>
    </row>
    <row r="18" spans="1:54" s="8" customFormat="1" x14ac:dyDescent="0.2">
      <c r="A18" s="195">
        <v>12</v>
      </c>
      <c r="B18" s="198"/>
      <c r="C18" s="146" t="s">
        <v>310</v>
      </c>
      <c r="D18" s="102" t="s">
        <v>118</v>
      </c>
      <c r="E18" s="320">
        <v>9000000</v>
      </c>
      <c r="F18" s="326"/>
      <c r="G18" s="326"/>
      <c r="H18" s="320">
        <f t="shared" si="5"/>
        <v>9000000</v>
      </c>
      <c r="I18" s="326">
        <v>1000000</v>
      </c>
      <c r="J18" s="326"/>
      <c r="K18" s="326"/>
      <c r="L18" s="320">
        <f t="shared" si="6"/>
        <v>0</v>
      </c>
      <c r="M18" s="326">
        <v>675000</v>
      </c>
      <c r="N18" s="326">
        <v>675000</v>
      </c>
      <c r="O18" s="320">
        <f t="shared" si="7"/>
        <v>0</v>
      </c>
      <c r="P18" s="326">
        <v>675000</v>
      </c>
      <c r="Q18" s="326">
        <v>675000</v>
      </c>
      <c r="R18" s="320">
        <f t="shared" si="8"/>
        <v>0</v>
      </c>
      <c r="S18" s="326">
        <v>675000</v>
      </c>
      <c r="T18" s="326">
        <v>675000</v>
      </c>
      <c r="U18" s="320">
        <f t="shared" si="17"/>
        <v>0</v>
      </c>
      <c r="V18" s="326">
        <v>675000</v>
      </c>
      <c r="W18" s="326">
        <v>675000</v>
      </c>
      <c r="X18" s="320">
        <f t="shared" si="18"/>
        <v>0</v>
      </c>
      <c r="Y18" s="326">
        <v>675000</v>
      </c>
      <c r="Z18" s="326">
        <v>675000</v>
      </c>
      <c r="AA18" s="320">
        <f t="shared" si="24"/>
        <v>0</v>
      </c>
      <c r="AB18" s="326">
        <v>675000</v>
      </c>
      <c r="AC18" s="326">
        <v>675000</v>
      </c>
      <c r="AD18" s="320">
        <f t="shared" si="25"/>
        <v>0</v>
      </c>
      <c r="AE18" s="326">
        <v>675000</v>
      </c>
      <c r="AF18" s="326">
        <v>675000</v>
      </c>
      <c r="AG18" s="320">
        <f t="shared" si="21"/>
        <v>0</v>
      </c>
      <c r="AH18" s="326">
        <v>675000</v>
      </c>
      <c r="AI18" s="326">
        <v>675000</v>
      </c>
      <c r="AJ18" s="320">
        <f t="shared" si="22"/>
        <v>0</v>
      </c>
      <c r="AK18" s="326">
        <v>675000</v>
      </c>
      <c r="AL18" s="326">
        <v>675000</v>
      </c>
      <c r="AM18" s="320">
        <f t="shared" si="23"/>
        <v>0</v>
      </c>
      <c r="AN18" s="326">
        <v>675000</v>
      </c>
      <c r="AO18" s="326"/>
      <c r="AP18" s="320">
        <f t="shared" si="26"/>
        <v>675000</v>
      </c>
      <c r="AQ18" s="326">
        <v>675000</v>
      </c>
      <c r="AR18" s="326"/>
      <c r="AS18" s="320">
        <f t="shared" si="14"/>
        <v>675000</v>
      </c>
      <c r="AT18" s="331">
        <v>575000</v>
      </c>
      <c r="AU18" s="331"/>
      <c r="AV18" s="320">
        <f t="shared" si="12"/>
        <v>575000</v>
      </c>
      <c r="AW18" s="331"/>
      <c r="AX18" s="331"/>
      <c r="AY18" s="321"/>
      <c r="AZ18" s="321"/>
      <c r="BA18" s="321">
        <f t="shared" si="13"/>
        <v>8000000</v>
      </c>
      <c r="BB18" s="325"/>
    </row>
    <row r="19" spans="1:54" s="8" customFormat="1" x14ac:dyDescent="0.2">
      <c r="A19" s="194">
        <v>13</v>
      </c>
      <c r="B19" s="200"/>
      <c r="C19" s="149" t="s">
        <v>311</v>
      </c>
      <c r="D19" s="102" t="s">
        <v>118</v>
      </c>
      <c r="E19" s="320">
        <v>13000000</v>
      </c>
      <c r="F19" s="320"/>
      <c r="G19" s="320"/>
      <c r="H19" s="320">
        <f t="shared" si="5"/>
        <v>13000000</v>
      </c>
      <c r="I19" s="320">
        <v>5000000</v>
      </c>
      <c r="J19" s="320"/>
      <c r="K19" s="320"/>
      <c r="L19" s="320">
        <f t="shared" si="6"/>
        <v>0</v>
      </c>
      <c r="M19" s="320">
        <v>667000</v>
      </c>
      <c r="N19" s="320">
        <v>667000</v>
      </c>
      <c r="O19" s="320">
        <f t="shared" si="7"/>
        <v>0</v>
      </c>
      <c r="P19" s="320">
        <v>667000</v>
      </c>
      <c r="Q19" s="320">
        <v>667000</v>
      </c>
      <c r="R19" s="320">
        <f t="shared" si="8"/>
        <v>0</v>
      </c>
      <c r="S19" s="320">
        <v>667000</v>
      </c>
      <c r="T19" s="320">
        <v>667000</v>
      </c>
      <c r="U19" s="320">
        <f t="shared" si="17"/>
        <v>0</v>
      </c>
      <c r="V19" s="320">
        <v>667000</v>
      </c>
      <c r="W19" s="320">
        <v>667000</v>
      </c>
      <c r="X19" s="320">
        <f t="shared" si="18"/>
        <v>0</v>
      </c>
      <c r="Y19" s="320">
        <v>667000</v>
      </c>
      <c r="Z19" s="320">
        <v>667000</v>
      </c>
      <c r="AA19" s="320">
        <f t="shared" si="24"/>
        <v>0</v>
      </c>
      <c r="AB19" s="320">
        <v>667000</v>
      </c>
      <c r="AC19" s="320">
        <v>667000</v>
      </c>
      <c r="AD19" s="320">
        <f t="shared" si="25"/>
        <v>0</v>
      </c>
      <c r="AE19" s="320">
        <v>667000</v>
      </c>
      <c r="AF19" s="320">
        <v>667000</v>
      </c>
      <c r="AG19" s="320">
        <f t="shared" si="21"/>
        <v>0</v>
      </c>
      <c r="AH19" s="320">
        <v>667000</v>
      </c>
      <c r="AI19" s="320">
        <v>667000</v>
      </c>
      <c r="AJ19" s="320">
        <f t="shared" si="22"/>
        <v>0</v>
      </c>
      <c r="AK19" s="320">
        <v>667000</v>
      </c>
      <c r="AL19" s="320">
        <v>664000</v>
      </c>
      <c r="AM19" s="320">
        <f t="shared" si="23"/>
        <v>3000</v>
      </c>
      <c r="AN19" s="320">
        <v>667000</v>
      </c>
      <c r="AO19" s="320"/>
      <c r="AP19" s="320">
        <f t="shared" si="26"/>
        <v>667000</v>
      </c>
      <c r="AQ19" s="320">
        <v>667000</v>
      </c>
      <c r="AR19" s="320"/>
      <c r="AS19" s="320">
        <f t="shared" si="14"/>
        <v>667000</v>
      </c>
      <c r="AT19" s="321">
        <v>663000</v>
      </c>
      <c r="AU19" s="321"/>
      <c r="AV19" s="320">
        <f t="shared" si="12"/>
        <v>663000</v>
      </c>
      <c r="AW19" s="321"/>
      <c r="AX19" s="321"/>
      <c r="AY19" s="321"/>
      <c r="AZ19" s="321"/>
      <c r="BA19" s="321">
        <f t="shared" si="13"/>
        <v>8000000</v>
      </c>
      <c r="BB19" s="325"/>
    </row>
    <row r="20" spans="1:54" s="8" customFormat="1" x14ac:dyDescent="0.2">
      <c r="A20" s="195">
        <v>14</v>
      </c>
      <c r="B20" s="145"/>
      <c r="C20" s="146" t="s">
        <v>312</v>
      </c>
      <c r="D20" s="102" t="s">
        <v>118</v>
      </c>
      <c r="E20" s="320">
        <v>14500000</v>
      </c>
      <c r="F20" s="326"/>
      <c r="G20" s="326"/>
      <c r="H20" s="320">
        <f t="shared" si="5"/>
        <v>14500000</v>
      </c>
      <c r="I20" s="326">
        <v>2500000</v>
      </c>
      <c r="J20" s="326">
        <v>2500000</v>
      </c>
      <c r="K20" s="326">
        <v>2500000</v>
      </c>
      <c r="L20" s="320">
        <f t="shared" si="6"/>
        <v>0</v>
      </c>
      <c r="M20" s="320">
        <v>950000</v>
      </c>
      <c r="N20" s="320">
        <v>950000</v>
      </c>
      <c r="O20" s="320">
        <f t="shared" si="7"/>
        <v>0</v>
      </c>
      <c r="P20" s="320">
        <v>950000</v>
      </c>
      <c r="Q20" s="320">
        <v>950000</v>
      </c>
      <c r="R20" s="320">
        <f t="shared" si="8"/>
        <v>0</v>
      </c>
      <c r="S20" s="320">
        <v>950000</v>
      </c>
      <c r="T20" s="320">
        <v>950000</v>
      </c>
      <c r="U20" s="320">
        <f t="shared" si="17"/>
        <v>0</v>
      </c>
      <c r="V20" s="320">
        <v>950000</v>
      </c>
      <c r="W20" s="320">
        <v>950000</v>
      </c>
      <c r="X20" s="320">
        <f t="shared" si="18"/>
        <v>0</v>
      </c>
      <c r="Y20" s="320">
        <v>950000</v>
      </c>
      <c r="Z20" s="320">
        <v>950000</v>
      </c>
      <c r="AA20" s="320">
        <f t="shared" si="24"/>
        <v>0</v>
      </c>
      <c r="AB20" s="320">
        <v>950000</v>
      </c>
      <c r="AC20" s="320">
        <v>950000</v>
      </c>
      <c r="AD20" s="320">
        <f t="shared" si="25"/>
        <v>0</v>
      </c>
      <c r="AE20" s="320">
        <v>950000</v>
      </c>
      <c r="AF20" s="320"/>
      <c r="AG20" s="320">
        <f t="shared" si="21"/>
        <v>950000</v>
      </c>
      <c r="AH20" s="320">
        <v>950000</v>
      </c>
      <c r="AI20" s="320"/>
      <c r="AJ20" s="320">
        <f t="shared" si="22"/>
        <v>950000</v>
      </c>
      <c r="AK20" s="320">
        <v>950000</v>
      </c>
      <c r="AL20" s="320"/>
      <c r="AM20" s="320">
        <f t="shared" si="23"/>
        <v>950000</v>
      </c>
      <c r="AN20" s="320">
        <v>950000</v>
      </c>
      <c r="AO20" s="320"/>
      <c r="AP20" s="320">
        <f t="shared" si="26"/>
        <v>950000</v>
      </c>
      <c r="AQ20" s="326"/>
      <c r="AR20" s="326"/>
      <c r="AS20" s="321">
        <f t="shared" si="14"/>
        <v>0</v>
      </c>
      <c r="AT20" s="326"/>
      <c r="AU20" s="326"/>
      <c r="AV20" s="320">
        <f t="shared" si="12"/>
        <v>0</v>
      </c>
      <c r="AW20" s="326"/>
      <c r="AX20" s="326"/>
      <c r="AY20" s="320"/>
      <c r="AZ20" s="321"/>
      <c r="BA20" s="321">
        <f t="shared" si="13"/>
        <v>12000000</v>
      </c>
      <c r="BB20" s="325"/>
    </row>
    <row r="21" spans="1:54" s="8" customFormat="1" x14ac:dyDescent="0.2">
      <c r="A21" s="194">
        <v>15</v>
      </c>
      <c r="B21" s="198"/>
      <c r="C21" s="146" t="s">
        <v>313</v>
      </c>
      <c r="D21" s="102" t="s">
        <v>118</v>
      </c>
      <c r="E21" s="320">
        <v>15200000</v>
      </c>
      <c r="F21" s="326"/>
      <c r="G21" s="326"/>
      <c r="H21" s="320">
        <f t="shared" si="5"/>
        <v>15200000</v>
      </c>
      <c r="I21" s="326">
        <v>5200000</v>
      </c>
      <c r="J21" s="326"/>
      <c r="K21" s="326"/>
      <c r="L21" s="320">
        <f t="shared" si="6"/>
        <v>0</v>
      </c>
      <c r="M21" s="326">
        <v>1000000</v>
      </c>
      <c r="N21" s="326">
        <v>1000000</v>
      </c>
      <c r="O21" s="320">
        <f t="shared" si="7"/>
        <v>0</v>
      </c>
      <c r="P21" s="326">
        <v>1000000</v>
      </c>
      <c r="Q21" s="326">
        <v>1000000</v>
      </c>
      <c r="R21" s="320">
        <f t="shared" si="8"/>
        <v>0</v>
      </c>
      <c r="S21" s="326">
        <v>1000000</v>
      </c>
      <c r="T21" s="326">
        <v>1000000</v>
      </c>
      <c r="U21" s="320">
        <f t="shared" si="17"/>
        <v>0</v>
      </c>
      <c r="V21" s="326">
        <v>1000000</v>
      </c>
      <c r="W21" s="326">
        <v>1000000</v>
      </c>
      <c r="X21" s="373">
        <f t="shared" si="18"/>
        <v>0</v>
      </c>
      <c r="Y21" s="326">
        <v>1000000</v>
      </c>
      <c r="Z21" s="326">
        <v>1000000</v>
      </c>
      <c r="AA21" s="320">
        <f t="shared" si="24"/>
        <v>0</v>
      </c>
      <c r="AB21" s="326">
        <v>1000000</v>
      </c>
      <c r="AC21" s="326">
        <v>1000000</v>
      </c>
      <c r="AD21" s="320">
        <f t="shared" si="25"/>
        <v>0</v>
      </c>
      <c r="AE21" s="326">
        <v>1000000</v>
      </c>
      <c r="AF21" s="326">
        <v>1000000</v>
      </c>
      <c r="AG21" s="320">
        <f t="shared" si="21"/>
        <v>0</v>
      </c>
      <c r="AH21" s="326">
        <v>1000000</v>
      </c>
      <c r="AI21" s="326">
        <v>1000000</v>
      </c>
      <c r="AJ21" s="320">
        <f t="shared" si="22"/>
        <v>0</v>
      </c>
      <c r="AK21" s="326">
        <v>1000000</v>
      </c>
      <c r="AL21" s="326"/>
      <c r="AM21" s="320">
        <f t="shared" si="23"/>
        <v>1000000</v>
      </c>
      <c r="AN21" s="326">
        <v>1000000</v>
      </c>
      <c r="AO21" s="326"/>
      <c r="AP21" s="320">
        <f t="shared" si="26"/>
        <v>1000000</v>
      </c>
      <c r="AQ21" s="327"/>
      <c r="AR21" s="326"/>
      <c r="AS21" s="321">
        <f t="shared" si="14"/>
        <v>0</v>
      </c>
      <c r="AT21" s="326"/>
      <c r="AU21" s="326"/>
      <c r="AV21" s="320">
        <f t="shared" si="12"/>
        <v>0</v>
      </c>
      <c r="AW21" s="326"/>
      <c r="AX21" s="326"/>
      <c r="AY21" s="320"/>
      <c r="AZ21" s="321"/>
      <c r="BA21" s="321">
        <f t="shared" si="13"/>
        <v>10000000</v>
      </c>
      <c r="BB21" s="325"/>
    </row>
    <row r="22" spans="1:54" s="8" customFormat="1" x14ac:dyDescent="0.2">
      <c r="A22" s="195">
        <v>16</v>
      </c>
      <c r="B22" s="198"/>
      <c r="C22" s="146" t="s">
        <v>314</v>
      </c>
      <c r="D22" s="102" t="s">
        <v>118</v>
      </c>
      <c r="E22" s="320">
        <v>13000000</v>
      </c>
      <c r="F22" s="326"/>
      <c r="G22" s="326"/>
      <c r="H22" s="320">
        <f t="shared" si="5"/>
        <v>13000000</v>
      </c>
      <c r="I22" s="326">
        <v>5000000</v>
      </c>
      <c r="J22" s="326"/>
      <c r="K22" s="326"/>
      <c r="L22" s="320">
        <f t="shared" si="6"/>
        <v>0</v>
      </c>
      <c r="M22" s="326">
        <v>800000</v>
      </c>
      <c r="N22" s="326">
        <v>800000</v>
      </c>
      <c r="O22" s="320">
        <f t="shared" si="7"/>
        <v>0</v>
      </c>
      <c r="P22" s="326">
        <v>800000</v>
      </c>
      <c r="Q22" s="326">
        <v>800000</v>
      </c>
      <c r="R22" s="320">
        <f t="shared" si="8"/>
        <v>0</v>
      </c>
      <c r="S22" s="326">
        <v>800000</v>
      </c>
      <c r="T22" s="326">
        <v>800000</v>
      </c>
      <c r="U22" s="320">
        <f t="shared" si="17"/>
        <v>0</v>
      </c>
      <c r="V22" s="326">
        <v>800000</v>
      </c>
      <c r="W22" s="326">
        <v>800000</v>
      </c>
      <c r="X22" s="320">
        <f t="shared" si="18"/>
        <v>0</v>
      </c>
      <c r="Y22" s="326">
        <v>800000</v>
      </c>
      <c r="Z22" s="326">
        <v>800000</v>
      </c>
      <c r="AA22" s="320">
        <f t="shared" si="24"/>
        <v>0</v>
      </c>
      <c r="AB22" s="326">
        <v>800000</v>
      </c>
      <c r="AC22" s="326">
        <v>800000</v>
      </c>
      <c r="AD22" s="320">
        <f t="shared" si="25"/>
        <v>0</v>
      </c>
      <c r="AE22" s="326">
        <v>800000</v>
      </c>
      <c r="AF22" s="326">
        <v>800000</v>
      </c>
      <c r="AG22" s="320">
        <f t="shared" si="21"/>
        <v>0</v>
      </c>
      <c r="AH22" s="326">
        <v>800000</v>
      </c>
      <c r="AI22" s="326">
        <v>800000</v>
      </c>
      <c r="AJ22" s="320">
        <f t="shared" si="22"/>
        <v>0</v>
      </c>
      <c r="AK22" s="326">
        <v>800000</v>
      </c>
      <c r="AL22" s="326"/>
      <c r="AM22" s="320">
        <f t="shared" si="23"/>
        <v>800000</v>
      </c>
      <c r="AN22" s="326">
        <v>800000</v>
      </c>
      <c r="AO22" s="326"/>
      <c r="AP22" s="320">
        <f t="shared" si="26"/>
        <v>800000</v>
      </c>
      <c r="AQ22" s="326"/>
      <c r="AR22" s="326"/>
      <c r="AS22" s="321">
        <f t="shared" si="14"/>
        <v>0</v>
      </c>
      <c r="AT22" s="326"/>
      <c r="AU22" s="326"/>
      <c r="AV22" s="320">
        <f t="shared" si="12"/>
        <v>0</v>
      </c>
      <c r="AW22" s="326"/>
      <c r="AX22" s="326"/>
      <c r="AY22" s="320"/>
      <c r="AZ22" s="321"/>
      <c r="BA22" s="321">
        <f t="shared" si="13"/>
        <v>8000000</v>
      </c>
      <c r="BB22" s="325"/>
    </row>
    <row r="23" spans="1:54" s="8" customFormat="1" x14ac:dyDescent="0.2">
      <c r="A23" s="194">
        <v>17</v>
      </c>
      <c r="B23" s="198"/>
      <c r="C23" s="146" t="s">
        <v>315</v>
      </c>
      <c r="D23" s="102" t="s">
        <v>118</v>
      </c>
      <c r="E23" s="320">
        <v>13000000</v>
      </c>
      <c r="F23" s="326"/>
      <c r="G23" s="326"/>
      <c r="H23" s="320">
        <f t="shared" si="5"/>
        <v>13000000</v>
      </c>
      <c r="I23" s="326">
        <v>5000000</v>
      </c>
      <c r="J23" s="326"/>
      <c r="K23" s="326"/>
      <c r="L23" s="320">
        <f t="shared" si="6"/>
        <v>0</v>
      </c>
      <c r="M23" s="326">
        <v>800000</v>
      </c>
      <c r="N23" s="326">
        <v>800000</v>
      </c>
      <c r="O23" s="320">
        <f t="shared" si="7"/>
        <v>0</v>
      </c>
      <c r="P23" s="326">
        <v>800000</v>
      </c>
      <c r="Q23" s="326">
        <v>800000</v>
      </c>
      <c r="R23" s="320">
        <f t="shared" si="8"/>
        <v>0</v>
      </c>
      <c r="S23" s="326">
        <v>800000</v>
      </c>
      <c r="T23" s="326">
        <v>800000</v>
      </c>
      <c r="U23" s="320">
        <f t="shared" si="17"/>
        <v>0</v>
      </c>
      <c r="V23" s="326">
        <v>800000</v>
      </c>
      <c r="W23" s="326">
        <v>800000</v>
      </c>
      <c r="X23" s="320">
        <f t="shared" si="18"/>
        <v>0</v>
      </c>
      <c r="Y23" s="326">
        <v>800000</v>
      </c>
      <c r="Z23" s="326">
        <v>800000</v>
      </c>
      <c r="AA23" s="320">
        <f t="shared" si="24"/>
        <v>0</v>
      </c>
      <c r="AB23" s="326">
        <v>800000</v>
      </c>
      <c r="AC23" s="326">
        <v>800000</v>
      </c>
      <c r="AD23" s="320">
        <f t="shared" si="25"/>
        <v>0</v>
      </c>
      <c r="AE23" s="326">
        <v>800000</v>
      </c>
      <c r="AF23" s="326"/>
      <c r="AG23" s="320">
        <f t="shared" si="21"/>
        <v>800000</v>
      </c>
      <c r="AH23" s="326">
        <v>800000</v>
      </c>
      <c r="AI23" s="326"/>
      <c r="AJ23" s="320">
        <f t="shared" si="22"/>
        <v>800000</v>
      </c>
      <c r="AK23" s="326">
        <v>800000</v>
      </c>
      <c r="AL23" s="326"/>
      <c r="AM23" s="320">
        <f t="shared" si="23"/>
        <v>800000</v>
      </c>
      <c r="AN23" s="326">
        <v>800000</v>
      </c>
      <c r="AO23" s="326"/>
      <c r="AP23" s="320">
        <f t="shared" si="26"/>
        <v>800000</v>
      </c>
      <c r="AQ23" s="326"/>
      <c r="AR23" s="326"/>
      <c r="AS23" s="321">
        <f t="shared" si="14"/>
        <v>0</v>
      </c>
      <c r="AT23" s="326"/>
      <c r="AU23" s="326"/>
      <c r="AV23" s="320">
        <f t="shared" si="12"/>
        <v>0</v>
      </c>
      <c r="AW23" s="326"/>
      <c r="AX23" s="326"/>
      <c r="AY23" s="320"/>
      <c r="AZ23" s="321"/>
      <c r="BA23" s="321">
        <f t="shared" si="13"/>
        <v>8000000</v>
      </c>
      <c r="BB23" s="325"/>
    </row>
    <row r="24" spans="1:54" s="8" customFormat="1" x14ac:dyDescent="0.2">
      <c r="A24" s="195">
        <v>18</v>
      </c>
      <c r="B24" s="198"/>
      <c r="C24" s="146" t="s">
        <v>316</v>
      </c>
      <c r="D24" s="102" t="s">
        <v>118</v>
      </c>
      <c r="E24" s="320">
        <v>13000000</v>
      </c>
      <c r="F24" s="326"/>
      <c r="G24" s="326"/>
      <c r="H24" s="320">
        <f t="shared" si="5"/>
        <v>13000000</v>
      </c>
      <c r="I24" s="326">
        <v>1000000</v>
      </c>
      <c r="J24" s="326">
        <v>4000000</v>
      </c>
      <c r="K24" s="326">
        <v>4000000</v>
      </c>
      <c r="L24" s="320">
        <f t="shared" si="6"/>
        <v>0</v>
      </c>
      <c r="M24" s="326">
        <v>800000</v>
      </c>
      <c r="N24" s="326">
        <v>800000</v>
      </c>
      <c r="O24" s="320">
        <f>+M24-N24</f>
        <v>0</v>
      </c>
      <c r="P24" s="326">
        <v>800000</v>
      </c>
      <c r="Q24" s="326">
        <v>800000</v>
      </c>
      <c r="R24" s="320">
        <f t="shared" si="8"/>
        <v>0</v>
      </c>
      <c r="S24" s="326">
        <v>800000</v>
      </c>
      <c r="T24" s="326">
        <v>800000</v>
      </c>
      <c r="U24" s="320">
        <f t="shared" si="17"/>
        <v>0</v>
      </c>
      <c r="V24" s="326">
        <v>800000</v>
      </c>
      <c r="W24" s="326">
        <v>800000</v>
      </c>
      <c r="X24" s="320">
        <f t="shared" si="18"/>
        <v>0</v>
      </c>
      <c r="Y24" s="326">
        <v>800000</v>
      </c>
      <c r="Z24" s="326">
        <v>800000</v>
      </c>
      <c r="AA24" s="320">
        <f t="shared" si="24"/>
        <v>0</v>
      </c>
      <c r="AB24" s="326">
        <v>800000</v>
      </c>
      <c r="AC24" s="326">
        <v>800000</v>
      </c>
      <c r="AD24" s="320">
        <f t="shared" si="25"/>
        <v>0</v>
      </c>
      <c r="AE24" s="326">
        <v>800000</v>
      </c>
      <c r="AF24" s="326"/>
      <c r="AG24" s="320">
        <f t="shared" si="21"/>
        <v>800000</v>
      </c>
      <c r="AH24" s="326">
        <v>800000</v>
      </c>
      <c r="AI24" s="326"/>
      <c r="AJ24" s="320">
        <f t="shared" si="22"/>
        <v>800000</v>
      </c>
      <c r="AK24" s="326">
        <v>800000</v>
      </c>
      <c r="AL24" s="326"/>
      <c r="AM24" s="320">
        <f t="shared" si="23"/>
        <v>800000</v>
      </c>
      <c r="AN24" s="326">
        <v>800000</v>
      </c>
      <c r="AO24" s="326"/>
      <c r="AP24" s="320">
        <f t="shared" si="26"/>
        <v>800000</v>
      </c>
      <c r="AQ24" s="326"/>
      <c r="AR24" s="326"/>
      <c r="AS24" s="321">
        <f t="shared" si="14"/>
        <v>0</v>
      </c>
      <c r="AT24" s="326"/>
      <c r="AU24" s="326"/>
      <c r="AV24" s="320">
        <f t="shared" si="12"/>
        <v>0</v>
      </c>
      <c r="AW24" s="326"/>
      <c r="AX24" s="326"/>
      <c r="AY24" s="320"/>
      <c r="AZ24" s="321"/>
      <c r="BA24" s="321">
        <f t="shared" si="13"/>
        <v>12000000</v>
      </c>
      <c r="BB24" s="325"/>
    </row>
    <row r="25" spans="1:54" s="120" customFormat="1" x14ac:dyDescent="0.2">
      <c r="A25" s="317">
        <v>19</v>
      </c>
      <c r="B25" s="318"/>
      <c r="C25" s="319" t="s">
        <v>317</v>
      </c>
      <c r="D25" s="263" t="s">
        <v>118</v>
      </c>
      <c r="E25" s="335">
        <v>13000000</v>
      </c>
      <c r="F25" s="334"/>
      <c r="G25" s="334"/>
      <c r="H25" s="335">
        <f t="shared" si="5"/>
        <v>13000000</v>
      </c>
      <c r="I25" s="334">
        <v>2000000</v>
      </c>
      <c r="J25" s="381">
        <v>3000000</v>
      </c>
      <c r="K25" s="334">
        <v>3000000</v>
      </c>
      <c r="L25" s="335">
        <f t="shared" si="6"/>
        <v>0</v>
      </c>
      <c r="M25" s="334">
        <v>667000</v>
      </c>
      <c r="N25" s="334">
        <v>667000</v>
      </c>
      <c r="O25" s="335">
        <f t="shared" si="7"/>
        <v>0</v>
      </c>
      <c r="P25" s="334">
        <v>667000</v>
      </c>
      <c r="Q25" s="334">
        <v>667000</v>
      </c>
      <c r="R25" s="335">
        <f t="shared" si="8"/>
        <v>0</v>
      </c>
      <c r="S25" s="334">
        <v>667000</v>
      </c>
      <c r="T25" s="334">
        <v>667000</v>
      </c>
      <c r="U25" s="335">
        <f t="shared" si="17"/>
        <v>0</v>
      </c>
      <c r="V25" s="334">
        <v>667000</v>
      </c>
      <c r="W25" s="334">
        <v>667000</v>
      </c>
      <c r="X25" s="335">
        <f t="shared" si="18"/>
        <v>0</v>
      </c>
      <c r="Y25" s="334">
        <v>667000</v>
      </c>
      <c r="Z25" s="334">
        <v>667000</v>
      </c>
      <c r="AA25" s="335">
        <f t="shared" si="24"/>
        <v>0</v>
      </c>
      <c r="AB25" s="334">
        <v>667000</v>
      </c>
      <c r="AC25" s="334">
        <v>667000</v>
      </c>
      <c r="AD25" s="335">
        <f t="shared" si="25"/>
        <v>0</v>
      </c>
      <c r="AE25" s="334">
        <v>667000</v>
      </c>
      <c r="AF25" s="334">
        <v>667000</v>
      </c>
      <c r="AG25" s="335">
        <f t="shared" si="21"/>
        <v>0</v>
      </c>
      <c r="AH25" s="334">
        <v>667000</v>
      </c>
      <c r="AI25" s="334">
        <v>667000</v>
      </c>
      <c r="AJ25" s="335">
        <f t="shared" si="22"/>
        <v>0</v>
      </c>
      <c r="AK25" s="334">
        <v>667000</v>
      </c>
      <c r="AL25" s="334">
        <v>667000</v>
      </c>
      <c r="AM25" s="335">
        <f t="shared" si="23"/>
        <v>0</v>
      </c>
      <c r="AN25" s="334">
        <v>667000</v>
      </c>
      <c r="AO25" s="334">
        <v>667000</v>
      </c>
      <c r="AP25" s="335">
        <f t="shared" si="26"/>
        <v>0</v>
      </c>
      <c r="AQ25" s="334">
        <v>667000</v>
      </c>
      <c r="AR25" s="334">
        <v>667000</v>
      </c>
      <c r="AS25" s="335">
        <f t="shared" si="14"/>
        <v>0</v>
      </c>
      <c r="AT25" s="334">
        <v>663000</v>
      </c>
      <c r="AU25" s="334">
        <v>663000</v>
      </c>
      <c r="AV25" s="335">
        <f t="shared" si="12"/>
        <v>0</v>
      </c>
      <c r="AW25" s="334"/>
      <c r="AX25" s="334"/>
      <c r="AY25" s="334"/>
      <c r="AZ25" s="336"/>
      <c r="BA25" s="336">
        <f t="shared" si="13"/>
        <v>11000000</v>
      </c>
      <c r="BB25" s="339"/>
    </row>
    <row r="26" spans="1:54" s="8" customFormat="1" x14ac:dyDescent="0.2">
      <c r="A26" s="195">
        <v>20</v>
      </c>
      <c r="B26" s="200"/>
      <c r="C26" s="149" t="s">
        <v>318</v>
      </c>
      <c r="D26" s="102" t="s">
        <v>118</v>
      </c>
      <c r="E26" s="320">
        <v>14700000</v>
      </c>
      <c r="F26" s="320"/>
      <c r="G26" s="320"/>
      <c r="H26" s="320">
        <f t="shared" si="5"/>
        <v>14700000</v>
      </c>
      <c r="I26" s="320">
        <v>2000000</v>
      </c>
      <c r="J26" s="326">
        <v>3000000</v>
      </c>
      <c r="K26" s="320">
        <v>3000000</v>
      </c>
      <c r="L26" s="320">
        <f t="shared" si="6"/>
        <v>0</v>
      </c>
      <c r="M26" s="320">
        <v>970000</v>
      </c>
      <c r="N26" s="320">
        <v>970000</v>
      </c>
      <c r="O26" s="320">
        <f t="shared" si="7"/>
        <v>0</v>
      </c>
      <c r="P26" s="320">
        <v>970000</v>
      </c>
      <c r="Q26" s="320">
        <v>970000</v>
      </c>
      <c r="R26" s="320">
        <f t="shared" si="8"/>
        <v>0</v>
      </c>
      <c r="S26" s="320">
        <v>970000</v>
      </c>
      <c r="T26" s="320">
        <v>760000</v>
      </c>
      <c r="U26" s="320">
        <f t="shared" si="17"/>
        <v>210000</v>
      </c>
      <c r="V26" s="320">
        <v>970000</v>
      </c>
      <c r="W26" s="320"/>
      <c r="X26" s="320">
        <f t="shared" si="18"/>
        <v>970000</v>
      </c>
      <c r="Y26" s="320">
        <v>970000</v>
      </c>
      <c r="Z26" s="320"/>
      <c r="AA26" s="320">
        <f t="shared" si="24"/>
        <v>970000</v>
      </c>
      <c r="AB26" s="320">
        <v>970000</v>
      </c>
      <c r="AC26" s="320"/>
      <c r="AD26" s="320">
        <f t="shared" si="25"/>
        <v>970000</v>
      </c>
      <c r="AE26" s="320">
        <v>970000</v>
      </c>
      <c r="AF26" s="320"/>
      <c r="AG26" s="320">
        <f t="shared" si="21"/>
        <v>970000</v>
      </c>
      <c r="AH26" s="320">
        <v>970000</v>
      </c>
      <c r="AI26" s="320"/>
      <c r="AJ26" s="320">
        <f t="shared" si="22"/>
        <v>970000</v>
      </c>
      <c r="AK26" s="320">
        <v>970000</v>
      </c>
      <c r="AL26" s="320"/>
      <c r="AM26" s="320">
        <f t="shared" si="23"/>
        <v>970000</v>
      </c>
      <c r="AN26" s="320">
        <v>970000</v>
      </c>
      <c r="AO26" s="320"/>
      <c r="AP26" s="320">
        <f t="shared" si="26"/>
        <v>970000</v>
      </c>
      <c r="AQ26" s="320"/>
      <c r="AR26" s="320"/>
      <c r="AS26" s="321">
        <f t="shared" si="14"/>
        <v>0</v>
      </c>
      <c r="AT26" s="320"/>
      <c r="AU26" s="320"/>
      <c r="AV26" s="320">
        <f t="shared" si="12"/>
        <v>0</v>
      </c>
      <c r="AW26" s="320"/>
      <c r="AX26" s="320"/>
      <c r="AY26" s="320"/>
      <c r="AZ26" s="321"/>
      <c r="BA26" s="321">
        <f t="shared" si="13"/>
        <v>12700000</v>
      </c>
      <c r="BB26" s="325"/>
    </row>
    <row r="27" spans="1:54" s="120" customFormat="1" x14ac:dyDescent="0.2">
      <c r="A27" s="317">
        <v>21</v>
      </c>
      <c r="B27" s="385"/>
      <c r="C27" s="386" t="s">
        <v>319</v>
      </c>
      <c r="D27" s="263" t="s">
        <v>118</v>
      </c>
      <c r="E27" s="334">
        <v>14000000</v>
      </c>
      <c r="F27" s="335"/>
      <c r="G27" s="335"/>
      <c r="H27" s="335">
        <f t="shared" si="5"/>
        <v>14000000</v>
      </c>
      <c r="I27" s="335">
        <v>2000000</v>
      </c>
      <c r="J27" s="381">
        <v>3000000</v>
      </c>
      <c r="K27" s="335">
        <v>3000000</v>
      </c>
      <c r="L27" s="335">
        <f>J27-K27</f>
        <v>0</v>
      </c>
      <c r="M27" s="335">
        <v>900000</v>
      </c>
      <c r="N27" s="335">
        <v>900000</v>
      </c>
      <c r="O27" s="335">
        <f t="shared" si="7"/>
        <v>0</v>
      </c>
      <c r="P27" s="335">
        <v>900000</v>
      </c>
      <c r="Q27" s="335">
        <v>900000</v>
      </c>
      <c r="R27" s="335">
        <f t="shared" si="8"/>
        <v>0</v>
      </c>
      <c r="S27" s="335">
        <v>900000</v>
      </c>
      <c r="T27" s="335">
        <v>900000</v>
      </c>
      <c r="U27" s="335">
        <f t="shared" si="17"/>
        <v>0</v>
      </c>
      <c r="V27" s="335">
        <v>900000</v>
      </c>
      <c r="W27" s="335">
        <v>900000</v>
      </c>
      <c r="X27" s="335">
        <f t="shared" si="18"/>
        <v>0</v>
      </c>
      <c r="Y27" s="335">
        <v>900000</v>
      </c>
      <c r="Z27" s="335">
        <v>900000</v>
      </c>
      <c r="AA27" s="335">
        <f t="shared" si="24"/>
        <v>0</v>
      </c>
      <c r="AB27" s="335">
        <v>900000</v>
      </c>
      <c r="AC27" s="335">
        <v>900000</v>
      </c>
      <c r="AD27" s="335">
        <f t="shared" si="25"/>
        <v>0</v>
      </c>
      <c r="AE27" s="335">
        <v>900000</v>
      </c>
      <c r="AF27" s="335">
        <v>900000</v>
      </c>
      <c r="AG27" s="335">
        <f t="shared" si="21"/>
        <v>0</v>
      </c>
      <c r="AH27" s="335">
        <v>900000</v>
      </c>
      <c r="AI27" s="335">
        <v>900000</v>
      </c>
      <c r="AJ27" s="335">
        <f t="shared" si="22"/>
        <v>0</v>
      </c>
      <c r="AK27" s="335">
        <v>900000</v>
      </c>
      <c r="AL27" s="335">
        <v>900000</v>
      </c>
      <c r="AM27" s="335">
        <f t="shared" si="23"/>
        <v>0</v>
      </c>
      <c r="AN27" s="335">
        <v>900000</v>
      </c>
      <c r="AO27" s="335">
        <v>900000</v>
      </c>
      <c r="AP27" s="335">
        <f t="shared" si="26"/>
        <v>0</v>
      </c>
      <c r="AQ27" s="381"/>
      <c r="AR27" s="335"/>
      <c r="AS27" s="336">
        <f t="shared" si="14"/>
        <v>0</v>
      </c>
      <c r="AT27" s="335"/>
      <c r="AU27" s="335"/>
      <c r="AV27" s="335">
        <f t="shared" si="12"/>
        <v>0</v>
      </c>
      <c r="AW27" s="335"/>
      <c r="AX27" s="335"/>
      <c r="AY27" s="335"/>
      <c r="AZ27" s="336"/>
      <c r="BA27" s="336">
        <f t="shared" si="13"/>
        <v>12000000</v>
      </c>
      <c r="BB27" s="339"/>
    </row>
    <row r="28" spans="1:54" s="8" customFormat="1" x14ac:dyDescent="0.2">
      <c r="A28" s="195">
        <v>22</v>
      </c>
      <c r="B28" s="200"/>
      <c r="C28" s="149" t="s">
        <v>320</v>
      </c>
      <c r="D28" s="102" t="s">
        <v>118</v>
      </c>
      <c r="E28" s="332">
        <v>15000000</v>
      </c>
      <c r="F28" s="320"/>
      <c r="G28" s="320"/>
      <c r="H28" s="320">
        <f t="shared" si="5"/>
        <v>15000000</v>
      </c>
      <c r="I28" s="320">
        <v>5000000</v>
      </c>
      <c r="J28" s="326"/>
      <c r="K28" s="320"/>
      <c r="L28" s="320">
        <f t="shared" si="6"/>
        <v>0</v>
      </c>
      <c r="M28" s="320">
        <v>1000000</v>
      </c>
      <c r="N28" s="320">
        <v>1000000</v>
      </c>
      <c r="O28" s="320">
        <f t="shared" si="7"/>
        <v>0</v>
      </c>
      <c r="P28" s="320">
        <v>1000000</v>
      </c>
      <c r="Q28" s="320">
        <v>1000000</v>
      </c>
      <c r="R28" s="320">
        <f t="shared" si="8"/>
        <v>0</v>
      </c>
      <c r="S28" s="320">
        <v>1000000</v>
      </c>
      <c r="T28" s="320">
        <v>1000000</v>
      </c>
      <c r="U28" s="320">
        <f t="shared" si="17"/>
        <v>0</v>
      </c>
      <c r="V28" s="320">
        <v>1000000</v>
      </c>
      <c r="W28" s="320">
        <v>1000000</v>
      </c>
      <c r="X28" s="320">
        <f t="shared" si="18"/>
        <v>0</v>
      </c>
      <c r="Y28" s="320">
        <v>1000000</v>
      </c>
      <c r="Z28" s="320">
        <v>1000000</v>
      </c>
      <c r="AA28" s="320">
        <f t="shared" si="24"/>
        <v>0</v>
      </c>
      <c r="AB28" s="320">
        <v>1000000</v>
      </c>
      <c r="AC28" s="320">
        <v>1000000</v>
      </c>
      <c r="AD28" s="320">
        <f t="shared" si="25"/>
        <v>0</v>
      </c>
      <c r="AE28" s="320">
        <v>1000000</v>
      </c>
      <c r="AF28" s="320"/>
      <c r="AG28" s="320">
        <f t="shared" si="21"/>
        <v>1000000</v>
      </c>
      <c r="AH28" s="320">
        <v>1000000</v>
      </c>
      <c r="AI28" s="320"/>
      <c r="AJ28" s="320">
        <f t="shared" si="22"/>
        <v>1000000</v>
      </c>
      <c r="AK28" s="320">
        <v>1000000</v>
      </c>
      <c r="AL28" s="320"/>
      <c r="AM28" s="320">
        <f t="shared" si="23"/>
        <v>1000000</v>
      </c>
      <c r="AN28" s="320">
        <v>1000000</v>
      </c>
      <c r="AO28" s="320"/>
      <c r="AP28" s="320">
        <f t="shared" si="26"/>
        <v>1000000</v>
      </c>
      <c r="AQ28" s="326"/>
      <c r="AR28" s="320"/>
      <c r="AS28" s="321">
        <f t="shared" si="14"/>
        <v>0</v>
      </c>
      <c r="AT28" s="320"/>
      <c r="AU28" s="320"/>
      <c r="AV28" s="320">
        <f t="shared" si="12"/>
        <v>0</v>
      </c>
      <c r="AW28" s="320"/>
      <c r="AX28" s="320"/>
      <c r="AY28" s="320"/>
      <c r="AZ28" s="321"/>
      <c r="BA28" s="321">
        <f t="shared" si="13"/>
        <v>10000000</v>
      </c>
      <c r="BB28" s="325"/>
    </row>
    <row r="29" spans="1:54" s="8" customFormat="1" x14ac:dyDescent="0.2">
      <c r="A29" s="194">
        <v>23</v>
      </c>
      <c r="B29" s="200"/>
      <c r="C29" s="149" t="s">
        <v>321</v>
      </c>
      <c r="D29" s="102" t="s">
        <v>118</v>
      </c>
      <c r="E29" s="332">
        <v>13000000</v>
      </c>
      <c r="F29" s="320"/>
      <c r="G29" s="320"/>
      <c r="H29" s="320">
        <f t="shared" si="5"/>
        <v>13000000</v>
      </c>
      <c r="I29" s="320">
        <v>1000000</v>
      </c>
      <c r="J29" s="326">
        <v>4000000</v>
      </c>
      <c r="K29" s="320">
        <v>4000000</v>
      </c>
      <c r="L29" s="320">
        <f t="shared" si="6"/>
        <v>0</v>
      </c>
      <c r="M29" s="320">
        <v>800000</v>
      </c>
      <c r="N29" s="320">
        <v>800000</v>
      </c>
      <c r="O29" s="320">
        <f t="shared" si="7"/>
        <v>0</v>
      </c>
      <c r="P29" s="320">
        <v>800000</v>
      </c>
      <c r="Q29" s="320">
        <v>800000</v>
      </c>
      <c r="R29" s="320">
        <f t="shared" si="8"/>
        <v>0</v>
      </c>
      <c r="S29" s="320">
        <v>800000</v>
      </c>
      <c r="T29" s="320">
        <v>800000</v>
      </c>
      <c r="U29" s="320">
        <f>S29-T29</f>
        <v>0</v>
      </c>
      <c r="V29" s="320">
        <v>800000</v>
      </c>
      <c r="W29" s="320">
        <v>800000</v>
      </c>
      <c r="X29" s="320">
        <f t="shared" si="18"/>
        <v>0</v>
      </c>
      <c r="Y29" s="320">
        <v>800000</v>
      </c>
      <c r="Z29" s="320">
        <v>800000</v>
      </c>
      <c r="AA29" s="320">
        <f t="shared" si="24"/>
        <v>0</v>
      </c>
      <c r="AB29" s="320">
        <v>800000</v>
      </c>
      <c r="AC29" s="320">
        <v>800000</v>
      </c>
      <c r="AD29" s="320">
        <f t="shared" si="25"/>
        <v>0</v>
      </c>
      <c r="AE29" s="320">
        <v>800000</v>
      </c>
      <c r="AF29" s="320">
        <v>800000</v>
      </c>
      <c r="AG29" s="320">
        <f t="shared" si="21"/>
        <v>0</v>
      </c>
      <c r="AH29" s="320">
        <v>800000</v>
      </c>
      <c r="AI29" s="320">
        <v>800000</v>
      </c>
      <c r="AJ29" s="320">
        <f t="shared" si="22"/>
        <v>0</v>
      </c>
      <c r="AK29" s="320">
        <v>800000</v>
      </c>
      <c r="AL29" s="320"/>
      <c r="AM29" s="320">
        <f t="shared" si="23"/>
        <v>800000</v>
      </c>
      <c r="AN29" s="320">
        <v>800000</v>
      </c>
      <c r="AO29" s="320"/>
      <c r="AP29" s="320">
        <f t="shared" si="26"/>
        <v>800000</v>
      </c>
      <c r="AQ29" s="326"/>
      <c r="AR29" s="320"/>
      <c r="AS29" s="321">
        <f t="shared" si="14"/>
        <v>0</v>
      </c>
      <c r="AT29" s="320"/>
      <c r="AU29" s="320"/>
      <c r="AV29" s="320">
        <f t="shared" si="12"/>
        <v>0</v>
      </c>
      <c r="AW29" s="320"/>
      <c r="AX29" s="320"/>
      <c r="AY29" s="320"/>
      <c r="AZ29" s="321"/>
      <c r="BA29" s="321">
        <f t="shared" si="13"/>
        <v>12000000</v>
      </c>
      <c r="BB29" s="325"/>
    </row>
    <row r="30" spans="1:54" s="63" customFormat="1" x14ac:dyDescent="0.2">
      <c r="A30" s="195">
        <v>24</v>
      </c>
      <c r="B30" s="148"/>
      <c r="C30" s="149" t="s">
        <v>322</v>
      </c>
      <c r="D30" s="102" t="s">
        <v>118</v>
      </c>
      <c r="E30" s="333">
        <v>13000000</v>
      </c>
      <c r="F30" s="322"/>
      <c r="G30" s="322"/>
      <c r="H30" s="320">
        <f t="shared" si="5"/>
        <v>13000000</v>
      </c>
      <c r="I30" s="322">
        <v>2000000</v>
      </c>
      <c r="J30" s="327">
        <v>3000000</v>
      </c>
      <c r="K30" s="322"/>
      <c r="L30" s="320">
        <f t="shared" si="6"/>
        <v>3000000</v>
      </c>
      <c r="M30" s="322">
        <v>800000</v>
      </c>
      <c r="N30" s="322"/>
      <c r="O30" s="320">
        <f t="shared" si="7"/>
        <v>800000</v>
      </c>
      <c r="P30" s="322">
        <v>800000</v>
      </c>
      <c r="Q30" s="322"/>
      <c r="R30" s="320">
        <f t="shared" si="8"/>
        <v>800000</v>
      </c>
      <c r="S30" s="322">
        <v>800000</v>
      </c>
      <c r="T30" s="322"/>
      <c r="U30" s="320">
        <f t="shared" si="17"/>
        <v>800000</v>
      </c>
      <c r="V30" s="322">
        <v>800000</v>
      </c>
      <c r="W30" s="322"/>
      <c r="X30" s="320">
        <f t="shared" si="18"/>
        <v>800000</v>
      </c>
      <c r="Y30" s="322">
        <v>800000</v>
      </c>
      <c r="Z30" s="322"/>
      <c r="AA30" s="320">
        <f t="shared" si="24"/>
        <v>800000</v>
      </c>
      <c r="AB30" s="322">
        <v>800000</v>
      </c>
      <c r="AC30" s="322"/>
      <c r="AD30" s="320">
        <f t="shared" si="25"/>
        <v>800000</v>
      </c>
      <c r="AE30" s="322">
        <v>800000</v>
      </c>
      <c r="AF30" s="322"/>
      <c r="AG30" s="320">
        <f t="shared" si="21"/>
        <v>800000</v>
      </c>
      <c r="AH30" s="322">
        <v>800000</v>
      </c>
      <c r="AI30" s="322"/>
      <c r="AJ30" s="320">
        <f t="shared" si="22"/>
        <v>800000</v>
      </c>
      <c r="AK30" s="322">
        <v>800000</v>
      </c>
      <c r="AL30" s="322"/>
      <c r="AM30" s="320">
        <f t="shared" si="23"/>
        <v>800000</v>
      </c>
      <c r="AN30" s="322">
        <v>800000</v>
      </c>
      <c r="AO30" s="322"/>
      <c r="AP30" s="320">
        <f t="shared" si="26"/>
        <v>800000</v>
      </c>
      <c r="AQ30" s="327"/>
      <c r="AR30" s="322"/>
      <c r="AS30" s="321">
        <f t="shared" si="14"/>
        <v>0</v>
      </c>
      <c r="AT30" s="322"/>
      <c r="AU30" s="322"/>
      <c r="AV30" s="320">
        <f t="shared" si="12"/>
        <v>0</v>
      </c>
      <c r="AW30" s="322"/>
      <c r="AX30" s="322"/>
      <c r="AY30" s="322"/>
      <c r="AZ30" s="322"/>
      <c r="BA30" s="321">
        <f t="shared" si="13"/>
        <v>11000000</v>
      </c>
      <c r="BB30" s="328"/>
    </row>
    <row r="31" spans="1:54" s="8" customFormat="1" x14ac:dyDescent="0.2">
      <c r="A31" s="194">
        <v>25</v>
      </c>
      <c r="B31" s="200"/>
      <c r="C31" s="149" t="s">
        <v>359</v>
      </c>
      <c r="D31" s="102" t="s">
        <v>118</v>
      </c>
      <c r="E31" s="332">
        <v>15000000</v>
      </c>
      <c r="F31" s="320"/>
      <c r="G31" s="320"/>
      <c r="H31" s="320">
        <f t="shared" si="5"/>
        <v>15000000</v>
      </c>
      <c r="I31" s="320">
        <v>3000000</v>
      </c>
      <c r="J31" s="326">
        <v>2000000</v>
      </c>
      <c r="K31" s="320">
        <v>2000000</v>
      </c>
      <c r="L31" s="320">
        <f t="shared" si="6"/>
        <v>0</v>
      </c>
      <c r="M31" s="320"/>
      <c r="N31" s="320"/>
      <c r="O31" s="320">
        <f t="shared" si="7"/>
        <v>0</v>
      </c>
      <c r="P31" s="326">
        <v>1000000</v>
      </c>
      <c r="Q31" s="320">
        <v>1000000</v>
      </c>
      <c r="R31" s="321">
        <f t="shared" si="8"/>
        <v>0</v>
      </c>
      <c r="S31" s="326">
        <v>1000000</v>
      </c>
      <c r="T31" s="320">
        <v>1000000</v>
      </c>
      <c r="U31" s="321">
        <f t="shared" si="17"/>
        <v>0</v>
      </c>
      <c r="V31" s="326">
        <v>1000000</v>
      </c>
      <c r="W31" s="320">
        <v>1000000</v>
      </c>
      <c r="X31" s="321">
        <f t="shared" si="18"/>
        <v>0</v>
      </c>
      <c r="Y31" s="326">
        <v>1000000</v>
      </c>
      <c r="Z31" s="320">
        <v>1000000</v>
      </c>
      <c r="AA31" s="321">
        <f t="shared" si="24"/>
        <v>0</v>
      </c>
      <c r="AB31" s="326">
        <v>1000000</v>
      </c>
      <c r="AC31" s="320">
        <v>1000000</v>
      </c>
      <c r="AD31" s="321">
        <f t="shared" si="25"/>
        <v>0</v>
      </c>
      <c r="AE31" s="326">
        <v>1000000</v>
      </c>
      <c r="AF31" s="320">
        <v>1000000</v>
      </c>
      <c r="AG31" s="321">
        <f t="shared" si="21"/>
        <v>0</v>
      </c>
      <c r="AH31" s="326">
        <v>1000000</v>
      </c>
      <c r="AI31" s="320"/>
      <c r="AJ31" s="321">
        <f t="shared" si="22"/>
        <v>1000000</v>
      </c>
      <c r="AK31" s="326">
        <v>1000000</v>
      </c>
      <c r="AL31" s="320"/>
      <c r="AM31" s="321">
        <f t="shared" si="23"/>
        <v>1000000</v>
      </c>
      <c r="AN31" s="326">
        <v>1000000</v>
      </c>
      <c r="AO31" s="320"/>
      <c r="AP31" s="321">
        <f t="shared" si="26"/>
        <v>1000000</v>
      </c>
      <c r="AQ31" s="326">
        <v>1000000</v>
      </c>
      <c r="AR31" s="320"/>
      <c r="AS31" s="321">
        <f t="shared" si="14"/>
        <v>1000000</v>
      </c>
      <c r="AT31" s="326"/>
      <c r="AU31" s="320"/>
      <c r="AV31" s="321">
        <f t="shared" si="12"/>
        <v>0</v>
      </c>
      <c r="AW31" s="320"/>
      <c r="AX31" s="320"/>
      <c r="AY31" s="320"/>
      <c r="AZ31" s="321"/>
      <c r="BA31" s="321">
        <f t="shared" si="13"/>
        <v>12000000</v>
      </c>
      <c r="BB31" s="325"/>
    </row>
    <row r="32" spans="1:54" s="8" customFormat="1" x14ac:dyDescent="0.2">
      <c r="A32" s="195">
        <v>26</v>
      </c>
      <c r="B32" s="200"/>
      <c r="C32" s="149" t="s">
        <v>362</v>
      </c>
      <c r="D32" s="102" t="s">
        <v>118</v>
      </c>
      <c r="E32" s="332">
        <v>15000000</v>
      </c>
      <c r="F32" s="320"/>
      <c r="G32" s="320"/>
      <c r="H32" s="320">
        <f t="shared" si="5"/>
        <v>15000000</v>
      </c>
      <c r="I32" s="320">
        <v>3000000</v>
      </c>
      <c r="J32" s="326"/>
      <c r="K32" s="320"/>
      <c r="L32" s="320">
        <f t="shared" si="6"/>
        <v>0</v>
      </c>
      <c r="M32" s="320"/>
      <c r="N32" s="320"/>
      <c r="O32" s="320">
        <f t="shared" si="7"/>
        <v>0</v>
      </c>
      <c r="P32" s="326">
        <v>1200000</v>
      </c>
      <c r="Q32" s="320">
        <v>1200000</v>
      </c>
      <c r="R32" s="321">
        <f t="shared" si="8"/>
        <v>0</v>
      </c>
      <c r="S32" s="326">
        <v>1200000</v>
      </c>
      <c r="T32" s="320">
        <v>1200000</v>
      </c>
      <c r="U32" s="321">
        <f t="shared" si="17"/>
        <v>0</v>
      </c>
      <c r="V32" s="326">
        <v>1200000</v>
      </c>
      <c r="W32" s="320">
        <v>1200000</v>
      </c>
      <c r="X32" s="321">
        <f t="shared" si="18"/>
        <v>0</v>
      </c>
      <c r="Y32" s="326">
        <v>1200000</v>
      </c>
      <c r="Z32" s="320">
        <v>1200000</v>
      </c>
      <c r="AA32" s="321">
        <f t="shared" si="24"/>
        <v>0</v>
      </c>
      <c r="AB32" s="326">
        <v>1200000</v>
      </c>
      <c r="AC32" s="320">
        <v>1200000</v>
      </c>
      <c r="AD32" s="321">
        <f t="shared" si="25"/>
        <v>0</v>
      </c>
      <c r="AE32" s="326">
        <v>1200000</v>
      </c>
      <c r="AF32" s="320">
        <v>1200000</v>
      </c>
      <c r="AG32" s="321">
        <f t="shared" si="21"/>
        <v>0</v>
      </c>
      <c r="AH32" s="326">
        <v>1200000</v>
      </c>
      <c r="AI32" s="320">
        <v>600000</v>
      </c>
      <c r="AJ32" s="321">
        <f t="shared" si="22"/>
        <v>600000</v>
      </c>
      <c r="AK32" s="326">
        <v>1200000</v>
      </c>
      <c r="AL32" s="320"/>
      <c r="AM32" s="321">
        <f t="shared" si="23"/>
        <v>1200000</v>
      </c>
      <c r="AN32" s="326">
        <v>1200000</v>
      </c>
      <c r="AO32" s="320"/>
      <c r="AP32" s="321">
        <f t="shared" si="26"/>
        <v>1200000</v>
      </c>
      <c r="AQ32" s="326">
        <v>1200000</v>
      </c>
      <c r="AR32" s="320"/>
      <c r="AS32" s="321">
        <f t="shared" si="14"/>
        <v>1200000</v>
      </c>
      <c r="AT32" s="320"/>
      <c r="AU32" s="320"/>
      <c r="AV32" s="320">
        <f t="shared" si="12"/>
        <v>0</v>
      </c>
      <c r="AW32" s="320"/>
      <c r="AX32" s="320"/>
      <c r="AY32" s="320"/>
      <c r="AZ32" s="321"/>
      <c r="BA32" s="321">
        <f t="shared" si="13"/>
        <v>12000000</v>
      </c>
      <c r="BB32" s="325"/>
    </row>
    <row r="33" spans="1:120" s="120" customFormat="1" x14ac:dyDescent="0.2">
      <c r="A33" s="317">
        <v>27</v>
      </c>
      <c r="B33" s="318"/>
      <c r="C33" s="319" t="s">
        <v>365</v>
      </c>
      <c r="D33" s="102" t="s">
        <v>118</v>
      </c>
      <c r="E33" s="334">
        <v>15000000</v>
      </c>
      <c r="F33" s="334">
        <v>1500000</v>
      </c>
      <c r="G33" s="334"/>
      <c r="H33" s="335">
        <f t="shared" si="5"/>
        <v>13500000</v>
      </c>
      <c r="I33" s="334">
        <f>+H33</f>
        <v>13500000</v>
      </c>
      <c r="J33" s="334"/>
      <c r="K33" s="334"/>
      <c r="L33" s="335">
        <f t="shared" si="6"/>
        <v>0</v>
      </c>
      <c r="M33" s="334"/>
      <c r="N33" s="334"/>
      <c r="O33" s="335">
        <f t="shared" si="7"/>
        <v>0</v>
      </c>
      <c r="P33" s="334"/>
      <c r="Q33" s="334"/>
      <c r="R33" s="336">
        <f t="shared" si="8"/>
        <v>0</v>
      </c>
      <c r="S33" s="337"/>
      <c r="T33" s="334"/>
      <c r="U33" s="336">
        <f t="shared" si="9"/>
        <v>0</v>
      </c>
      <c r="V33" s="334"/>
      <c r="W33" s="334"/>
      <c r="X33" s="338"/>
      <c r="Y33" s="334"/>
      <c r="Z33" s="334"/>
      <c r="AA33" s="336">
        <f t="shared" ref="AA33" si="28">Z33-Y33</f>
        <v>0</v>
      </c>
      <c r="AB33" s="334"/>
      <c r="AC33" s="334"/>
      <c r="AD33" s="336">
        <f t="shared" ref="AD33:AD35" si="29">AC33-AB33</f>
        <v>0</v>
      </c>
      <c r="AE33" s="334"/>
      <c r="AF33" s="334"/>
      <c r="AG33" s="336">
        <f t="shared" ref="AG33:AG34" si="30">AE33-AF33</f>
        <v>0</v>
      </c>
      <c r="AH33" s="334"/>
      <c r="AI33" s="334"/>
      <c r="AJ33" s="336">
        <f t="shared" ref="AJ33" si="31">AI33-AH33</f>
        <v>0</v>
      </c>
      <c r="AK33" s="334"/>
      <c r="AL33" s="334"/>
      <c r="AM33" s="336">
        <f t="shared" si="23"/>
        <v>0</v>
      </c>
      <c r="AN33" s="334"/>
      <c r="AO33" s="334"/>
      <c r="AP33" s="338"/>
      <c r="AQ33" s="334"/>
      <c r="AR33" s="334"/>
      <c r="AS33" s="336">
        <f t="shared" si="14"/>
        <v>0</v>
      </c>
      <c r="AT33" s="335"/>
      <c r="AU33" s="335"/>
      <c r="AV33" s="335">
        <f t="shared" si="12"/>
        <v>0</v>
      </c>
      <c r="AW33" s="335"/>
      <c r="AX33" s="335"/>
      <c r="AY33" s="335"/>
      <c r="AZ33" s="336"/>
      <c r="BA33" s="321">
        <f t="shared" si="13"/>
        <v>0</v>
      </c>
      <c r="BB33" s="339"/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22">
        <v>15000000</v>
      </c>
      <c r="F34" s="322"/>
      <c r="G34" s="322"/>
      <c r="H34" s="320">
        <f t="shared" si="5"/>
        <v>15000000</v>
      </c>
      <c r="I34" s="322">
        <v>5000000</v>
      </c>
      <c r="J34" s="322"/>
      <c r="K34" s="322"/>
      <c r="L34" s="322"/>
      <c r="M34" s="322"/>
      <c r="N34" s="322"/>
      <c r="O34" s="320">
        <f t="shared" si="7"/>
        <v>0</v>
      </c>
      <c r="P34" s="322">
        <v>1000000</v>
      </c>
      <c r="Q34" s="322">
        <v>1000000</v>
      </c>
      <c r="R34" s="321">
        <f t="shared" si="8"/>
        <v>0</v>
      </c>
      <c r="S34" s="322">
        <v>1000000</v>
      </c>
      <c r="T34" s="322">
        <v>1000000</v>
      </c>
      <c r="U34" s="321">
        <f t="shared" si="9"/>
        <v>0</v>
      </c>
      <c r="V34" s="322">
        <v>1000000</v>
      </c>
      <c r="W34" s="322">
        <v>1000000</v>
      </c>
      <c r="X34" s="321">
        <f t="shared" ref="X34" si="32">V34-W34</f>
        <v>0</v>
      </c>
      <c r="Y34" s="322">
        <v>1000000</v>
      </c>
      <c r="Z34" s="322">
        <v>1000000</v>
      </c>
      <c r="AA34" s="321">
        <f t="shared" ref="AA34" si="33">Y34-Z34</f>
        <v>0</v>
      </c>
      <c r="AB34" s="322">
        <v>1000000</v>
      </c>
      <c r="AC34" s="322">
        <v>1000000</v>
      </c>
      <c r="AD34" s="321">
        <f t="shared" ref="AD34" si="34">AB34-AC34</f>
        <v>0</v>
      </c>
      <c r="AE34" s="322">
        <v>1000000</v>
      </c>
      <c r="AF34" s="322"/>
      <c r="AG34" s="321">
        <f t="shared" si="30"/>
        <v>1000000</v>
      </c>
      <c r="AH34" s="322">
        <v>1000000</v>
      </c>
      <c r="AI34" s="322"/>
      <c r="AJ34" s="321">
        <f t="shared" ref="AJ34" si="35">AH34-AI34</f>
        <v>1000000</v>
      </c>
      <c r="AK34" s="322">
        <v>1000000</v>
      </c>
      <c r="AL34" s="322"/>
      <c r="AM34" s="321">
        <f t="shared" si="23"/>
        <v>1000000</v>
      </c>
      <c r="AN34" s="322">
        <v>1000000</v>
      </c>
      <c r="AO34" s="322"/>
      <c r="AP34" s="321">
        <f t="shared" ref="AP34" si="36">AN34-AO34</f>
        <v>1000000</v>
      </c>
      <c r="AQ34" s="322">
        <v>1000000</v>
      </c>
      <c r="AR34" s="322"/>
      <c r="AS34" s="321">
        <f t="shared" si="14"/>
        <v>1000000</v>
      </c>
      <c r="AT34" s="340"/>
      <c r="AU34" s="340"/>
      <c r="AV34" s="320">
        <f t="shared" si="12"/>
        <v>0</v>
      </c>
      <c r="AW34" s="340"/>
      <c r="AX34" s="340"/>
      <c r="AY34" s="340"/>
      <c r="AZ34" s="341"/>
      <c r="BA34" s="321">
        <f t="shared" si="13"/>
        <v>10000000</v>
      </c>
      <c r="BB34" s="342"/>
    </row>
    <row r="35" spans="1:120" s="120" customFormat="1" x14ac:dyDescent="0.2">
      <c r="A35" s="317">
        <v>29</v>
      </c>
      <c r="B35" s="318"/>
      <c r="C35" s="319" t="s">
        <v>379</v>
      </c>
      <c r="D35" s="263" t="s">
        <v>118</v>
      </c>
      <c r="E35" s="356">
        <v>15000000</v>
      </c>
      <c r="F35" s="334">
        <v>1500000</v>
      </c>
      <c r="G35" s="334"/>
      <c r="H35" s="334">
        <v>13500000</v>
      </c>
      <c r="I35" s="334">
        <f>+H35</f>
        <v>13500000</v>
      </c>
      <c r="J35" s="334"/>
      <c r="K35" s="334"/>
      <c r="L35" s="334"/>
      <c r="M35" s="334"/>
      <c r="N35" s="334"/>
      <c r="O35" s="335">
        <f t="shared" si="7"/>
        <v>0</v>
      </c>
      <c r="P35" s="334"/>
      <c r="Q35" s="334"/>
      <c r="R35" s="336">
        <f t="shared" si="8"/>
        <v>0</v>
      </c>
      <c r="S35" s="337"/>
      <c r="T35" s="334"/>
      <c r="U35" s="338"/>
      <c r="V35" s="334"/>
      <c r="W35" s="334"/>
      <c r="X35" s="338"/>
      <c r="Y35" s="334"/>
      <c r="Z35" s="334"/>
      <c r="AA35" s="338"/>
      <c r="AB35" s="334"/>
      <c r="AC35" s="334"/>
      <c r="AD35" s="336">
        <f t="shared" si="29"/>
        <v>0</v>
      </c>
      <c r="AE35" s="334"/>
      <c r="AF35" s="334"/>
      <c r="AG35" s="338"/>
      <c r="AH35" s="334"/>
      <c r="AI35" s="334"/>
      <c r="AJ35" s="338"/>
      <c r="AK35" s="334"/>
      <c r="AL35" s="334"/>
      <c r="AM35" s="338"/>
      <c r="AN35" s="334"/>
      <c r="AO35" s="334"/>
      <c r="AP35" s="338"/>
      <c r="AQ35" s="334"/>
      <c r="AR35" s="334"/>
      <c r="AS35" s="336">
        <f t="shared" si="14"/>
        <v>0</v>
      </c>
      <c r="AT35" s="357"/>
      <c r="AU35" s="357"/>
      <c r="AV35" s="335">
        <f t="shared" si="12"/>
        <v>0</v>
      </c>
      <c r="AW35" s="357"/>
      <c r="AX35" s="357"/>
      <c r="AY35" s="357"/>
      <c r="AZ35" s="344"/>
      <c r="BA35" s="336">
        <f t="shared" si="13"/>
        <v>0</v>
      </c>
      <c r="BB35" s="339"/>
    </row>
    <row r="36" spans="1:120" s="120" customFormat="1" x14ac:dyDescent="0.2">
      <c r="A36" s="382">
        <v>30</v>
      </c>
      <c r="B36" s="318"/>
      <c r="C36" s="319" t="s">
        <v>380</v>
      </c>
      <c r="D36" s="263" t="s">
        <v>118</v>
      </c>
      <c r="E36" s="334">
        <v>15000000</v>
      </c>
      <c r="F36" s="334"/>
      <c r="G36" s="334"/>
      <c r="H36" s="334">
        <f>+E36</f>
        <v>15000000</v>
      </c>
      <c r="I36" s="334">
        <v>5000000</v>
      </c>
      <c r="J36" s="334"/>
      <c r="K36" s="334"/>
      <c r="L36" s="334"/>
      <c r="M36" s="334"/>
      <c r="N36" s="334"/>
      <c r="O36" s="335"/>
      <c r="P36" s="334">
        <v>1000000</v>
      </c>
      <c r="Q36" s="334">
        <v>1000000</v>
      </c>
      <c r="R36" s="336">
        <f>+P36-Q36</f>
        <v>0</v>
      </c>
      <c r="S36" s="334">
        <v>1000000</v>
      </c>
      <c r="T36" s="334">
        <v>1000000</v>
      </c>
      <c r="U36" s="336">
        <f t="shared" ref="U36:U37" si="37">+S36-T36</f>
        <v>0</v>
      </c>
      <c r="V36" s="334">
        <v>1000000</v>
      </c>
      <c r="W36" s="334">
        <v>1000000</v>
      </c>
      <c r="X36" s="336">
        <f t="shared" ref="X36:X39" si="38">+V36-W36</f>
        <v>0</v>
      </c>
      <c r="Y36" s="334">
        <v>1000000</v>
      </c>
      <c r="Z36" s="334">
        <v>1000000</v>
      </c>
      <c r="AA36" s="336">
        <f t="shared" ref="AA36:AA39" si="39">+Y36-Z36</f>
        <v>0</v>
      </c>
      <c r="AB36" s="334">
        <v>1000000</v>
      </c>
      <c r="AC36" s="334">
        <v>1000000</v>
      </c>
      <c r="AD36" s="336">
        <f t="shared" ref="AD36:AD39" si="40">+AB36-AC36</f>
        <v>0</v>
      </c>
      <c r="AE36" s="334">
        <v>1000000</v>
      </c>
      <c r="AF36" s="334">
        <v>1000000</v>
      </c>
      <c r="AG36" s="336">
        <f t="shared" ref="AG36:AG39" si="41">+AE36-AF36</f>
        <v>0</v>
      </c>
      <c r="AH36" s="334">
        <v>1000000</v>
      </c>
      <c r="AI36" s="334">
        <v>1000000</v>
      </c>
      <c r="AJ36" s="336">
        <f t="shared" ref="AJ36:AJ39" si="42">+AH36-AI36</f>
        <v>0</v>
      </c>
      <c r="AK36" s="334">
        <v>1000000</v>
      </c>
      <c r="AL36" s="334">
        <v>1000000</v>
      </c>
      <c r="AM36" s="336">
        <f t="shared" ref="AM36:AM39" si="43">+AK36-AL36</f>
        <v>0</v>
      </c>
      <c r="AN36" s="334">
        <v>1000000</v>
      </c>
      <c r="AO36" s="334">
        <v>1000000</v>
      </c>
      <c r="AP36" s="336">
        <f t="shared" ref="AP36:AP39" si="44">+AN36-AO36</f>
        <v>0</v>
      </c>
      <c r="AQ36" s="334">
        <v>1000000</v>
      </c>
      <c r="AR36" s="334">
        <v>1000000</v>
      </c>
      <c r="AS36" s="336">
        <f t="shared" ref="AS36:AS39" si="45">+AQ36-AR36</f>
        <v>0</v>
      </c>
      <c r="AT36" s="357"/>
      <c r="AU36" s="357"/>
      <c r="AV36" s="335"/>
      <c r="AW36" s="357"/>
      <c r="AX36" s="357"/>
      <c r="AY36" s="357"/>
      <c r="AZ36" s="344"/>
      <c r="BA36" s="336"/>
      <c r="BB36" s="339"/>
    </row>
    <row r="37" spans="1:120" s="120" customFormat="1" x14ac:dyDescent="0.2">
      <c r="A37" s="355">
        <v>31</v>
      </c>
      <c r="B37" s="201"/>
      <c r="C37" s="202" t="s">
        <v>397</v>
      </c>
      <c r="D37" s="102" t="s">
        <v>118</v>
      </c>
      <c r="E37" s="332">
        <v>15000000</v>
      </c>
      <c r="F37" s="332"/>
      <c r="G37" s="332"/>
      <c r="H37" s="332">
        <f>+E37</f>
        <v>15000000</v>
      </c>
      <c r="I37" s="332">
        <v>2500000</v>
      </c>
      <c r="J37" s="332">
        <v>2500000</v>
      </c>
      <c r="K37" s="332">
        <v>2500000</v>
      </c>
      <c r="L37" s="332">
        <f>+J37-K37</f>
        <v>0</v>
      </c>
      <c r="M37" s="332"/>
      <c r="N37" s="332"/>
      <c r="O37" s="320"/>
      <c r="P37" s="332">
        <v>1000000</v>
      </c>
      <c r="Q37" s="332">
        <v>1000000</v>
      </c>
      <c r="R37" s="321">
        <f>+P37-Q37</f>
        <v>0</v>
      </c>
      <c r="S37" s="332">
        <v>1000000</v>
      </c>
      <c r="T37" s="332">
        <v>1000000</v>
      </c>
      <c r="U37" s="321">
        <f t="shared" si="37"/>
        <v>0</v>
      </c>
      <c r="V37" s="332">
        <v>1000000</v>
      </c>
      <c r="W37" s="332">
        <v>1000000</v>
      </c>
      <c r="X37" s="321">
        <f t="shared" si="38"/>
        <v>0</v>
      </c>
      <c r="Y37" s="332">
        <v>1000000</v>
      </c>
      <c r="Z37" s="332">
        <v>1000000</v>
      </c>
      <c r="AA37" s="321">
        <f t="shared" si="39"/>
        <v>0</v>
      </c>
      <c r="AB37" s="332">
        <v>1000000</v>
      </c>
      <c r="AC37" s="332">
        <v>1000000</v>
      </c>
      <c r="AD37" s="321">
        <f t="shared" si="40"/>
        <v>0</v>
      </c>
      <c r="AE37" s="332">
        <v>1000000</v>
      </c>
      <c r="AF37" s="332">
        <v>1000000</v>
      </c>
      <c r="AG37" s="321">
        <f t="shared" si="41"/>
        <v>0</v>
      </c>
      <c r="AH37" s="332">
        <v>1000000</v>
      </c>
      <c r="AI37" s="332"/>
      <c r="AJ37" s="321">
        <f t="shared" si="42"/>
        <v>1000000</v>
      </c>
      <c r="AK37" s="332">
        <v>1000000</v>
      </c>
      <c r="AL37" s="332"/>
      <c r="AM37" s="321">
        <f t="shared" si="43"/>
        <v>1000000</v>
      </c>
      <c r="AN37" s="332">
        <v>1000000</v>
      </c>
      <c r="AO37" s="332"/>
      <c r="AP37" s="321">
        <f t="shared" si="44"/>
        <v>1000000</v>
      </c>
      <c r="AQ37" s="332">
        <v>1000000</v>
      </c>
      <c r="AR37" s="332"/>
      <c r="AS37" s="321">
        <f t="shared" si="45"/>
        <v>1000000</v>
      </c>
      <c r="AT37" s="330"/>
      <c r="AU37" s="330"/>
      <c r="AV37" s="320"/>
      <c r="AW37" s="330"/>
      <c r="AX37" s="330"/>
      <c r="AY37" s="330"/>
      <c r="AZ37" s="344"/>
      <c r="BA37" s="321"/>
      <c r="BB37" s="339"/>
    </row>
    <row r="38" spans="1:120" s="120" customFormat="1" x14ac:dyDescent="0.2">
      <c r="A38" s="355">
        <v>32</v>
      </c>
      <c r="B38" s="201"/>
      <c r="C38" s="202" t="s">
        <v>403</v>
      </c>
      <c r="D38" s="102" t="s">
        <v>118</v>
      </c>
      <c r="E38" s="332">
        <v>15000000</v>
      </c>
      <c r="F38" s="332"/>
      <c r="G38" s="332"/>
      <c r="H38" s="332">
        <f>+E38</f>
        <v>15000000</v>
      </c>
      <c r="I38" s="332">
        <v>2500000</v>
      </c>
      <c r="J38" s="332">
        <v>2500000</v>
      </c>
      <c r="K38" s="332">
        <v>2500000</v>
      </c>
      <c r="L38" s="332">
        <f>+J38-K38</f>
        <v>0</v>
      </c>
      <c r="M38" s="332"/>
      <c r="N38" s="332"/>
      <c r="O38" s="320"/>
      <c r="P38" s="332"/>
      <c r="Q38" s="332"/>
      <c r="R38" s="321"/>
      <c r="S38" s="333">
        <v>1000000</v>
      </c>
      <c r="T38" s="332">
        <v>1000000</v>
      </c>
      <c r="U38" s="343">
        <f>+S38-T38</f>
        <v>0</v>
      </c>
      <c r="V38" s="333">
        <v>1000000</v>
      </c>
      <c r="W38" s="332">
        <v>1000000</v>
      </c>
      <c r="X38" s="343">
        <f t="shared" si="38"/>
        <v>0</v>
      </c>
      <c r="Y38" s="333">
        <v>1000000</v>
      </c>
      <c r="Z38" s="332">
        <v>1000000</v>
      </c>
      <c r="AA38" s="343">
        <f t="shared" si="39"/>
        <v>0</v>
      </c>
      <c r="AB38" s="333">
        <v>1000000</v>
      </c>
      <c r="AC38" s="332">
        <v>1000000</v>
      </c>
      <c r="AD38" s="343">
        <f t="shared" si="40"/>
        <v>0</v>
      </c>
      <c r="AE38" s="333">
        <v>1000000</v>
      </c>
      <c r="AF38" s="332">
        <v>1000000</v>
      </c>
      <c r="AG38" s="343">
        <f t="shared" si="41"/>
        <v>0</v>
      </c>
      <c r="AH38" s="333">
        <v>1000000</v>
      </c>
      <c r="AI38" s="332">
        <v>1000000</v>
      </c>
      <c r="AJ38" s="343">
        <f t="shared" si="42"/>
        <v>0</v>
      </c>
      <c r="AK38" s="333">
        <v>1000000</v>
      </c>
      <c r="AL38" s="332"/>
      <c r="AM38" s="343">
        <f t="shared" si="43"/>
        <v>1000000</v>
      </c>
      <c r="AN38" s="333">
        <v>1000000</v>
      </c>
      <c r="AO38" s="332"/>
      <c r="AP38" s="343">
        <f t="shared" si="44"/>
        <v>1000000</v>
      </c>
      <c r="AQ38" s="333">
        <v>1000000</v>
      </c>
      <c r="AR38" s="332"/>
      <c r="AS38" s="343">
        <f t="shared" si="45"/>
        <v>1000000</v>
      </c>
      <c r="AT38" s="333">
        <v>1000000</v>
      </c>
      <c r="AU38" s="332"/>
      <c r="AV38" s="343">
        <f t="shared" ref="AV38:AV39" si="46">+AT38-AU38</f>
        <v>1000000</v>
      </c>
      <c r="AW38" s="330"/>
      <c r="AX38" s="330"/>
      <c r="AY38" s="330"/>
      <c r="AZ38" s="344"/>
      <c r="BA38" s="321"/>
      <c r="BB38" s="339"/>
    </row>
    <row r="39" spans="1:120" s="86" customFormat="1" ht="12.75" x14ac:dyDescent="0.2">
      <c r="A39" s="195">
        <v>33</v>
      </c>
      <c r="B39" s="200"/>
      <c r="C39" s="363" t="s">
        <v>409</v>
      </c>
      <c r="D39" s="102" t="s">
        <v>118</v>
      </c>
      <c r="E39" s="320">
        <v>16500000</v>
      </c>
      <c r="F39" s="320"/>
      <c r="G39" s="320"/>
      <c r="H39" s="320">
        <f>+E39-F39-G39</f>
        <v>16500000</v>
      </c>
      <c r="I39" s="320">
        <v>5000000</v>
      </c>
      <c r="J39" s="320"/>
      <c r="K39" s="320"/>
      <c r="L39" s="320"/>
      <c r="M39" s="320"/>
      <c r="N39" s="320"/>
      <c r="O39" s="320"/>
      <c r="P39" s="320"/>
      <c r="Q39" s="320"/>
      <c r="R39" s="321">
        <f t="shared" si="8"/>
        <v>0</v>
      </c>
      <c r="S39" s="322">
        <v>1150000</v>
      </c>
      <c r="T39" s="320"/>
      <c r="U39" s="321">
        <f>+S39-T39</f>
        <v>1150000</v>
      </c>
      <c r="V39" s="322">
        <v>1150000</v>
      </c>
      <c r="W39" s="320"/>
      <c r="X39" s="321">
        <f t="shared" si="38"/>
        <v>1150000</v>
      </c>
      <c r="Y39" s="322">
        <v>1150000</v>
      </c>
      <c r="Z39" s="320"/>
      <c r="AA39" s="321">
        <f t="shared" si="39"/>
        <v>1150000</v>
      </c>
      <c r="AB39" s="322">
        <v>1150000</v>
      </c>
      <c r="AC39" s="320"/>
      <c r="AD39" s="321">
        <f t="shared" si="40"/>
        <v>1150000</v>
      </c>
      <c r="AE39" s="322">
        <v>1150000</v>
      </c>
      <c r="AF39" s="320"/>
      <c r="AG39" s="321">
        <f t="shared" si="41"/>
        <v>1150000</v>
      </c>
      <c r="AH39" s="322">
        <v>1150000</v>
      </c>
      <c r="AI39" s="320"/>
      <c r="AJ39" s="321">
        <f t="shared" si="42"/>
        <v>1150000</v>
      </c>
      <c r="AK39" s="322">
        <v>1150000</v>
      </c>
      <c r="AL39" s="320"/>
      <c r="AM39" s="321">
        <f t="shared" si="43"/>
        <v>1150000</v>
      </c>
      <c r="AN39" s="322">
        <v>1150000</v>
      </c>
      <c r="AO39" s="320"/>
      <c r="AP39" s="321">
        <f t="shared" si="44"/>
        <v>1150000</v>
      </c>
      <c r="AQ39" s="322">
        <v>1150000</v>
      </c>
      <c r="AR39" s="320"/>
      <c r="AS39" s="321">
        <f t="shared" si="45"/>
        <v>1150000</v>
      </c>
      <c r="AT39" s="322">
        <v>1150000</v>
      </c>
      <c r="AU39" s="320"/>
      <c r="AV39" s="321">
        <f t="shared" si="46"/>
        <v>1150000</v>
      </c>
      <c r="AW39" s="320"/>
      <c r="AX39" s="320"/>
      <c r="AY39" s="320"/>
      <c r="AZ39" s="345"/>
      <c r="BA39" s="321">
        <f t="shared" si="13"/>
        <v>11500000</v>
      </c>
      <c r="BB39" s="346"/>
    </row>
    <row r="40" spans="1:120" s="118" customFormat="1" ht="12.75" x14ac:dyDescent="0.2">
      <c r="A40" s="364">
        <v>34</v>
      </c>
      <c r="B40" s="200"/>
      <c r="C40" s="363"/>
      <c r="D40" s="102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1"/>
      <c r="S40" s="322"/>
      <c r="T40" s="320"/>
      <c r="U40" s="321"/>
      <c r="V40" s="322"/>
      <c r="W40" s="320"/>
      <c r="X40" s="321"/>
      <c r="Y40" s="322"/>
      <c r="Z40" s="320"/>
      <c r="AA40" s="321"/>
      <c r="AB40" s="322"/>
      <c r="AC40" s="320"/>
      <c r="AD40" s="321"/>
      <c r="AE40" s="322"/>
      <c r="AF40" s="320"/>
      <c r="AG40" s="321"/>
      <c r="AH40" s="322"/>
      <c r="AI40" s="320"/>
      <c r="AJ40" s="321"/>
      <c r="AK40" s="322"/>
      <c r="AL40" s="320"/>
      <c r="AM40" s="321"/>
      <c r="AN40" s="322"/>
      <c r="AO40" s="320"/>
      <c r="AP40" s="321"/>
      <c r="AQ40" s="322"/>
      <c r="AR40" s="320"/>
      <c r="AS40" s="321"/>
      <c r="AT40" s="322"/>
      <c r="AU40" s="320"/>
      <c r="AV40" s="321"/>
      <c r="AW40" s="320"/>
      <c r="AX40" s="320"/>
      <c r="AY40" s="320"/>
      <c r="AZ40" s="345"/>
      <c r="BA40" s="321"/>
      <c r="BB40" s="34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64"/>
      <c r="B41" s="200"/>
      <c r="C41" s="363"/>
      <c r="D41" s="102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1"/>
      <c r="S41" s="322"/>
      <c r="T41" s="320"/>
      <c r="U41" s="321"/>
      <c r="V41" s="322"/>
      <c r="W41" s="320"/>
      <c r="X41" s="321"/>
      <c r="Y41" s="322"/>
      <c r="Z41" s="320"/>
      <c r="AA41" s="321"/>
      <c r="AB41" s="322"/>
      <c r="AC41" s="320"/>
      <c r="AD41" s="321"/>
      <c r="AE41" s="322"/>
      <c r="AF41" s="320"/>
      <c r="AG41" s="321"/>
      <c r="AH41" s="322"/>
      <c r="AI41" s="320"/>
      <c r="AJ41" s="321"/>
      <c r="AK41" s="322"/>
      <c r="AL41" s="320"/>
      <c r="AM41" s="321"/>
      <c r="AN41" s="322"/>
      <c r="AO41" s="320"/>
      <c r="AP41" s="321"/>
      <c r="AQ41" s="322"/>
      <c r="AR41" s="320"/>
      <c r="AS41" s="321"/>
      <c r="AT41" s="322"/>
      <c r="AU41" s="320"/>
      <c r="AV41" s="321"/>
      <c r="AW41" s="320"/>
      <c r="AX41" s="320"/>
      <c r="AY41" s="320"/>
      <c r="AZ41" s="345"/>
      <c r="BA41" s="321"/>
      <c r="BB41" s="34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64"/>
      <c r="B42" s="200"/>
      <c r="C42" s="363"/>
      <c r="D42" s="102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1"/>
      <c r="S42" s="322"/>
      <c r="T42" s="320"/>
      <c r="U42" s="321"/>
      <c r="V42" s="322"/>
      <c r="W42" s="320"/>
      <c r="X42" s="321"/>
      <c r="Y42" s="322"/>
      <c r="Z42" s="320"/>
      <c r="AA42" s="321"/>
      <c r="AB42" s="322"/>
      <c r="AC42" s="320"/>
      <c r="AD42" s="321"/>
      <c r="AE42" s="322"/>
      <c r="AF42" s="320"/>
      <c r="AG42" s="321"/>
      <c r="AH42" s="322"/>
      <c r="AI42" s="320"/>
      <c r="AJ42" s="321"/>
      <c r="AK42" s="322"/>
      <c r="AL42" s="320"/>
      <c r="AM42" s="321"/>
      <c r="AN42" s="322"/>
      <c r="AO42" s="320"/>
      <c r="AP42" s="321"/>
      <c r="AQ42" s="322"/>
      <c r="AR42" s="320"/>
      <c r="AS42" s="321"/>
      <c r="AT42" s="322"/>
      <c r="AU42" s="320"/>
      <c r="AV42" s="321"/>
      <c r="AW42" s="320"/>
      <c r="AX42" s="320"/>
      <c r="AY42" s="320"/>
      <c r="AZ42" s="345"/>
      <c r="BA42" s="321"/>
      <c r="BB42" s="34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64"/>
      <c r="B43" s="200"/>
      <c r="C43" s="363"/>
      <c r="D43" s="102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1"/>
      <c r="S43" s="322"/>
      <c r="T43" s="320"/>
      <c r="U43" s="321"/>
      <c r="V43" s="322"/>
      <c r="W43" s="320"/>
      <c r="X43" s="321"/>
      <c r="Y43" s="322"/>
      <c r="Z43" s="320"/>
      <c r="AA43" s="321"/>
      <c r="AB43" s="322"/>
      <c r="AC43" s="320"/>
      <c r="AD43" s="321"/>
      <c r="AE43" s="322"/>
      <c r="AF43" s="320"/>
      <c r="AG43" s="321"/>
      <c r="AH43" s="322"/>
      <c r="AI43" s="320"/>
      <c r="AJ43" s="321"/>
      <c r="AK43" s="322"/>
      <c r="AL43" s="320"/>
      <c r="AM43" s="321"/>
      <c r="AN43" s="322"/>
      <c r="AO43" s="320"/>
      <c r="AP43" s="321"/>
      <c r="AQ43" s="322"/>
      <c r="AR43" s="320"/>
      <c r="AS43" s="321"/>
      <c r="AT43" s="322"/>
      <c r="AU43" s="320"/>
      <c r="AV43" s="321"/>
      <c r="AW43" s="320"/>
      <c r="AX43" s="320"/>
      <c r="AY43" s="320"/>
      <c r="AZ43" s="345"/>
      <c r="BA43" s="321"/>
      <c r="BB43" s="34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64"/>
      <c r="B44" s="200"/>
      <c r="C44" s="363"/>
      <c r="D44" s="102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1"/>
      <c r="S44" s="322"/>
      <c r="T44" s="320"/>
      <c r="U44" s="321"/>
      <c r="V44" s="322"/>
      <c r="W44" s="320"/>
      <c r="X44" s="321"/>
      <c r="Y44" s="322"/>
      <c r="Z44" s="320"/>
      <c r="AA44" s="321"/>
      <c r="AB44" s="322"/>
      <c r="AC44" s="320"/>
      <c r="AD44" s="321"/>
      <c r="AE44" s="322"/>
      <c r="AF44" s="320"/>
      <c r="AG44" s="321"/>
      <c r="AH44" s="322"/>
      <c r="AI44" s="320"/>
      <c r="AJ44" s="321"/>
      <c r="AK44" s="322"/>
      <c r="AL44" s="320"/>
      <c r="AM44" s="321"/>
      <c r="AN44" s="322"/>
      <c r="AO44" s="320"/>
      <c r="AP44" s="321"/>
      <c r="AQ44" s="322"/>
      <c r="AR44" s="320"/>
      <c r="AS44" s="321"/>
      <c r="AT44" s="322"/>
      <c r="AU44" s="320"/>
      <c r="AV44" s="321"/>
      <c r="AW44" s="320"/>
      <c r="AX44" s="320"/>
      <c r="AY44" s="320"/>
      <c r="AZ44" s="345"/>
      <c r="BA44" s="321"/>
      <c r="BB44" s="34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64"/>
      <c r="B45" s="200"/>
      <c r="C45" s="363"/>
      <c r="D45" s="102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1"/>
      <c r="S45" s="322"/>
      <c r="T45" s="320"/>
      <c r="U45" s="321"/>
      <c r="V45" s="322"/>
      <c r="W45" s="320"/>
      <c r="X45" s="321"/>
      <c r="Y45" s="322"/>
      <c r="Z45" s="320"/>
      <c r="AA45" s="321"/>
      <c r="AB45" s="322"/>
      <c r="AC45" s="320"/>
      <c r="AD45" s="321"/>
      <c r="AE45" s="322"/>
      <c r="AF45" s="320"/>
      <c r="AG45" s="321"/>
      <c r="AH45" s="322"/>
      <c r="AI45" s="320"/>
      <c r="AJ45" s="321"/>
      <c r="AK45" s="322"/>
      <c r="AL45" s="320"/>
      <c r="AM45" s="321"/>
      <c r="AN45" s="322"/>
      <c r="AO45" s="320"/>
      <c r="AP45" s="321"/>
      <c r="AQ45" s="322"/>
      <c r="AR45" s="320"/>
      <c r="AS45" s="321"/>
      <c r="AT45" s="322"/>
      <c r="AU45" s="320"/>
      <c r="AV45" s="321"/>
      <c r="AW45" s="320"/>
      <c r="AX45" s="320"/>
      <c r="AY45" s="320"/>
      <c r="AZ45" s="345"/>
      <c r="BA45" s="321"/>
      <c r="BB45" s="34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64"/>
      <c r="B46" s="200"/>
      <c r="C46" s="363"/>
      <c r="D46" s="102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1"/>
      <c r="S46" s="322"/>
      <c r="T46" s="320"/>
      <c r="U46" s="321"/>
      <c r="V46" s="322"/>
      <c r="W46" s="320"/>
      <c r="X46" s="321"/>
      <c r="Y46" s="322"/>
      <c r="Z46" s="320"/>
      <c r="AA46" s="321"/>
      <c r="AB46" s="322"/>
      <c r="AC46" s="320"/>
      <c r="AD46" s="321"/>
      <c r="AE46" s="322"/>
      <c r="AF46" s="320"/>
      <c r="AG46" s="321"/>
      <c r="AH46" s="322"/>
      <c r="AI46" s="320"/>
      <c r="AJ46" s="321"/>
      <c r="AK46" s="322"/>
      <c r="AL46" s="320"/>
      <c r="AM46" s="321"/>
      <c r="AN46" s="322"/>
      <c r="AO46" s="320"/>
      <c r="AP46" s="321"/>
      <c r="AQ46" s="322"/>
      <c r="AR46" s="320"/>
      <c r="AS46" s="321"/>
      <c r="AT46" s="322"/>
      <c r="AU46" s="320"/>
      <c r="AV46" s="321"/>
      <c r="AW46" s="320"/>
      <c r="AX46" s="320"/>
      <c r="AY46" s="320"/>
      <c r="AZ46" s="345"/>
      <c r="BA46" s="321"/>
      <c r="BB46" s="34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32" customFormat="1" ht="26.25" customHeight="1" thickBot="1" x14ac:dyDescent="0.3">
      <c r="A47" s="401"/>
      <c r="B47" s="401"/>
      <c r="C47" s="401"/>
      <c r="D47" s="401"/>
      <c r="E47" s="365">
        <f>SUM(E7:E46)</f>
        <v>464900000</v>
      </c>
      <c r="F47" s="365">
        <f t="shared" ref="F47:AY47" si="47">SUM(F7:F46)</f>
        <v>3000000</v>
      </c>
      <c r="G47" s="365">
        <f t="shared" si="47"/>
        <v>0</v>
      </c>
      <c r="H47" s="365">
        <f t="shared" si="47"/>
        <v>461900000</v>
      </c>
      <c r="I47" s="365">
        <f t="shared" si="47"/>
        <v>130700000</v>
      </c>
      <c r="J47" s="365">
        <f t="shared" si="47"/>
        <v>47185000</v>
      </c>
      <c r="K47" s="365">
        <f t="shared" si="47"/>
        <v>39335000</v>
      </c>
      <c r="L47" s="365">
        <f t="shared" si="47"/>
        <v>7850000</v>
      </c>
      <c r="M47" s="365">
        <f t="shared" si="47"/>
        <v>18824000</v>
      </c>
      <c r="N47" s="365">
        <f t="shared" si="47"/>
        <v>16274000</v>
      </c>
      <c r="O47" s="365">
        <f t="shared" si="47"/>
        <v>2550000</v>
      </c>
      <c r="P47" s="365">
        <f t="shared" si="47"/>
        <v>24824000</v>
      </c>
      <c r="Q47" s="365">
        <f t="shared" si="47"/>
        <v>22274000</v>
      </c>
      <c r="R47" s="365">
        <f t="shared" si="47"/>
        <v>2550000</v>
      </c>
      <c r="S47" s="365">
        <f t="shared" si="47"/>
        <v>26974000</v>
      </c>
      <c r="T47" s="365">
        <f t="shared" si="47"/>
        <v>23064000</v>
      </c>
      <c r="U47" s="365">
        <f t="shared" si="47"/>
        <v>3910000</v>
      </c>
      <c r="V47" s="365">
        <f t="shared" si="47"/>
        <v>29974000</v>
      </c>
      <c r="W47" s="365">
        <f t="shared" si="47"/>
        <v>22804000</v>
      </c>
      <c r="X47" s="365">
        <f t="shared" si="47"/>
        <v>7170000</v>
      </c>
      <c r="Y47" s="365">
        <f t="shared" si="47"/>
        <v>26974000</v>
      </c>
      <c r="Z47" s="365">
        <f t="shared" si="47"/>
        <v>21554000</v>
      </c>
      <c r="AA47" s="365">
        <f t="shared" si="47"/>
        <v>5420000</v>
      </c>
      <c r="AB47" s="365">
        <f t="shared" si="47"/>
        <v>26974000</v>
      </c>
      <c r="AC47" s="365">
        <f t="shared" si="47"/>
        <v>20554000</v>
      </c>
      <c r="AD47" s="365">
        <f t="shared" si="47"/>
        <v>6420000</v>
      </c>
      <c r="AE47" s="365">
        <f t="shared" si="47"/>
        <v>29974000</v>
      </c>
      <c r="AF47" s="365">
        <f t="shared" si="47"/>
        <v>16004000</v>
      </c>
      <c r="AG47" s="365">
        <f t="shared" si="47"/>
        <v>13970000</v>
      </c>
      <c r="AH47" s="365">
        <f t="shared" si="47"/>
        <v>26974000</v>
      </c>
      <c r="AI47" s="365">
        <f t="shared" si="47"/>
        <v>12454000</v>
      </c>
      <c r="AJ47" s="365">
        <f t="shared" si="47"/>
        <v>14520000</v>
      </c>
      <c r="AK47" s="365">
        <f t="shared" si="47"/>
        <v>26974000</v>
      </c>
      <c r="AL47" s="365">
        <f t="shared" si="47"/>
        <v>7251000</v>
      </c>
      <c r="AM47" s="365">
        <f t="shared" si="47"/>
        <v>19723000</v>
      </c>
      <c r="AN47" s="365">
        <f t="shared" si="47"/>
        <v>29124000</v>
      </c>
      <c r="AO47" s="365">
        <f t="shared" si="47"/>
        <v>5382000</v>
      </c>
      <c r="AP47" s="365">
        <f t="shared" si="47"/>
        <v>23742000</v>
      </c>
      <c r="AQ47" s="365">
        <f t="shared" si="47"/>
        <v>11684000</v>
      </c>
      <c r="AR47" s="365">
        <f t="shared" si="47"/>
        <v>3282000</v>
      </c>
      <c r="AS47" s="365">
        <f t="shared" si="47"/>
        <v>8402000</v>
      </c>
      <c r="AT47" s="365">
        <f t="shared" si="47"/>
        <v>4741000</v>
      </c>
      <c r="AU47" s="365">
        <f t="shared" si="47"/>
        <v>663000</v>
      </c>
      <c r="AV47" s="365">
        <f t="shared" si="47"/>
        <v>4078000</v>
      </c>
      <c r="AW47" s="365">
        <f t="shared" si="47"/>
        <v>0</v>
      </c>
      <c r="AX47" s="365">
        <f t="shared" si="47"/>
        <v>0</v>
      </c>
      <c r="AY47" s="365">
        <f t="shared" si="47"/>
        <v>0</v>
      </c>
      <c r="AZ47" s="366"/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  <c r="BL47" s="366"/>
      <c r="BM47" s="366"/>
      <c r="BN47" s="366"/>
      <c r="BO47" s="366"/>
      <c r="BP47" s="366"/>
      <c r="BQ47" s="366"/>
      <c r="BR47" s="366"/>
      <c r="BS47" s="366"/>
      <c r="BT47" s="366"/>
      <c r="BU47" s="366"/>
      <c r="BV47" s="366"/>
      <c r="BW47" s="366"/>
      <c r="BX47" s="366"/>
      <c r="BY47" s="366"/>
      <c r="BZ47" s="366"/>
      <c r="CA47" s="366"/>
      <c r="CB47" s="366"/>
      <c r="CC47" s="366"/>
      <c r="CD47" s="366"/>
      <c r="CE47" s="366"/>
      <c r="CF47" s="366"/>
      <c r="CG47" s="366"/>
      <c r="CH47" s="366"/>
      <c r="CI47" s="366"/>
      <c r="CJ47" s="366"/>
      <c r="CK47" s="366"/>
      <c r="CL47" s="366"/>
      <c r="CM47" s="366"/>
      <c r="CN47" s="366"/>
      <c r="CO47" s="366"/>
      <c r="CP47" s="366"/>
      <c r="CQ47" s="366"/>
      <c r="CR47" s="366"/>
      <c r="CS47" s="366"/>
      <c r="CT47" s="366"/>
      <c r="CU47" s="366"/>
      <c r="CV47" s="366"/>
      <c r="CW47" s="366"/>
      <c r="CX47" s="366"/>
      <c r="CY47" s="366"/>
      <c r="CZ47" s="366"/>
      <c r="DA47" s="366"/>
      <c r="DB47" s="366"/>
      <c r="DC47" s="366"/>
      <c r="DD47" s="366"/>
      <c r="DE47" s="366"/>
      <c r="DF47" s="366"/>
      <c r="DG47" s="366"/>
      <c r="DH47" s="366"/>
      <c r="DI47" s="366"/>
      <c r="DJ47" s="366"/>
      <c r="DK47" s="366"/>
      <c r="DL47" s="366"/>
      <c r="DM47" s="366"/>
      <c r="DN47" s="366"/>
      <c r="DO47" s="366"/>
      <c r="DP47" s="366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24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24"/>
      <c r="AB48" s="28"/>
      <c r="AC48" s="28"/>
      <c r="AD48" s="224"/>
      <c r="AE48" s="28"/>
      <c r="AF48" s="28"/>
      <c r="AG48" s="28"/>
      <c r="AH48" s="28"/>
      <c r="AI48" s="28"/>
      <c r="AJ48" s="224"/>
      <c r="AK48" s="28"/>
      <c r="AL48" s="28"/>
      <c r="AM48" s="224"/>
      <c r="AN48" s="28"/>
      <c r="AO48" s="28"/>
      <c r="AP48" s="224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400"/>
      <c r="B49" s="400"/>
      <c r="C49" s="400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24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24"/>
      <c r="AB49" s="28"/>
      <c r="AC49" s="28"/>
      <c r="AD49" s="224"/>
      <c r="AE49" s="28"/>
      <c r="AF49" s="28"/>
      <c r="AG49" s="28"/>
      <c r="AH49" s="28"/>
      <c r="AI49" s="28"/>
      <c r="AJ49" s="224"/>
      <c r="AK49" s="28"/>
      <c r="AL49" s="28"/>
      <c r="AM49" s="224"/>
      <c r="AN49" s="28"/>
      <c r="AO49" s="28"/>
      <c r="AP49" s="224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5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5"/>
      <c r="AB50" s="87"/>
      <c r="AC50" s="87"/>
      <c r="AD50" s="225"/>
      <c r="AE50" s="87"/>
      <c r="AF50" s="87"/>
      <c r="AG50" s="87"/>
      <c r="AH50" s="87"/>
      <c r="AI50" s="87"/>
      <c r="AJ50" s="225"/>
      <c r="AK50" s="87"/>
      <c r="AL50" s="87"/>
      <c r="AM50" s="225"/>
      <c r="AN50" s="87"/>
      <c r="AO50" s="87"/>
      <c r="AP50" s="225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48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24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24"/>
      <c r="AB51" s="28"/>
      <c r="AC51" s="28"/>
      <c r="AD51" s="224"/>
      <c r="AE51" s="28"/>
      <c r="AF51" s="28"/>
      <c r="AG51" s="28"/>
      <c r="AH51" s="28"/>
      <c r="AI51" s="28"/>
      <c r="AJ51" s="224"/>
      <c r="AK51" s="28"/>
      <c r="AL51" s="28"/>
      <c r="AM51" s="224"/>
      <c r="AN51" s="28"/>
      <c r="AO51" s="28"/>
      <c r="AP51" s="224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48"/>
        <v>Yani Wantika</v>
      </c>
      <c r="D52" s="98"/>
      <c r="E52" s="41">
        <f t="shared" ref="E52:E83" si="49">+L8+O8+R8+U8+X8+AA8+AD8+AG8+AJ8+AM8+AP8+AS8+AV8+AY8</f>
        <v>1930000</v>
      </c>
      <c r="F52" s="29"/>
      <c r="G52" s="29"/>
      <c r="H52" s="29"/>
      <c r="I52" s="29"/>
      <c r="J52" s="29"/>
      <c r="K52" s="29"/>
      <c r="L52" s="29"/>
      <c r="M52" s="29"/>
      <c r="N52" s="29"/>
      <c r="O52" s="224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24"/>
      <c r="AB52" s="29"/>
      <c r="AC52" s="29"/>
      <c r="AD52" s="224"/>
      <c r="AE52" s="29"/>
      <c r="AF52" s="29"/>
      <c r="AG52" s="29"/>
      <c r="AH52" s="29"/>
      <c r="AI52" s="29"/>
      <c r="AJ52" s="224"/>
      <c r="AK52" s="29"/>
      <c r="AL52" s="29"/>
      <c r="AM52" s="224"/>
      <c r="AN52" s="29"/>
      <c r="AO52" s="29"/>
      <c r="AP52" s="224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48"/>
        <v>Dede Kusmiati</v>
      </c>
      <c r="D53" s="98"/>
      <c r="E53" s="41">
        <f t="shared" si="49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24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24"/>
      <c r="AB53" s="29"/>
      <c r="AC53" s="29"/>
      <c r="AD53" s="224"/>
      <c r="AE53" s="29"/>
      <c r="AF53" s="29"/>
      <c r="AG53" s="29"/>
      <c r="AH53" s="29"/>
      <c r="AI53" s="29"/>
      <c r="AJ53" s="224"/>
      <c r="AK53" s="29"/>
      <c r="AL53" s="29"/>
      <c r="AM53" s="224"/>
      <c r="AN53" s="29"/>
      <c r="AO53" s="29"/>
      <c r="AP53" s="224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48"/>
        <v>Aditia Lukmanul H</v>
      </c>
      <c r="D54" s="98"/>
      <c r="E54" s="41">
        <f t="shared" si="49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24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24"/>
      <c r="AB54" s="29"/>
      <c r="AC54" s="29"/>
      <c r="AD54" s="224"/>
      <c r="AE54" s="29"/>
      <c r="AF54" s="29"/>
      <c r="AG54" s="29"/>
      <c r="AH54" s="29"/>
      <c r="AI54" s="29"/>
      <c r="AJ54" s="224"/>
      <c r="AK54" s="29"/>
      <c r="AL54" s="29"/>
      <c r="AM54" s="224"/>
      <c r="AN54" s="29"/>
      <c r="AO54" s="29"/>
      <c r="AP54" s="224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48"/>
        <v>Ninda Nuraziza</v>
      </c>
      <c r="D55" s="98"/>
      <c r="E55" s="41">
        <f t="shared" si="49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24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24"/>
      <c r="AB55" s="29"/>
      <c r="AC55" s="29"/>
      <c r="AD55" s="224"/>
      <c r="AE55" s="29"/>
      <c r="AF55" s="29"/>
      <c r="AG55" s="29"/>
      <c r="AH55" s="29"/>
      <c r="AI55" s="29"/>
      <c r="AJ55" s="224"/>
      <c r="AK55" s="29"/>
      <c r="AL55" s="29"/>
      <c r="AM55" s="224"/>
      <c r="AN55" s="29"/>
      <c r="AO55" s="29"/>
      <c r="AP55" s="224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48"/>
        <v>Siti Nurjannah</v>
      </c>
      <c r="D56" s="98"/>
      <c r="E56" s="41">
        <f t="shared" si="49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24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24"/>
      <c r="AB56" s="29"/>
      <c r="AC56" s="29"/>
      <c r="AD56" s="224"/>
      <c r="AE56" s="29"/>
      <c r="AF56" s="29"/>
      <c r="AG56" s="29"/>
      <c r="AH56" s="29"/>
      <c r="AI56" s="29"/>
      <c r="AJ56" s="224"/>
      <c r="AK56" s="29"/>
      <c r="AL56" s="29"/>
      <c r="AM56" s="224"/>
      <c r="AN56" s="29"/>
      <c r="AO56" s="29"/>
      <c r="AP56" s="224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48"/>
        <v>Risma Wulandari</v>
      </c>
      <c r="D57" s="98"/>
      <c r="E57" s="41">
        <f t="shared" si="49"/>
        <v>5000000</v>
      </c>
      <c r="F57" s="29"/>
      <c r="G57" s="29"/>
      <c r="H57" s="29"/>
      <c r="I57" s="29"/>
      <c r="J57" s="29"/>
      <c r="K57" s="29"/>
      <c r="L57" s="29"/>
      <c r="M57" s="29"/>
      <c r="N57" s="29"/>
      <c r="O57" s="224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24"/>
      <c r="AB57" s="29"/>
      <c r="AC57" s="29"/>
      <c r="AD57" s="224"/>
      <c r="AE57" s="29"/>
      <c r="AF57" s="29"/>
      <c r="AG57" s="29"/>
      <c r="AH57" s="29"/>
      <c r="AI57" s="29"/>
      <c r="AJ57" s="224"/>
      <c r="AK57" s="29"/>
      <c r="AL57" s="29"/>
      <c r="AM57" s="224"/>
      <c r="AN57" s="29"/>
      <c r="AO57" s="29"/>
      <c r="AP57" s="224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48"/>
        <v>Kiki Ikrimah</v>
      </c>
      <c r="D58" s="98"/>
      <c r="E58" s="41">
        <f t="shared" si="49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24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24"/>
      <c r="AB58" s="27"/>
      <c r="AC58" s="27"/>
      <c r="AD58" s="224"/>
      <c r="AE58" s="27"/>
      <c r="AF58" s="27"/>
      <c r="AG58" s="27"/>
      <c r="AH58" s="27"/>
      <c r="AI58" s="27"/>
      <c r="AJ58" s="224"/>
      <c r="AK58" s="27"/>
      <c r="AL58" s="27"/>
      <c r="AM58" s="224"/>
      <c r="AN58" s="27"/>
      <c r="AO58" s="27"/>
      <c r="AP58" s="224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48"/>
        <v>Kusriyati</v>
      </c>
      <c r="D59" s="98"/>
      <c r="E59" s="41">
        <f t="shared" si="49"/>
        <v>2850000</v>
      </c>
      <c r="F59" s="27"/>
      <c r="G59" s="27"/>
      <c r="H59" s="27"/>
      <c r="I59" s="27"/>
      <c r="J59" s="27"/>
      <c r="K59" s="27"/>
      <c r="L59" s="27"/>
      <c r="M59" s="27"/>
      <c r="N59" s="27"/>
      <c r="O59" s="224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24"/>
      <c r="AB59" s="27"/>
      <c r="AC59" s="27"/>
      <c r="AD59" s="224"/>
      <c r="AE59" s="27"/>
      <c r="AF59" s="27"/>
      <c r="AG59" s="27"/>
      <c r="AH59" s="27"/>
      <c r="AI59" s="27"/>
      <c r="AJ59" s="224"/>
      <c r="AK59" s="27"/>
      <c r="AL59" s="27"/>
      <c r="AM59" s="224"/>
      <c r="AN59" s="27"/>
      <c r="AO59" s="27"/>
      <c r="AP59" s="224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48"/>
        <v>Mita Puspitasari</v>
      </c>
      <c r="D60" s="98"/>
      <c r="E60" s="41">
        <f t="shared" si="49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24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24"/>
      <c r="AB60" s="27"/>
      <c r="AC60" s="27"/>
      <c r="AD60" s="224"/>
      <c r="AE60" s="27"/>
      <c r="AF60" s="27"/>
      <c r="AG60" s="27"/>
      <c r="AH60" s="27"/>
      <c r="AI60" s="27"/>
      <c r="AJ60" s="224"/>
      <c r="AK60" s="27"/>
      <c r="AL60" s="27"/>
      <c r="AM60" s="224"/>
      <c r="AN60" s="27"/>
      <c r="AO60" s="27"/>
      <c r="AP60" s="224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48"/>
        <v>Opi Oprianti</v>
      </c>
      <c r="D61" s="98"/>
      <c r="E61" s="41">
        <f t="shared" si="49"/>
        <v>2000000</v>
      </c>
      <c r="F61" s="27"/>
      <c r="G61" s="27"/>
      <c r="H61" s="27"/>
      <c r="I61" s="27"/>
      <c r="J61" s="27"/>
      <c r="K61" s="27"/>
      <c r="L61" s="27"/>
      <c r="M61" s="27"/>
      <c r="N61" s="27"/>
      <c r="O61" s="224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24"/>
      <c r="AB61" s="27"/>
      <c r="AC61" s="27"/>
      <c r="AD61" s="224"/>
      <c r="AE61" s="27"/>
      <c r="AF61" s="27"/>
      <c r="AG61" s="27"/>
      <c r="AH61" s="27"/>
      <c r="AI61" s="27"/>
      <c r="AJ61" s="224"/>
      <c r="AK61" s="27"/>
      <c r="AL61" s="27"/>
      <c r="AM61" s="224"/>
      <c r="AN61" s="27"/>
      <c r="AO61" s="27"/>
      <c r="AP61" s="224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48"/>
        <v xml:space="preserve">Ai Novianti </v>
      </c>
      <c r="D62" s="98"/>
      <c r="E62" s="41">
        <f t="shared" si="49"/>
        <v>1925000</v>
      </c>
      <c r="F62" s="27"/>
      <c r="G62" s="27"/>
      <c r="H62" s="27"/>
      <c r="I62" s="27"/>
      <c r="J62" s="27"/>
      <c r="K62" s="27"/>
      <c r="L62" s="27"/>
      <c r="M62" s="27"/>
      <c r="N62" s="27"/>
      <c r="O62" s="224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24"/>
      <c r="AB62" s="27"/>
      <c r="AC62" s="27"/>
      <c r="AD62" s="224"/>
      <c r="AE62" s="27"/>
      <c r="AF62" s="27"/>
      <c r="AG62" s="27"/>
      <c r="AH62" s="27"/>
      <c r="AI62" s="27"/>
      <c r="AJ62" s="224"/>
      <c r="AK62" s="27"/>
      <c r="AL62" s="27"/>
      <c r="AM62" s="224"/>
      <c r="AN62" s="27"/>
      <c r="AO62" s="27"/>
      <c r="AP62" s="224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48"/>
        <v>Arinil Haq</v>
      </c>
      <c r="D63" s="98"/>
      <c r="E63" s="41">
        <f t="shared" si="49"/>
        <v>2000000</v>
      </c>
      <c r="F63" s="27"/>
      <c r="G63" s="27"/>
      <c r="H63" s="27"/>
      <c r="I63" s="27"/>
      <c r="J63" s="27"/>
      <c r="K63" s="27"/>
      <c r="L63" s="27"/>
      <c r="M63" s="27"/>
      <c r="N63" s="27"/>
      <c r="O63" s="224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24"/>
      <c r="AB63" s="27"/>
      <c r="AC63" s="27"/>
      <c r="AD63" s="224"/>
      <c r="AE63" s="27"/>
      <c r="AF63" s="27"/>
      <c r="AG63" s="27"/>
      <c r="AH63" s="27"/>
      <c r="AI63" s="27"/>
      <c r="AJ63" s="224"/>
      <c r="AK63" s="27"/>
      <c r="AL63" s="27"/>
      <c r="AM63" s="224"/>
      <c r="AN63" s="27"/>
      <c r="AO63" s="27"/>
      <c r="AP63" s="224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48"/>
        <v>Dzikri Fachrezi</v>
      </c>
      <c r="D64" s="98"/>
      <c r="E64" s="41">
        <f t="shared" si="49"/>
        <v>3800000</v>
      </c>
      <c r="F64" s="27"/>
      <c r="G64" s="27"/>
      <c r="H64" s="27"/>
      <c r="I64" s="27"/>
      <c r="J64" s="27"/>
      <c r="K64" s="27"/>
      <c r="L64" s="27"/>
      <c r="M64" s="27"/>
      <c r="N64" s="27"/>
      <c r="O64" s="224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24"/>
      <c r="AB64" s="27"/>
      <c r="AC64" s="27"/>
      <c r="AD64" s="224"/>
      <c r="AE64" s="27"/>
      <c r="AF64" s="27"/>
      <c r="AG64" s="27"/>
      <c r="AH64" s="27"/>
      <c r="AI64" s="27"/>
      <c r="AJ64" s="224"/>
      <c r="AK64" s="27"/>
      <c r="AL64" s="27"/>
      <c r="AM64" s="224"/>
      <c r="AN64" s="27"/>
      <c r="AO64" s="27"/>
      <c r="AP64" s="224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48"/>
        <v>Fifih Nurzihan</v>
      </c>
      <c r="D65" s="98"/>
      <c r="E65" s="41">
        <f t="shared" si="49"/>
        <v>2000000</v>
      </c>
      <c r="F65" s="27"/>
      <c r="G65" s="27"/>
      <c r="H65" s="27"/>
      <c r="I65" s="27"/>
      <c r="J65" s="27"/>
      <c r="K65" s="27"/>
      <c r="L65" s="27"/>
      <c r="M65" s="27"/>
      <c r="N65" s="27"/>
      <c r="O65" s="224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24"/>
      <c r="AB65" s="27"/>
      <c r="AC65" s="27"/>
      <c r="AD65" s="224"/>
      <c r="AE65" s="27"/>
      <c r="AF65" s="27"/>
      <c r="AG65" s="27"/>
      <c r="AH65" s="27"/>
      <c r="AI65" s="27"/>
      <c r="AJ65" s="224"/>
      <c r="AK65" s="27"/>
      <c r="AL65" s="27"/>
      <c r="AM65" s="224"/>
      <c r="AN65" s="27"/>
      <c r="AO65" s="27"/>
      <c r="AP65" s="224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48"/>
        <v>Feni Noviana</v>
      </c>
      <c r="D66" s="98"/>
      <c r="E66" s="41">
        <f t="shared" si="49"/>
        <v>1600000</v>
      </c>
      <c r="F66" s="27"/>
      <c r="G66" s="27"/>
      <c r="H66" s="27"/>
      <c r="I66" s="27"/>
      <c r="J66" s="27"/>
      <c r="K66" s="27"/>
      <c r="L66" s="27"/>
      <c r="M66" s="27"/>
      <c r="N66" s="27"/>
      <c r="O66" s="224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24"/>
      <c r="AB66" s="27"/>
      <c r="AC66" s="27"/>
      <c r="AD66" s="224"/>
      <c r="AE66" s="27"/>
      <c r="AF66" s="27"/>
      <c r="AG66" s="27"/>
      <c r="AH66" s="27"/>
      <c r="AI66" s="27"/>
      <c r="AJ66" s="224"/>
      <c r="AK66" s="27"/>
      <c r="AL66" s="27"/>
      <c r="AM66" s="224"/>
      <c r="AN66" s="27"/>
      <c r="AO66" s="27"/>
      <c r="AP66" s="224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48"/>
        <v>Gumelar P</v>
      </c>
      <c r="D67" s="98"/>
      <c r="E67" s="41">
        <f t="shared" si="49"/>
        <v>3200000</v>
      </c>
      <c r="F67" s="27"/>
      <c r="G67" s="27"/>
      <c r="H67" s="27"/>
      <c r="I67" s="27"/>
      <c r="J67" s="27"/>
      <c r="K67" s="27"/>
      <c r="L67" s="27"/>
      <c r="M67" s="27"/>
      <c r="N67" s="27"/>
      <c r="O67" s="224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24"/>
      <c r="AB67" s="27"/>
      <c r="AC67" s="27"/>
      <c r="AD67" s="224"/>
      <c r="AE67" s="27"/>
      <c r="AF67" s="27"/>
      <c r="AG67" s="27"/>
      <c r="AH67" s="27"/>
      <c r="AI67" s="27"/>
      <c r="AJ67" s="224"/>
      <c r="AK67" s="27"/>
      <c r="AL67" s="27"/>
      <c r="AM67" s="224"/>
      <c r="AN67" s="27"/>
      <c r="AO67" s="27"/>
      <c r="AP67" s="224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48"/>
        <v>Irna Kurniasih</v>
      </c>
      <c r="D68" s="98"/>
      <c r="E68" s="41">
        <f t="shared" si="49"/>
        <v>3200000</v>
      </c>
      <c r="F68" s="27"/>
      <c r="G68" s="27"/>
      <c r="H68" s="27"/>
      <c r="I68" s="27"/>
      <c r="J68" s="27"/>
      <c r="K68" s="27"/>
      <c r="L68" s="27"/>
      <c r="M68" s="27"/>
      <c r="N68" s="27"/>
      <c r="O68" s="224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24"/>
      <c r="AB68" s="27"/>
      <c r="AC68" s="27"/>
      <c r="AD68" s="224"/>
      <c r="AE68" s="27"/>
      <c r="AF68" s="27"/>
      <c r="AG68" s="27"/>
      <c r="AH68" s="27"/>
      <c r="AI68" s="27"/>
      <c r="AJ68" s="224"/>
      <c r="AK68" s="27"/>
      <c r="AL68" s="27"/>
      <c r="AM68" s="224"/>
      <c r="AN68" s="27"/>
      <c r="AO68" s="27"/>
      <c r="AP68" s="224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48"/>
        <v>Lina Herlina</v>
      </c>
      <c r="D69" s="98"/>
      <c r="E69" s="41">
        <f t="shared" si="49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24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24"/>
      <c r="AB69" s="27"/>
      <c r="AC69" s="27"/>
      <c r="AD69" s="224"/>
      <c r="AE69" s="27"/>
      <c r="AF69" s="27"/>
      <c r="AG69" s="27"/>
      <c r="AH69" s="27"/>
      <c r="AI69" s="27"/>
      <c r="AJ69" s="224"/>
      <c r="AK69" s="27"/>
      <c r="AL69" s="27"/>
      <c r="AM69" s="224"/>
      <c r="AN69" s="27"/>
      <c r="AO69" s="27"/>
      <c r="AP69" s="224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48"/>
        <v>Nengsri Rahmawati</v>
      </c>
      <c r="D70" s="98"/>
      <c r="E70" s="41">
        <f t="shared" si="49"/>
        <v>7000000</v>
      </c>
      <c r="F70" s="27"/>
      <c r="G70" s="27"/>
      <c r="H70" s="27"/>
      <c r="I70" s="27"/>
      <c r="J70" s="27"/>
      <c r="K70" s="27"/>
      <c r="L70" s="27"/>
      <c r="M70" s="27"/>
      <c r="N70" s="27"/>
      <c r="O70" s="224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24"/>
      <c r="AB70" s="27"/>
      <c r="AC70" s="27"/>
      <c r="AD70" s="224"/>
      <c r="AE70" s="27"/>
      <c r="AF70" s="27"/>
      <c r="AG70" s="27"/>
      <c r="AH70" s="27"/>
      <c r="AI70" s="27"/>
      <c r="AJ70" s="224"/>
      <c r="AK70" s="27"/>
      <c r="AL70" s="27"/>
      <c r="AM70" s="224"/>
      <c r="AN70" s="27"/>
      <c r="AO70" s="27"/>
      <c r="AP70" s="224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48"/>
        <v>Pricilia Kurnia dewi</v>
      </c>
      <c r="D71" s="98"/>
      <c r="E71" s="41">
        <f t="shared" si="49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24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24"/>
      <c r="AB71" s="27"/>
      <c r="AC71" s="27"/>
      <c r="AD71" s="224"/>
      <c r="AE71" s="27"/>
      <c r="AF71" s="27"/>
      <c r="AG71" s="27"/>
      <c r="AH71" s="27"/>
      <c r="AI71" s="27"/>
      <c r="AJ71" s="224"/>
      <c r="AK71" s="27"/>
      <c r="AL71" s="27"/>
      <c r="AM71" s="224"/>
      <c r="AN71" s="27"/>
      <c r="AO71" s="27"/>
      <c r="AP71" s="224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48"/>
        <v>Rama Triana</v>
      </c>
      <c r="D72" s="98"/>
      <c r="E72" s="41">
        <f t="shared" si="49"/>
        <v>4000000</v>
      </c>
      <c r="F72" s="27"/>
      <c r="G72" s="27"/>
      <c r="H72" s="27"/>
      <c r="I72" s="27"/>
      <c r="J72" s="27"/>
      <c r="K72" s="27"/>
      <c r="L72" s="27"/>
      <c r="M72" s="27"/>
      <c r="N72" s="27"/>
      <c r="O72" s="224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24"/>
      <c r="AB72" s="27"/>
      <c r="AC72" s="27"/>
      <c r="AD72" s="224"/>
      <c r="AE72" s="27"/>
      <c r="AF72" s="27"/>
      <c r="AG72" s="27"/>
      <c r="AH72" s="27"/>
      <c r="AI72" s="27"/>
      <c r="AJ72" s="224"/>
      <c r="AK72" s="27"/>
      <c r="AL72" s="27"/>
      <c r="AM72" s="224"/>
      <c r="AN72" s="27"/>
      <c r="AO72" s="27"/>
      <c r="AP72" s="224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48"/>
        <v>Sena Rizky A</v>
      </c>
      <c r="D73" s="98"/>
      <c r="E73" s="41">
        <f t="shared" si="49"/>
        <v>1600000</v>
      </c>
      <c r="F73" s="27"/>
      <c r="G73" s="27"/>
      <c r="H73" s="27"/>
      <c r="I73" s="27"/>
      <c r="J73" s="27"/>
      <c r="K73" s="27"/>
      <c r="L73" s="27"/>
      <c r="M73" s="27"/>
      <c r="N73" s="27"/>
      <c r="O73" s="224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24"/>
      <c r="AB73" s="27"/>
      <c r="AC73" s="27"/>
      <c r="AD73" s="224"/>
      <c r="AE73" s="27"/>
      <c r="AF73" s="27"/>
      <c r="AG73" s="27"/>
      <c r="AH73" s="27"/>
      <c r="AI73" s="27"/>
      <c r="AJ73" s="224"/>
      <c r="AK73" s="27"/>
      <c r="AL73" s="27"/>
      <c r="AM73" s="224"/>
      <c r="AN73" s="27"/>
      <c r="AO73" s="27"/>
      <c r="AP73" s="224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48"/>
        <v>Utep Kadarusman</v>
      </c>
      <c r="D74" s="98"/>
      <c r="E74" s="41">
        <f t="shared" si="49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24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24"/>
      <c r="AB74" s="27"/>
      <c r="AC74" s="27"/>
      <c r="AD74" s="224"/>
      <c r="AE74" s="27"/>
      <c r="AF74" s="27"/>
      <c r="AG74" s="27"/>
      <c r="AH74" s="27"/>
      <c r="AI74" s="27"/>
      <c r="AJ74" s="224"/>
      <c r="AK74" s="27"/>
      <c r="AL74" s="27"/>
      <c r="AM74" s="224"/>
      <c r="AN74" s="27"/>
      <c r="AO74" s="27"/>
      <c r="AP74" s="224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48"/>
        <v xml:space="preserve">Fenti Desmita </v>
      </c>
      <c r="D75" s="98"/>
      <c r="E75" s="41">
        <f t="shared" si="49"/>
        <v>4000000</v>
      </c>
      <c r="F75" s="27"/>
      <c r="G75" s="27"/>
      <c r="H75" s="27"/>
      <c r="I75" s="27"/>
      <c r="J75" s="27"/>
      <c r="K75" s="27"/>
      <c r="L75" s="27"/>
      <c r="M75" s="27"/>
      <c r="N75" s="27"/>
      <c r="O75" s="224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24"/>
      <c r="AB75" s="27"/>
      <c r="AC75" s="27"/>
      <c r="AD75" s="224"/>
      <c r="AE75" s="27"/>
      <c r="AF75" s="27"/>
      <c r="AG75" s="27"/>
      <c r="AH75" s="27"/>
      <c r="AI75" s="27"/>
      <c r="AJ75" s="224"/>
      <c r="AK75" s="27"/>
      <c r="AL75" s="27"/>
      <c r="AM75" s="224"/>
      <c r="AN75" s="27"/>
      <c r="AO75" s="27"/>
      <c r="AP75" s="224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48"/>
        <v>Rini Handini</v>
      </c>
      <c r="D76" s="98"/>
      <c r="E76" s="41">
        <f t="shared" si="49"/>
        <v>4200000</v>
      </c>
      <c r="F76" s="27"/>
      <c r="G76" s="27"/>
      <c r="H76" s="27"/>
      <c r="I76" s="27"/>
      <c r="J76" s="27"/>
      <c r="K76" s="27"/>
      <c r="L76" s="27"/>
      <c r="M76" s="27"/>
      <c r="N76" s="27"/>
      <c r="O76" s="224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24"/>
      <c r="AB76" s="27"/>
      <c r="AC76" s="27"/>
      <c r="AD76" s="224"/>
      <c r="AE76" s="27"/>
      <c r="AF76" s="27"/>
      <c r="AG76" s="27"/>
      <c r="AH76" s="27"/>
      <c r="AI76" s="27"/>
      <c r="AJ76" s="224"/>
      <c r="AK76" s="27"/>
      <c r="AL76" s="27"/>
      <c r="AM76" s="224"/>
      <c r="AN76" s="27"/>
      <c r="AO76" s="27"/>
      <c r="AP76" s="224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48"/>
        <v>Anita Dwi N</v>
      </c>
      <c r="D77" s="98"/>
      <c r="E77" s="41">
        <f t="shared" si="49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24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24"/>
      <c r="AB77" s="27"/>
      <c r="AC77" s="27"/>
      <c r="AD77" s="224"/>
      <c r="AE77" s="27"/>
      <c r="AF77" s="27"/>
      <c r="AG77" s="27"/>
      <c r="AH77" s="27"/>
      <c r="AI77" s="27"/>
      <c r="AJ77" s="224"/>
      <c r="AK77" s="27"/>
      <c r="AL77" s="27"/>
      <c r="AM77" s="224"/>
      <c r="AN77" s="27"/>
      <c r="AO77" s="27"/>
      <c r="AP77" s="224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48"/>
        <v>Sindi Novia</v>
      </c>
      <c r="D78" s="98"/>
      <c r="E78" s="41">
        <f t="shared" si="49"/>
        <v>5000000</v>
      </c>
      <c r="F78" s="27"/>
      <c r="G78" s="27"/>
      <c r="H78" s="27"/>
      <c r="I78" s="27"/>
      <c r="J78" s="27"/>
      <c r="K78" s="27"/>
      <c r="L78" s="27"/>
      <c r="M78" s="27"/>
      <c r="N78" s="27"/>
      <c r="O78" s="224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24"/>
      <c r="AB78" s="27"/>
      <c r="AC78" s="27"/>
      <c r="AD78" s="224"/>
      <c r="AE78" s="27"/>
      <c r="AF78" s="27"/>
      <c r="AG78" s="27"/>
      <c r="AH78" s="27"/>
      <c r="AI78" s="27"/>
      <c r="AJ78" s="224"/>
      <c r="AK78" s="27"/>
      <c r="AL78" s="27"/>
      <c r="AM78" s="224"/>
      <c r="AN78" s="27"/>
      <c r="AO78" s="27"/>
      <c r="AP78" s="224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48"/>
        <v>Aldi Adia</v>
      </c>
      <c r="D79" s="98"/>
      <c r="E79" s="41">
        <f t="shared" si="49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24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24"/>
      <c r="AB79" s="27"/>
      <c r="AC79" s="27"/>
      <c r="AD79" s="224"/>
      <c r="AE79" s="27"/>
      <c r="AF79" s="27"/>
      <c r="AG79" s="27"/>
      <c r="AH79" s="27"/>
      <c r="AI79" s="27"/>
      <c r="AJ79" s="224"/>
      <c r="AK79" s="27"/>
      <c r="AL79" s="27"/>
      <c r="AM79" s="224"/>
      <c r="AN79" s="27"/>
      <c r="AO79" s="27"/>
      <c r="AP79" s="224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48"/>
        <v>Nia Daniah</v>
      </c>
      <c r="D80" s="98"/>
      <c r="E80" s="41">
        <f t="shared" si="49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24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24"/>
      <c r="AB80" s="27"/>
      <c r="AC80" s="27"/>
      <c r="AD80" s="224"/>
      <c r="AE80" s="27"/>
      <c r="AF80" s="27"/>
      <c r="AG80" s="27"/>
      <c r="AH80" s="27"/>
      <c r="AI80" s="27"/>
      <c r="AJ80" s="224"/>
      <c r="AK80" s="27"/>
      <c r="AL80" s="27"/>
      <c r="AM80" s="224"/>
      <c r="AN80" s="27"/>
      <c r="AO80" s="27"/>
      <c r="AP80" s="224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48"/>
        <v>Elza Meilani</v>
      </c>
      <c r="D81" s="98"/>
      <c r="E81" s="41">
        <f t="shared" si="49"/>
        <v>4000000</v>
      </c>
      <c r="F81" s="27"/>
      <c r="G81" s="27"/>
      <c r="H81" s="27"/>
      <c r="I81" s="27"/>
      <c r="J81" s="27"/>
      <c r="K81" s="27"/>
      <c r="L81" s="27"/>
      <c r="M81" s="27"/>
      <c r="N81" s="27"/>
      <c r="O81" s="224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24"/>
      <c r="AB81" s="27"/>
      <c r="AC81" s="27"/>
      <c r="AD81" s="224"/>
      <c r="AE81" s="27"/>
      <c r="AF81" s="27"/>
      <c r="AG81" s="27"/>
      <c r="AH81" s="27"/>
      <c r="AI81" s="27"/>
      <c r="AJ81" s="224"/>
      <c r="AK81" s="27"/>
      <c r="AL81" s="27"/>
      <c r="AM81" s="224"/>
      <c r="AN81" s="27"/>
      <c r="AO81" s="27"/>
      <c r="AP81" s="224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48"/>
        <v>Mita.</v>
      </c>
      <c r="D82" s="98"/>
      <c r="E82" s="41">
        <f t="shared" si="49"/>
        <v>4000000</v>
      </c>
      <c r="O82" s="223"/>
      <c r="S82" s="101"/>
      <c r="AA82" s="223"/>
      <c r="AD82" s="223"/>
      <c r="AJ82" s="223"/>
      <c r="AM82" s="223"/>
      <c r="AP82" s="223"/>
      <c r="AV82" s="99"/>
    </row>
    <row r="83" spans="1:53" s="100" customFormat="1" x14ac:dyDescent="0.2">
      <c r="A83" s="97"/>
      <c r="C83" s="98" t="str">
        <f t="shared" si="48"/>
        <v>Reynold Lambot Hutabarat</v>
      </c>
      <c r="D83" s="98"/>
      <c r="E83" s="41">
        <f t="shared" si="49"/>
        <v>11500000</v>
      </c>
      <c r="O83" s="223"/>
      <c r="S83" s="101"/>
      <c r="AA83" s="223"/>
      <c r="AD83" s="223"/>
      <c r="AJ83" s="223"/>
      <c r="AM83" s="223"/>
      <c r="AP83" s="223"/>
      <c r="AV83" s="99"/>
    </row>
    <row r="84" spans="1:53" s="100" customFormat="1" x14ac:dyDescent="0.2">
      <c r="A84" s="97"/>
      <c r="C84" s="98"/>
      <c r="D84" s="98"/>
      <c r="E84" s="41"/>
      <c r="O84" s="223"/>
      <c r="S84" s="101"/>
      <c r="AA84" s="223"/>
      <c r="AD84" s="223"/>
      <c r="AJ84" s="223"/>
      <c r="AM84" s="223"/>
      <c r="AP84" s="223"/>
      <c r="AV84" s="99"/>
    </row>
    <row r="85" spans="1:53" s="100" customFormat="1" x14ac:dyDescent="0.2">
      <c r="A85" s="97"/>
      <c r="C85" s="98"/>
      <c r="D85" s="98"/>
      <c r="E85" s="41">
        <f>SUM(E51:E84)</f>
        <v>120305000</v>
      </c>
      <c r="O85" s="223"/>
      <c r="S85" s="101"/>
      <c r="AA85" s="223"/>
      <c r="AD85" s="223"/>
      <c r="AJ85" s="223"/>
      <c r="AM85" s="223"/>
      <c r="AP85" s="223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24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24"/>
      <c r="AB86" s="27"/>
      <c r="AC86" s="27"/>
      <c r="AD86" s="224"/>
      <c r="AE86" s="27"/>
      <c r="AF86" s="27"/>
      <c r="AG86" s="27"/>
      <c r="AH86" s="27"/>
      <c r="AI86" s="27"/>
      <c r="AJ86" s="224"/>
      <c r="AK86" s="27"/>
      <c r="AL86" s="27"/>
      <c r="AM86" s="224"/>
      <c r="AN86" s="27"/>
      <c r="AO86" s="27"/>
      <c r="AP86" s="224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24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24"/>
      <c r="AB87" s="27"/>
      <c r="AC87" s="27"/>
      <c r="AD87" s="224"/>
      <c r="AE87" s="27"/>
      <c r="AF87" s="27"/>
      <c r="AG87" s="27"/>
      <c r="AH87" s="27"/>
      <c r="AI87" s="27"/>
      <c r="AJ87" s="224"/>
      <c r="AK87" s="27"/>
      <c r="AL87" s="27"/>
      <c r="AM87" s="224"/>
      <c r="AN87" s="27"/>
      <c r="AO87" s="27"/>
      <c r="AP87" s="224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24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24"/>
      <c r="AB88" s="27"/>
      <c r="AC88" s="27"/>
      <c r="AD88" s="224"/>
      <c r="AE88" s="27"/>
      <c r="AF88" s="27"/>
      <c r="AG88" s="27"/>
      <c r="AH88" s="27"/>
      <c r="AI88" s="27"/>
      <c r="AJ88" s="224"/>
      <c r="AK88" s="27"/>
      <c r="AL88" s="27"/>
      <c r="AM88" s="224"/>
      <c r="AN88" s="27"/>
      <c r="AO88" s="27"/>
      <c r="AP88" s="224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24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24"/>
      <c r="AB89" s="27"/>
      <c r="AC89" s="27"/>
      <c r="AD89" s="224"/>
      <c r="AE89" s="27"/>
      <c r="AF89" s="27"/>
      <c r="AG89" s="27"/>
      <c r="AH89" s="27"/>
      <c r="AI89" s="27"/>
      <c r="AJ89" s="224"/>
      <c r="AK89" s="27"/>
      <c r="AL89" s="27"/>
      <c r="AM89" s="224"/>
      <c r="AN89" s="27"/>
      <c r="AO89" s="27"/>
      <c r="AP89" s="224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24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24"/>
      <c r="AB90" s="27"/>
      <c r="AC90" s="27"/>
      <c r="AD90" s="224"/>
      <c r="AE90" s="27"/>
      <c r="AF90" s="27"/>
      <c r="AG90" s="27"/>
      <c r="AH90" s="27"/>
      <c r="AI90" s="27"/>
      <c r="AJ90" s="224"/>
      <c r="AK90" s="27"/>
      <c r="AL90" s="27"/>
      <c r="AM90" s="224"/>
      <c r="AN90" s="27"/>
      <c r="AO90" s="27"/>
      <c r="AP90" s="224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24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24"/>
      <c r="AB91" s="27"/>
      <c r="AC91" s="27"/>
      <c r="AD91" s="224"/>
      <c r="AE91" s="27"/>
      <c r="AF91" s="27"/>
      <c r="AG91" s="27"/>
      <c r="AH91" s="27"/>
      <c r="AI91" s="27"/>
      <c r="AJ91" s="224"/>
      <c r="AK91" s="27"/>
      <c r="AL91" s="27"/>
      <c r="AM91" s="224"/>
      <c r="AN91" s="27"/>
      <c r="AO91" s="27"/>
      <c r="AP91" s="224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24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24"/>
      <c r="AB92" s="27"/>
      <c r="AC92" s="27"/>
      <c r="AD92" s="224"/>
      <c r="AE92" s="27"/>
      <c r="AF92" s="27"/>
      <c r="AG92" s="27"/>
      <c r="AH92" s="27"/>
      <c r="AI92" s="27"/>
      <c r="AJ92" s="224"/>
      <c r="AK92" s="27"/>
      <c r="AL92" s="27"/>
      <c r="AM92" s="224"/>
      <c r="AN92" s="27"/>
      <c r="AO92" s="27"/>
      <c r="AP92" s="224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24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24"/>
      <c r="AB93" s="27"/>
      <c r="AC93" s="27"/>
      <c r="AD93" s="224"/>
      <c r="AE93" s="27"/>
      <c r="AF93" s="27"/>
      <c r="AG93" s="27"/>
      <c r="AH93" s="27"/>
      <c r="AI93" s="27"/>
      <c r="AJ93" s="224"/>
      <c r="AK93" s="27"/>
      <c r="AL93" s="27"/>
      <c r="AM93" s="224"/>
      <c r="AN93" s="27"/>
      <c r="AO93" s="27"/>
      <c r="AP93" s="224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24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24"/>
      <c r="AB94" s="27"/>
      <c r="AC94" s="27"/>
      <c r="AD94" s="224"/>
      <c r="AE94" s="27"/>
      <c r="AF94" s="27"/>
      <c r="AG94" s="27"/>
      <c r="AH94" s="27"/>
      <c r="AI94" s="27"/>
      <c r="AJ94" s="224"/>
      <c r="AK94" s="27"/>
      <c r="AL94" s="27"/>
      <c r="AM94" s="224"/>
      <c r="AN94" s="27"/>
      <c r="AO94" s="27"/>
      <c r="AP94" s="224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24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24"/>
      <c r="AB95" s="27"/>
      <c r="AC95" s="27"/>
      <c r="AD95" s="224"/>
      <c r="AE95" s="27"/>
      <c r="AF95" s="27"/>
      <c r="AG95" s="27"/>
      <c r="AH95" s="27"/>
      <c r="AI95" s="27"/>
      <c r="AJ95" s="224"/>
      <c r="AK95" s="27"/>
      <c r="AL95" s="27"/>
      <c r="AM95" s="224"/>
      <c r="AN95" s="27"/>
      <c r="AO95" s="27"/>
      <c r="AP95" s="224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24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24"/>
      <c r="AB96" s="27"/>
      <c r="AC96" s="27"/>
      <c r="AD96" s="224"/>
      <c r="AE96" s="27"/>
      <c r="AF96" s="27"/>
      <c r="AG96" s="27"/>
      <c r="AH96" s="27"/>
      <c r="AI96" s="27"/>
      <c r="AJ96" s="224"/>
      <c r="AK96" s="27"/>
      <c r="AL96" s="27"/>
      <c r="AM96" s="224"/>
      <c r="AN96" s="27"/>
      <c r="AO96" s="27"/>
      <c r="AP96" s="224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24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24"/>
      <c r="AB97" s="27"/>
      <c r="AC97" s="27"/>
      <c r="AD97" s="224"/>
      <c r="AE97" s="27"/>
      <c r="AF97" s="27"/>
      <c r="AG97" s="27"/>
      <c r="AH97" s="27"/>
      <c r="AI97" s="27"/>
      <c r="AJ97" s="224"/>
      <c r="AK97" s="27"/>
      <c r="AL97" s="27"/>
      <c r="AM97" s="224"/>
      <c r="AN97" s="27"/>
      <c r="AO97" s="27"/>
      <c r="AP97" s="224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24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24"/>
      <c r="AB98" s="27"/>
      <c r="AC98" s="27"/>
      <c r="AD98" s="224"/>
      <c r="AE98" s="27"/>
      <c r="AF98" s="27"/>
      <c r="AG98" s="27"/>
      <c r="AH98" s="27"/>
      <c r="AI98" s="27"/>
      <c r="AJ98" s="224"/>
      <c r="AK98" s="27"/>
      <c r="AL98" s="27"/>
      <c r="AM98" s="224"/>
      <c r="AN98" s="27"/>
      <c r="AO98" s="27"/>
      <c r="AP98" s="224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24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24"/>
      <c r="AB99" s="27"/>
      <c r="AC99" s="27"/>
      <c r="AD99" s="224"/>
      <c r="AE99" s="27"/>
      <c r="AF99" s="27"/>
      <c r="AG99" s="27"/>
      <c r="AH99" s="27"/>
      <c r="AI99" s="27"/>
      <c r="AJ99" s="224"/>
      <c r="AK99" s="27"/>
      <c r="AL99" s="27"/>
      <c r="AM99" s="224"/>
      <c r="AN99" s="27"/>
      <c r="AO99" s="27"/>
      <c r="AP99" s="224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24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24"/>
      <c r="AB100" s="27"/>
      <c r="AC100" s="27"/>
      <c r="AD100" s="224"/>
      <c r="AE100" s="27"/>
      <c r="AF100" s="27"/>
      <c r="AG100" s="27"/>
      <c r="AH100" s="27"/>
      <c r="AI100" s="27"/>
      <c r="AJ100" s="224"/>
      <c r="AK100" s="27"/>
      <c r="AL100" s="27"/>
      <c r="AM100" s="224"/>
      <c r="AN100" s="27"/>
      <c r="AO100" s="27"/>
      <c r="AP100" s="224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24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24"/>
      <c r="AB101" s="27"/>
      <c r="AC101" s="27"/>
      <c r="AD101" s="224"/>
      <c r="AE101" s="27"/>
      <c r="AF101" s="27"/>
      <c r="AG101" s="27"/>
      <c r="AH101" s="27"/>
      <c r="AI101" s="27"/>
      <c r="AJ101" s="224"/>
      <c r="AK101" s="27"/>
      <c r="AL101" s="27"/>
      <c r="AM101" s="224"/>
      <c r="AN101" s="27"/>
      <c r="AO101" s="27"/>
      <c r="AP101" s="224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24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24"/>
      <c r="AB102" s="27"/>
      <c r="AC102" s="27"/>
      <c r="AD102" s="224"/>
      <c r="AE102" s="27"/>
      <c r="AF102" s="27"/>
      <c r="AG102" s="27"/>
      <c r="AH102" s="27"/>
      <c r="AI102" s="27"/>
      <c r="AJ102" s="224"/>
      <c r="AK102" s="27"/>
      <c r="AL102" s="27"/>
      <c r="AM102" s="224"/>
      <c r="AN102" s="27"/>
      <c r="AO102" s="27"/>
      <c r="AP102" s="224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24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24"/>
      <c r="AB103" s="27"/>
      <c r="AC103" s="27"/>
      <c r="AD103" s="224"/>
      <c r="AE103" s="27"/>
      <c r="AF103" s="27"/>
      <c r="AG103" s="27"/>
      <c r="AH103" s="27"/>
      <c r="AI103" s="27"/>
      <c r="AJ103" s="224"/>
      <c r="AK103" s="27"/>
      <c r="AL103" s="27"/>
      <c r="AM103" s="224"/>
      <c r="AN103" s="27"/>
      <c r="AO103" s="27"/>
      <c r="AP103" s="224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24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24"/>
      <c r="AB104" s="27"/>
      <c r="AC104" s="27"/>
      <c r="AD104" s="224"/>
      <c r="AE104" s="27"/>
      <c r="AF104" s="27"/>
      <c r="AG104" s="27"/>
      <c r="AH104" s="27"/>
      <c r="AI104" s="27"/>
      <c r="AJ104" s="224"/>
      <c r="AK104" s="27"/>
      <c r="AL104" s="27"/>
      <c r="AM104" s="224"/>
      <c r="AN104" s="27"/>
      <c r="AO104" s="27"/>
      <c r="AP104" s="224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24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24"/>
      <c r="AB105" s="27"/>
      <c r="AC105" s="27"/>
      <c r="AD105" s="224"/>
      <c r="AE105" s="27"/>
      <c r="AF105" s="27"/>
      <c r="AG105" s="27"/>
      <c r="AH105" s="27"/>
      <c r="AI105" s="27"/>
      <c r="AJ105" s="224"/>
      <c r="AK105" s="27"/>
      <c r="AL105" s="27"/>
      <c r="AM105" s="224"/>
      <c r="AN105" s="27"/>
      <c r="AO105" s="27"/>
      <c r="AP105" s="224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24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24"/>
      <c r="AB106" s="27"/>
      <c r="AC106" s="27"/>
      <c r="AD106" s="224"/>
      <c r="AE106" s="27"/>
      <c r="AF106" s="27"/>
      <c r="AG106" s="27"/>
      <c r="AH106" s="27"/>
      <c r="AI106" s="27"/>
      <c r="AJ106" s="224"/>
      <c r="AK106" s="27"/>
      <c r="AL106" s="27"/>
      <c r="AM106" s="224"/>
      <c r="AN106" s="27"/>
      <c r="AO106" s="27"/>
      <c r="AP106" s="224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24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24"/>
      <c r="AB107" s="27"/>
      <c r="AC107" s="27"/>
      <c r="AD107" s="224"/>
      <c r="AE107" s="27"/>
      <c r="AF107" s="27"/>
      <c r="AG107" s="27"/>
      <c r="AH107" s="27"/>
      <c r="AI107" s="27"/>
      <c r="AJ107" s="224"/>
      <c r="AK107" s="27"/>
      <c r="AL107" s="27"/>
      <c r="AM107" s="224"/>
      <c r="AN107" s="27"/>
      <c r="AO107" s="27"/>
      <c r="AP107" s="224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24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24"/>
      <c r="AB108" s="27"/>
      <c r="AC108" s="27"/>
      <c r="AD108" s="224"/>
      <c r="AE108" s="27"/>
      <c r="AF108" s="27"/>
      <c r="AG108" s="27"/>
      <c r="AH108" s="27"/>
      <c r="AI108" s="27"/>
      <c r="AJ108" s="224"/>
      <c r="AK108" s="27"/>
      <c r="AL108" s="27"/>
      <c r="AM108" s="224"/>
      <c r="AN108" s="27"/>
      <c r="AO108" s="27"/>
      <c r="AP108" s="224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24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24"/>
      <c r="AB109" s="27"/>
      <c r="AC109" s="27"/>
      <c r="AD109" s="224"/>
      <c r="AE109" s="27"/>
      <c r="AF109" s="27"/>
      <c r="AG109" s="27"/>
      <c r="AH109" s="27"/>
      <c r="AI109" s="27"/>
      <c r="AJ109" s="224"/>
      <c r="AK109" s="27"/>
      <c r="AL109" s="27"/>
      <c r="AM109" s="224"/>
      <c r="AN109" s="27"/>
      <c r="AO109" s="27"/>
      <c r="AP109" s="224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24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24"/>
      <c r="AB110" s="27"/>
      <c r="AC110" s="27"/>
      <c r="AD110" s="224"/>
      <c r="AE110" s="27"/>
      <c r="AF110" s="27"/>
      <c r="AG110" s="27"/>
      <c r="AH110" s="27"/>
      <c r="AI110" s="27"/>
      <c r="AJ110" s="224"/>
      <c r="AK110" s="27"/>
      <c r="AL110" s="27"/>
      <c r="AM110" s="224"/>
      <c r="AN110" s="27"/>
      <c r="AO110" s="27"/>
      <c r="AP110" s="224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24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24"/>
      <c r="AB111" s="27"/>
      <c r="AC111" s="27"/>
      <c r="AD111" s="224"/>
      <c r="AE111" s="27"/>
      <c r="AF111" s="27"/>
      <c r="AG111" s="27"/>
      <c r="AH111" s="27"/>
      <c r="AI111" s="27"/>
      <c r="AJ111" s="224"/>
      <c r="AK111" s="27"/>
      <c r="AL111" s="27"/>
      <c r="AM111" s="224"/>
      <c r="AN111" s="27"/>
      <c r="AO111" s="27"/>
      <c r="AP111" s="224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24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24"/>
      <c r="AB112" s="27"/>
      <c r="AC112" s="27"/>
      <c r="AD112" s="224"/>
      <c r="AE112" s="27"/>
      <c r="AF112" s="27"/>
      <c r="AG112" s="27"/>
      <c r="AH112" s="27"/>
      <c r="AI112" s="27"/>
      <c r="AJ112" s="224"/>
      <c r="AK112" s="27"/>
      <c r="AL112" s="27"/>
      <c r="AM112" s="224"/>
      <c r="AN112" s="27"/>
      <c r="AO112" s="27"/>
      <c r="AP112" s="224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24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24"/>
      <c r="AB113" s="27"/>
      <c r="AC113" s="27"/>
      <c r="AD113" s="224"/>
      <c r="AE113" s="27"/>
      <c r="AF113" s="27"/>
      <c r="AG113" s="27"/>
      <c r="AH113" s="27"/>
      <c r="AI113" s="27"/>
      <c r="AJ113" s="224"/>
      <c r="AK113" s="27"/>
      <c r="AL113" s="27"/>
      <c r="AM113" s="224"/>
      <c r="AN113" s="27"/>
      <c r="AO113" s="27"/>
      <c r="AP113" s="224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24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24"/>
      <c r="AB114" s="27"/>
      <c r="AC114" s="27"/>
      <c r="AD114" s="224"/>
      <c r="AE114" s="27"/>
      <c r="AF114" s="27"/>
      <c r="AG114" s="27"/>
      <c r="AH114" s="27"/>
      <c r="AI114" s="27"/>
      <c r="AJ114" s="224"/>
      <c r="AK114" s="27"/>
      <c r="AL114" s="27"/>
      <c r="AM114" s="224"/>
      <c r="AN114" s="27"/>
      <c r="AO114" s="27"/>
      <c r="AP114" s="224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24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24"/>
      <c r="AB115" s="27"/>
      <c r="AC115" s="27"/>
      <c r="AD115" s="224"/>
      <c r="AE115" s="27"/>
      <c r="AF115" s="27"/>
      <c r="AG115" s="27"/>
      <c r="AH115" s="27"/>
      <c r="AI115" s="27"/>
      <c r="AJ115" s="224"/>
      <c r="AK115" s="27"/>
      <c r="AL115" s="27"/>
      <c r="AM115" s="224"/>
      <c r="AN115" s="27"/>
      <c r="AO115" s="27"/>
      <c r="AP115" s="224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24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24"/>
      <c r="AB116" s="27"/>
      <c r="AC116" s="27"/>
      <c r="AD116" s="224"/>
      <c r="AE116" s="27"/>
      <c r="AF116" s="27"/>
      <c r="AG116" s="27"/>
      <c r="AH116" s="27"/>
      <c r="AI116" s="27"/>
      <c r="AJ116" s="224"/>
      <c r="AK116" s="27"/>
      <c r="AL116" s="27"/>
      <c r="AM116" s="224"/>
      <c r="AN116" s="27"/>
      <c r="AO116" s="27"/>
      <c r="AP116" s="224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24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24"/>
      <c r="AB117" s="27"/>
      <c r="AC117" s="27"/>
      <c r="AD117" s="224"/>
      <c r="AE117" s="27"/>
      <c r="AF117" s="27"/>
      <c r="AG117" s="27"/>
      <c r="AH117" s="27"/>
      <c r="AI117" s="27"/>
      <c r="AJ117" s="224"/>
      <c r="AK117" s="27"/>
      <c r="AL117" s="27"/>
      <c r="AM117" s="224"/>
      <c r="AN117" s="27"/>
      <c r="AO117" s="27"/>
      <c r="AP117" s="224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24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24"/>
      <c r="AB118" s="27"/>
      <c r="AC118" s="27"/>
      <c r="AD118" s="224"/>
      <c r="AE118" s="27"/>
      <c r="AF118" s="27"/>
      <c r="AG118" s="27"/>
      <c r="AH118" s="27"/>
      <c r="AI118" s="27"/>
      <c r="AJ118" s="224"/>
      <c r="AK118" s="27"/>
      <c r="AL118" s="27"/>
      <c r="AM118" s="224"/>
      <c r="AN118" s="27"/>
      <c r="AO118" s="27"/>
      <c r="AP118" s="224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24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24"/>
      <c r="AB119" s="27"/>
      <c r="AC119" s="27"/>
      <c r="AD119" s="224"/>
      <c r="AE119" s="27"/>
      <c r="AF119" s="27"/>
      <c r="AG119" s="27"/>
      <c r="AH119" s="27"/>
      <c r="AI119" s="27"/>
      <c r="AJ119" s="224"/>
      <c r="AK119" s="27"/>
      <c r="AL119" s="27"/>
      <c r="AM119" s="224"/>
      <c r="AN119" s="27"/>
      <c r="AO119" s="27"/>
      <c r="AP119" s="224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24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24"/>
      <c r="AB120" s="27"/>
      <c r="AC120" s="27"/>
      <c r="AD120" s="224"/>
      <c r="AE120" s="27"/>
      <c r="AF120" s="27"/>
      <c r="AG120" s="27"/>
      <c r="AH120" s="27"/>
      <c r="AI120" s="27"/>
      <c r="AJ120" s="224"/>
      <c r="AK120" s="27"/>
      <c r="AL120" s="27"/>
      <c r="AM120" s="224"/>
      <c r="AN120" s="27"/>
      <c r="AO120" s="27"/>
      <c r="AP120" s="224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24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24"/>
      <c r="AB121" s="27"/>
      <c r="AC121" s="27"/>
      <c r="AD121" s="224"/>
      <c r="AE121" s="27"/>
      <c r="AF121" s="27"/>
      <c r="AG121" s="27"/>
      <c r="AH121" s="27"/>
      <c r="AI121" s="27"/>
      <c r="AJ121" s="224"/>
      <c r="AK121" s="27"/>
      <c r="AL121" s="27"/>
      <c r="AM121" s="224"/>
      <c r="AN121" s="27"/>
      <c r="AO121" s="27"/>
      <c r="AP121" s="224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24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24"/>
      <c r="AB122" s="27"/>
      <c r="AC122" s="27"/>
      <c r="AD122" s="224"/>
      <c r="AE122" s="27"/>
      <c r="AF122" s="27"/>
      <c r="AG122" s="27"/>
      <c r="AH122" s="27"/>
      <c r="AI122" s="27"/>
      <c r="AJ122" s="224"/>
      <c r="AK122" s="27"/>
      <c r="AL122" s="27"/>
      <c r="AM122" s="224"/>
      <c r="AN122" s="27"/>
      <c r="AO122" s="27"/>
      <c r="AP122" s="224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24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24"/>
      <c r="AB123" s="27"/>
      <c r="AC123" s="27"/>
      <c r="AD123" s="224"/>
      <c r="AE123" s="27"/>
      <c r="AF123" s="27"/>
      <c r="AG123" s="27"/>
      <c r="AH123" s="27"/>
      <c r="AI123" s="27"/>
      <c r="AJ123" s="224"/>
      <c r="AK123" s="27"/>
      <c r="AL123" s="27"/>
      <c r="AM123" s="224"/>
      <c r="AN123" s="27"/>
      <c r="AO123" s="27"/>
      <c r="AP123" s="224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24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24"/>
      <c r="AB124" s="27"/>
      <c r="AC124" s="27"/>
      <c r="AD124" s="224"/>
      <c r="AE124" s="27"/>
      <c r="AF124" s="27"/>
      <c r="AG124" s="27"/>
      <c r="AH124" s="27"/>
      <c r="AI124" s="27"/>
      <c r="AJ124" s="224"/>
      <c r="AK124" s="27"/>
      <c r="AL124" s="27"/>
      <c r="AM124" s="224"/>
      <c r="AN124" s="27"/>
      <c r="AO124" s="27"/>
      <c r="AP124" s="224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24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24"/>
      <c r="AB125" s="27"/>
      <c r="AC125" s="27"/>
      <c r="AD125" s="224"/>
      <c r="AE125" s="27"/>
      <c r="AF125" s="27"/>
      <c r="AG125" s="27"/>
      <c r="AH125" s="27"/>
      <c r="AI125" s="27"/>
      <c r="AJ125" s="224"/>
      <c r="AK125" s="27"/>
      <c r="AL125" s="27"/>
      <c r="AM125" s="224"/>
      <c r="AN125" s="27"/>
      <c r="AO125" s="27"/>
      <c r="AP125" s="224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24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24"/>
      <c r="AB126" s="27"/>
      <c r="AC126" s="27"/>
      <c r="AD126" s="224"/>
      <c r="AE126" s="27"/>
      <c r="AF126" s="27"/>
      <c r="AG126" s="27"/>
      <c r="AH126" s="27"/>
      <c r="AI126" s="27"/>
      <c r="AJ126" s="224"/>
      <c r="AK126" s="27"/>
      <c r="AL126" s="27"/>
      <c r="AM126" s="224"/>
      <c r="AN126" s="27"/>
      <c r="AO126" s="27"/>
      <c r="AP126" s="224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24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24"/>
      <c r="AB127" s="27"/>
      <c r="AC127" s="27"/>
      <c r="AD127" s="224"/>
      <c r="AE127" s="27"/>
      <c r="AF127" s="27"/>
      <c r="AG127" s="27"/>
      <c r="AH127" s="27"/>
      <c r="AI127" s="27"/>
      <c r="AJ127" s="224"/>
      <c r="AK127" s="27"/>
      <c r="AL127" s="27"/>
      <c r="AM127" s="224"/>
      <c r="AN127" s="27"/>
      <c r="AO127" s="27"/>
      <c r="AP127" s="224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24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24"/>
      <c r="AB128" s="27"/>
      <c r="AC128" s="27"/>
      <c r="AD128" s="224"/>
      <c r="AE128" s="27"/>
      <c r="AF128" s="27"/>
      <c r="AG128" s="27"/>
      <c r="AH128" s="27"/>
      <c r="AI128" s="27"/>
      <c r="AJ128" s="224"/>
      <c r="AK128" s="27"/>
      <c r="AL128" s="27"/>
      <c r="AM128" s="224"/>
      <c r="AN128" s="27"/>
      <c r="AO128" s="27"/>
      <c r="AP128" s="224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24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24"/>
      <c r="AB129" s="27"/>
      <c r="AC129" s="27"/>
      <c r="AD129" s="224"/>
      <c r="AE129" s="27"/>
      <c r="AF129" s="27"/>
      <c r="AG129" s="27"/>
      <c r="AH129" s="27"/>
      <c r="AI129" s="27"/>
      <c r="AJ129" s="224"/>
      <c r="AK129" s="27"/>
      <c r="AL129" s="27"/>
      <c r="AM129" s="224"/>
      <c r="AN129" s="27"/>
      <c r="AO129" s="27"/>
      <c r="AP129" s="224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24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24"/>
      <c r="AB130" s="27"/>
      <c r="AC130" s="27"/>
      <c r="AD130" s="224"/>
      <c r="AE130" s="27"/>
      <c r="AF130" s="27"/>
      <c r="AG130" s="27"/>
      <c r="AH130" s="27"/>
      <c r="AI130" s="27"/>
      <c r="AJ130" s="224"/>
      <c r="AK130" s="27"/>
      <c r="AL130" s="27"/>
      <c r="AM130" s="224"/>
      <c r="AN130" s="27"/>
      <c r="AO130" s="27"/>
      <c r="AP130" s="224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24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24"/>
      <c r="AB131" s="27"/>
      <c r="AC131" s="27"/>
      <c r="AD131" s="224"/>
      <c r="AE131" s="27"/>
      <c r="AF131" s="27"/>
      <c r="AG131" s="27"/>
      <c r="AH131" s="27"/>
      <c r="AI131" s="27"/>
      <c r="AJ131" s="224"/>
      <c r="AK131" s="27"/>
      <c r="AL131" s="27"/>
      <c r="AM131" s="224"/>
      <c r="AN131" s="27"/>
      <c r="AO131" s="27"/>
      <c r="AP131" s="224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24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24"/>
      <c r="AB132" s="27"/>
      <c r="AC132" s="27"/>
      <c r="AD132" s="224"/>
      <c r="AE132" s="27"/>
      <c r="AF132" s="27"/>
      <c r="AG132" s="27"/>
      <c r="AH132" s="27"/>
      <c r="AI132" s="27"/>
      <c r="AJ132" s="224"/>
      <c r="AK132" s="27"/>
      <c r="AL132" s="27"/>
      <c r="AM132" s="224"/>
      <c r="AN132" s="27"/>
      <c r="AO132" s="27"/>
      <c r="AP132" s="224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24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24"/>
      <c r="AB133" s="27"/>
      <c r="AC133" s="27"/>
      <c r="AD133" s="224"/>
      <c r="AE133" s="27"/>
      <c r="AF133" s="27"/>
      <c r="AG133" s="27"/>
      <c r="AH133" s="27"/>
      <c r="AI133" s="27"/>
      <c r="AJ133" s="224"/>
      <c r="AK133" s="27"/>
      <c r="AL133" s="27"/>
      <c r="AM133" s="224"/>
      <c r="AN133" s="27"/>
      <c r="AO133" s="27"/>
      <c r="AP133" s="224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24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24"/>
      <c r="AB134" s="27"/>
      <c r="AC134" s="27"/>
      <c r="AD134" s="224"/>
      <c r="AE134" s="27"/>
      <c r="AF134" s="27"/>
      <c r="AG134" s="27"/>
      <c r="AH134" s="27"/>
      <c r="AI134" s="27"/>
      <c r="AJ134" s="224"/>
      <c r="AK134" s="27"/>
      <c r="AL134" s="27"/>
      <c r="AM134" s="224"/>
      <c r="AN134" s="27"/>
      <c r="AO134" s="27"/>
      <c r="AP134" s="224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24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24"/>
      <c r="AB135" s="27"/>
      <c r="AC135" s="27"/>
      <c r="AD135" s="224"/>
      <c r="AE135" s="27"/>
      <c r="AF135" s="27"/>
      <c r="AG135" s="27"/>
      <c r="AH135" s="27"/>
      <c r="AI135" s="27"/>
      <c r="AJ135" s="224"/>
      <c r="AK135" s="27"/>
      <c r="AL135" s="27"/>
      <c r="AM135" s="224"/>
      <c r="AN135" s="27"/>
      <c r="AO135" s="27"/>
      <c r="AP135" s="224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24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24"/>
      <c r="AB136" s="27"/>
      <c r="AC136" s="27"/>
      <c r="AD136" s="224"/>
      <c r="AE136" s="27"/>
      <c r="AF136" s="27"/>
      <c r="AG136" s="27"/>
      <c r="AH136" s="27"/>
      <c r="AI136" s="27"/>
      <c r="AJ136" s="224"/>
      <c r="AK136" s="27"/>
      <c r="AL136" s="27"/>
      <c r="AM136" s="224"/>
      <c r="AN136" s="27"/>
      <c r="AO136" s="27"/>
      <c r="AP136" s="224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24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24"/>
      <c r="AB137" s="27"/>
      <c r="AC137" s="27"/>
      <c r="AD137" s="224"/>
      <c r="AE137" s="27"/>
      <c r="AF137" s="27"/>
      <c r="AG137" s="27"/>
      <c r="AH137" s="27"/>
      <c r="AI137" s="27"/>
      <c r="AJ137" s="224"/>
      <c r="AK137" s="27"/>
      <c r="AL137" s="27"/>
      <c r="AM137" s="224"/>
      <c r="AN137" s="27"/>
      <c r="AO137" s="27"/>
      <c r="AP137" s="224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24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24"/>
      <c r="AB138" s="27"/>
      <c r="AC138" s="27"/>
      <c r="AD138" s="224"/>
      <c r="AE138" s="27"/>
      <c r="AF138" s="27"/>
      <c r="AG138" s="27"/>
      <c r="AH138" s="27"/>
      <c r="AI138" s="27"/>
      <c r="AJ138" s="224"/>
      <c r="AK138" s="27"/>
      <c r="AL138" s="27"/>
      <c r="AM138" s="224"/>
      <c r="AN138" s="27"/>
      <c r="AO138" s="27"/>
      <c r="AP138" s="224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24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24"/>
      <c r="AB139" s="27"/>
      <c r="AC139" s="27"/>
      <c r="AD139" s="224"/>
      <c r="AE139" s="27"/>
      <c r="AF139" s="27"/>
      <c r="AG139" s="27"/>
      <c r="AH139" s="27"/>
      <c r="AI139" s="27"/>
      <c r="AJ139" s="224"/>
      <c r="AK139" s="27"/>
      <c r="AL139" s="27"/>
      <c r="AM139" s="224"/>
      <c r="AN139" s="27"/>
      <c r="AO139" s="27"/>
      <c r="AP139" s="224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24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24"/>
      <c r="AB140" s="27"/>
      <c r="AC140" s="27"/>
      <c r="AD140" s="224"/>
      <c r="AE140" s="27"/>
      <c r="AF140" s="27"/>
      <c r="AG140" s="27"/>
      <c r="AH140" s="27"/>
      <c r="AI140" s="27"/>
      <c r="AJ140" s="224"/>
      <c r="AK140" s="27"/>
      <c r="AL140" s="27"/>
      <c r="AM140" s="224"/>
      <c r="AN140" s="27"/>
      <c r="AO140" s="27"/>
      <c r="AP140" s="224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24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24"/>
      <c r="AB141" s="27"/>
      <c r="AC141" s="27"/>
      <c r="AD141" s="224"/>
      <c r="AE141" s="27"/>
      <c r="AF141" s="27"/>
      <c r="AG141" s="27"/>
      <c r="AH141" s="27"/>
      <c r="AI141" s="27"/>
      <c r="AJ141" s="224"/>
      <c r="AK141" s="27"/>
      <c r="AL141" s="27"/>
      <c r="AM141" s="224"/>
      <c r="AN141" s="27"/>
      <c r="AO141" s="27"/>
      <c r="AP141" s="224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24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24"/>
      <c r="AB142" s="27"/>
      <c r="AC142" s="27"/>
      <c r="AD142" s="224"/>
      <c r="AE142" s="27"/>
      <c r="AF142" s="27"/>
      <c r="AG142" s="27"/>
      <c r="AH142" s="27"/>
      <c r="AI142" s="27"/>
      <c r="AJ142" s="224"/>
      <c r="AK142" s="27"/>
      <c r="AL142" s="27"/>
      <c r="AM142" s="224"/>
      <c r="AN142" s="27"/>
      <c r="AO142" s="27"/>
      <c r="AP142" s="224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24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24"/>
      <c r="AB143" s="27"/>
      <c r="AC143" s="27"/>
      <c r="AD143" s="224"/>
      <c r="AE143" s="27"/>
      <c r="AF143" s="27"/>
      <c r="AG143" s="27"/>
      <c r="AH143" s="27"/>
      <c r="AI143" s="27"/>
      <c r="AJ143" s="224"/>
      <c r="AK143" s="27"/>
      <c r="AL143" s="27"/>
      <c r="AM143" s="224"/>
      <c r="AN143" s="27"/>
      <c r="AO143" s="27"/>
      <c r="AP143" s="224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24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24"/>
      <c r="AB144" s="27"/>
      <c r="AC144" s="27"/>
      <c r="AD144" s="224"/>
      <c r="AE144" s="27"/>
      <c r="AF144" s="27"/>
      <c r="AG144" s="27"/>
      <c r="AH144" s="27"/>
      <c r="AI144" s="27"/>
      <c r="AJ144" s="224"/>
      <c r="AK144" s="27"/>
      <c r="AL144" s="27"/>
      <c r="AM144" s="224"/>
      <c r="AN144" s="27"/>
      <c r="AO144" s="27"/>
      <c r="AP144" s="224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24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24"/>
      <c r="AB145" s="27"/>
      <c r="AC145" s="27"/>
      <c r="AD145" s="224"/>
      <c r="AE145" s="27"/>
      <c r="AF145" s="27"/>
      <c r="AG145" s="27"/>
      <c r="AH145" s="27"/>
      <c r="AI145" s="27"/>
      <c r="AJ145" s="224"/>
      <c r="AK145" s="27"/>
      <c r="AL145" s="27"/>
      <c r="AM145" s="224"/>
      <c r="AN145" s="27"/>
      <c r="AO145" s="27"/>
      <c r="AP145" s="224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24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24"/>
      <c r="AB146" s="27"/>
      <c r="AC146" s="27"/>
      <c r="AD146" s="224"/>
      <c r="AE146" s="27"/>
      <c r="AF146" s="27"/>
      <c r="AG146" s="27"/>
      <c r="AH146" s="27"/>
      <c r="AI146" s="27"/>
      <c r="AJ146" s="224"/>
      <c r="AK146" s="27"/>
      <c r="AL146" s="27"/>
      <c r="AM146" s="224"/>
      <c r="AN146" s="27"/>
      <c r="AO146" s="27"/>
      <c r="AP146" s="224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24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24"/>
      <c r="AB147" s="27"/>
      <c r="AC147" s="27"/>
      <c r="AD147" s="224"/>
      <c r="AE147" s="27"/>
      <c r="AF147" s="27"/>
      <c r="AG147" s="27"/>
      <c r="AH147" s="27"/>
      <c r="AI147" s="27"/>
      <c r="AJ147" s="224"/>
      <c r="AK147" s="27"/>
      <c r="AL147" s="27"/>
      <c r="AM147" s="224"/>
      <c r="AN147" s="27"/>
      <c r="AO147" s="27"/>
      <c r="AP147" s="224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24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24"/>
      <c r="AB148" s="27"/>
      <c r="AC148" s="27"/>
      <c r="AD148" s="224"/>
      <c r="AE148" s="27"/>
      <c r="AF148" s="27"/>
      <c r="AG148" s="27"/>
      <c r="AH148" s="27"/>
      <c r="AI148" s="27"/>
      <c r="AJ148" s="224"/>
      <c r="AK148" s="27"/>
      <c r="AL148" s="27"/>
      <c r="AM148" s="224"/>
      <c r="AN148" s="27"/>
      <c r="AO148" s="27"/>
      <c r="AP148" s="224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24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24"/>
      <c r="AB149" s="27"/>
      <c r="AC149" s="27"/>
      <c r="AD149" s="224"/>
      <c r="AE149" s="27"/>
      <c r="AF149" s="27"/>
      <c r="AG149" s="27"/>
      <c r="AH149" s="27"/>
      <c r="AI149" s="27"/>
      <c r="AJ149" s="224"/>
      <c r="AK149" s="27"/>
      <c r="AL149" s="27"/>
      <c r="AM149" s="224"/>
      <c r="AN149" s="27"/>
      <c r="AO149" s="27"/>
      <c r="AP149" s="224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24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24"/>
      <c r="AB150" s="27"/>
      <c r="AC150" s="27"/>
      <c r="AD150" s="224"/>
      <c r="AE150" s="27"/>
      <c r="AF150" s="27"/>
      <c r="AG150" s="27"/>
      <c r="AH150" s="27"/>
      <c r="AI150" s="27"/>
      <c r="AJ150" s="224"/>
      <c r="AK150" s="27"/>
      <c r="AL150" s="27"/>
      <c r="AM150" s="224"/>
      <c r="AN150" s="27"/>
      <c r="AO150" s="27"/>
      <c r="AP150" s="224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24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24"/>
      <c r="AB151" s="27"/>
      <c r="AC151" s="27"/>
      <c r="AD151" s="224"/>
      <c r="AE151" s="27"/>
      <c r="AF151" s="27"/>
      <c r="AG151" s="27"/>
      <c r="AH151" s="27"/>
      <c r="AI151" s="27"/>
      <c r="AJ151" s="224"/>
      <c r="AK151" s="27"/>
      <c r="AL151" s="27"/>
      <c r="AM151" s="224"/>
      <c r="AN151" s="27"/>
      <c r="AO151" s="27"/>
      <c r="AP151" s="224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24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24"/>
      <c r="AB152" s="27"/>
      <c r="AC152" s="27"/>
      <c r="AD152" s="224"/>
      <c r="AE152" s="27"/>
      <c r="AF152" s="27"/>
      <c r="AG152" s="27"/>
      <c r="AH152" s="27"/>
      <c r="AI152" s="27"/>
      <c r="AJ152" s="224"/>
      <c r="AK152" s="27"/>
      <c r="AL152" s="27"/>
      <c r="AM152" s="224"/>
      <c r="AN152" s="27"/>
      <c r="AO152" s="27"/>
      <c r="AP152" s="224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24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24"/>
      <c r="AB153" s="27"/>
      <c r="AC153" s="27"/>
      <c r="AD153" s="224"/>
      <c r="AE153" s="27"/>
      <c r="AF153" s="27"/>
      <c r="AG153" s="27"/>
      <c r="AH153" s="27"/>
      <c r="AI153" s="27"/>
      <c r="AJ153" s="224"/>
      <c r="AK153" s="27"/>
      <c r="AL153" s="27"/>
      <c r="AM153" s="224"/>
      <c r="AN153" s="27"/>
      <c r="AO153" s="27"/>
      <c r="AP153" s="224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24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24"/>
      <c r="AB154" s="27"/>
      <c r="AC154" s="27"/>
      <c r="AD154" s="224"/>
      <c r="AE154" s="27"/>
      <c r="AF154" s="27"/>
      <c r="AG154" s="27"/>
      <c r="AH154" s="27"/>
      <c r="AI154" s="27"/>
      <c r="AJ154" s="224"/>
      <c r="AK154" s="27"/>
      <c r="AL154" s="27"/>
      <c r="AM154" s="224"/>
      <c r="AN154" s="27"/>
      <c r="AO154" s="27"/>
      <c r="AP154" s="224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24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24"/>
      <c r="AB155" s="27"/>
      <c r="AC155" s="27"/>
      <c r="AD155" s="224"/>
      <c r="AE155" s="27"/>
      <c r="AF155" s="27"/>
      <c r="AG155" s="27"/>
      <c r="AH155" s="27"/>
      <c r="AI155" s="27"/>
      <c r="AJ155" s="224"/>
      <c r="AK155" s="27"/>
      <c r="AL155" s="27"/>
      <c r="AM155" s="224"/>
      <c r="AN155" s="27"/>
      <c r="AO155" s="27"/>
      <c r="AP155" s="224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24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24"/>
      <c r="AB156" s="27"/>
      <c r="AC156" s="27"/>
      <c r="AD156" s="224"/>
      <c r="AE156" s="27"/>
      <c r="AF156" s="27"/>
      <c r="AG156" s="27"/>
      <c r="AH156" s="27"/>
      <c r="AI156" s="27"/>
      <c r="AJ156" s="224"/>
      <c r="AK156" s="27"/>
      <c r="AL156" s="27"/>
      <c r="AM156" s="224"/>
      <c r="AN156" s="27"/>
      <c r="AO156" s="27"/>
      <c r="AP156" s="224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24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24"/>
      <c r="AB157" s="27"/>
      <c r="AC157" s="27"/>
      <c r="AD157" s="224"/>
      <c r="AE157" s="27"/>
      <c r="AF157" s="27"/>
      <c r="AG157" s="27"/>
      <c r="AH157" s="27"/>
      <c r="AI157" s="27"/>
      <c r="AJ157" s="224"/>
      <c r="AK157" s="27"/>
      <c r="AL157" s="27"/>
      <c r="AM157" s="224"/>
      <c r="AN157" s="27"/>
      <c r="AO157" s="27"/>
      <c r="AP157" s="224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24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24"/>
      <c r="AB158" s="27"/>
      <c r="AC158" s="27"/>
      <c r="AD158" s="224"/>
      <c r="AE158" s="27"/>
      <c r="AF158" s="27"/>
      <c r="AG158" s="27"/>
      <c r="AH158" s="27"/>
      <c r="AI158" s="27"/>
      <c r="AJ158" s="224"/>
      <c r="AK158" s="27"/>
      <c r="AL158" s="27"/>
      <c r="AM158" s="224"/>
      <c r="AN158" s="27"/>
      <c r="AO158" s="27"/>
      <c r="AP158" s="224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24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24"/>
      <c r="AB159" s="27"/>
      <c r="AC159" s="27"/>
      <c r="AD159" s="224"/>
      <c r="AE159" s="27"/>
      <c r="AF159" s="27"/>
      <c r="AG159" s="27"/>
      <c r="AH159" s="27"/>
      <c r="AI159" s="27"/>
      <c r="AJ159" s="224"/>
      <c r="AK159" s="27"/>
      <c r="AL159" s="27"/>
      <c r="AM159" s="224"/>
      <c r="AN159" s="27"/>
      <c r="AO159" s="27"/>
      <c r="AP159" s="224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24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24"/>
      <c r="AB160" s="27"/>
      <c r="AC160" s="27"/>
      <c r="AD160" s="224"/>
      <c r="AE160" s="27"/>
      <c r="AF160" s="27"/>
      <c r="AG160" s="27"/>
      <c r="AH160" s="27"/>
      <c r="AI160" s="27"/>
      <c r="AJ160" s="224"/>
      <c r="AK160" s="27"/>
      <c r="AL160" s="27"/>
      <c r="AM160" s="224"/>
      <c r="AN160" s="27"/>
      <c r="AO160" s="27"/>
      <c r="AP160" s="224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24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24"/>
      <c r="AB161" s="27"/>
      <c r="AC161" s="27"/>
      <c r="AD161" s="224"/>
      <c r="AE161" s="27"/>
      <c r="AF161" s="27"/>
      <c r="AG161" s="27"/>
      <c r="AH161" s="27"/>
      <c r="AI161" s="27"/>
      <c r="AJ161" s="224"/>
      <c r="AK161" s="27"/>
      <c r="AL161" s="27"/>
      <c r="AM161" s="224"/>
      <c r="AN161" s="27"/>
      <c r="AO161" s="27"/>
      <c r="AP161" s="224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24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24"/>
      <c r="AB162" s="27"/>
      <c r="AC162" s="27"/>
      <c r="AD162" s="224"/>
      <c r="AE162" s="27"/>
      <c r="AF162" s="27"/>
      <c r="AG162" s="27"/>
      <c r="AH162" s="27"/>
      <c r="AI162" s="27"/>
      <c r="AJ162" s="224"/>
      <c r="AK162" s="27"/>
      <c r="AL162" s="27"/>
      <c r="AM162" s="224"/>
      <c r="AN162" s="27"/>
      <c r="AO162" s="27"/>
      <c r="AP162" s="224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24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24"/>
      <c r="AB163" s="27"/>
      <c r="AC163" s="27"/>
      <c r="AD163" s="224"/>
      <c r="AE163" s="27"/>
      <c r="AF163" s="27"/>
      <c r="AG163" s="27"/>
      <c r="AH163" s="27"/>
      <c r="AI163" s="27"/>
      <c r="AJ163" s="224"/>
      <c r="AK163" s="27"/>
      <c r="AL163" s="27"/>
      <c r="AM163" s="224"/>
      <c r="AN163" s="27"/>
      <c r="AO163" s="27"/>
      <c r="AP163" s="224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24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24"/>
      <c r="AB164" s="27"/>
      <c r="AC164" s="27"/>
      <c r="AD164" s="224"/>
      <c r="AE164" s="27"/>
      <c r="AF164" s="27"/>
      <c r="AG164" s="27"/>
      <c r="AH164" s="27"/>
      <c r="AI164" s="27"/>
      <c r="AJ164" s="224"/>
      <c r="AK164" s="27"/>
      <c r="AL164" s="27"/>
      <c r="AM164" s="224"/>
      <c r="AN164" s="27"/>
      <c r="AO164" s="27"/>
      <c r="AP164" s="224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24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24"/>
      <c r="AB165" s="27"/>
      <c r="AC165" s="27"/>
      <c r="AD165" s="224"/>
      <c r="AE165" s="27"/>
      <c r="AF165" s="27"/>
      <c r="AG165" s="27"/>
      <c r="AH165" s="27"/>
      <c r="AI165" s="27"/>
      <c r="AJ165" s="224"/>
      <c r="AK165" s="27"/>
      <c r="AL165" s="27"/>
      <c r="AM165" s="224"/>
      <c r="AN165" s="27"/>
      <c r="AO165" s="27"/>
      <c r="AP165" s="224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24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24"/>
      <c r="AB166" s="27"/>
      <c r="AC166" s="27"/>
      <c r="AD166" s="224"/>
      <c r="AE166" s="27"/>
      <c r="AF166" s="27"/>
      <c r="AG166" s="27"/>
      <c r="AH166" s="27"/>
      <c r="AI166" s="27"/>
      <c r="AJ166" s="224"/>
      <c r="AK166" s="27"/>
      <c r="AL166" s="27"/>
      <c r="AM166" s="224"/>
      <c r="AN166" s="27"/>
      <c r="AO166" s="27"/>
      <c r="AP166" s="224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24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24"/>
      <c r="AB167" s="27"/>
      <c r="AC167" s="27"/>
      <c r="AD167" s="224"/>
      <c r="AE167" s="27"/>
      <c r="AF167" s="27"/>
      <c r="AG167" s="27"/>
      <c r="AH167" s="27"/>
      <c r="AI167" s="27"/>
      <c r="AJ167" s="224"/>
      <c r="AK167" s="27"/>
      <c r="AL167" s="27"/>
      <c r="AM167" s="224"/>
      <c r="AN167" s="27"/>
      <c r="AO167" s="27"/>
      <c r="AP167" s="224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24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24"/>
      <c r="AB168" s="27"/>
      <c r="AC168" s="27"/>
      <c r="AD168" s="224"/>
      <c r="AE168" s="27"/>
      <c r="AF168" s="27"/>
      <c r="AG168" s="27"/>
      <c r="AH168" s="27"/>
      <c r="AI168" s="27"/>
      <c r="AJ168" s="224"/>
      <c r="AK168" s="27"/>
      <c r="AL168" s="27"/>
      <c r="AM168" s="224"/>
      <c r="AN168" s="27"/>
      <c r="AO168" s="27"/>
      <c r="AP168" s="224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24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24"/>
      <c r="AB169" s="27"/>
      <c r="AC169" s="27"/>
      <c r="AD169" s="224"/>
      <c r="AE169" s="27"/>
      <c r="AF169" s="27"/>
      <c r="AG169" s="27"/>
      <c r="AH169" s="27"/>
      <c r="AI169" s="27"/>
      <c r="AJ169" s="224"/>
      <c r="AK169" s="27"/>
      <c r="AL169" s="27"/>
      <c r="AM169" s="224"/>
      <c r="AN169" s="27"/>
      <c r="AO169" s="27"/>
      <c r="AP169" s="224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24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24"/>
      <c r="AB170" s="27"/>
      <c r="AC170" s="27"/>
      <c r="AD170" s="224"/>
      <c r="AE170" s="27"/>
      <c r="AF170" s="27"/>
      <c r="AG170" s="27"/>
      <c r="AH170" s="27"/>
      <c r="AI170" s="27"/>
      <c r="AJ170" s="224"/>
      <c r="AK170" s="27"/>
      <c r="AL170" s="27"/>
      <c r="AM170" s="224"/>
      <c r="AN170" s="27"/>
      <c r="AO170" s="27"/>
      <c r="AP170" s="224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24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24"/>
      <c r="AB171" s="27"/>
      <c r="AC171" s="27"/>
      <c r="AD171" s="224"/>
      <c r="AE171" s="27"/>
      <c r="AF171" s="27"/>
      <c r="AG171" s="27"/>
      <c r="AH171" s="27"/>
      <c r="AI171" s="27"/>
      <c r="AJ171" s="224"/>
      <c r="AK171" s="27"/>
      <c r="AL171" s="27"/>
      <c r="AM171" s="224"/>
      <c r="AN171" s="27"/>
      <c r="AO171" s="27"/>
      <c r="AP171" s="224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24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24"/>
      <c r="AB172" s="27"/>
      <c r="AC172" s="27"/>
      <c r="AD172" s="224"/>
      <c r="AE172" s="27"/>
      <c r="AF172" s="27"/>
      <c r="AG172" s="27"/>
      <c r="AH172" s="27"/>
      <c r="AI172" s="27"/>
      <c r="AJ172" s="224"/>
      <c r="AK172" s="27"/>
      <c r="AL172" s="27"/>
      <c r="AM172" s="224"/>
      <c r="AN172" s="27"/>
      <c r="AO172" s="27"/>
      <c r="AP172" s="224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24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24"/>
      <c r="AB173" s="27"/>
      <c r="AC173" s="27"/>
      <c r="AD173" s="224"/>
      <c r="AE173" s="27"/>
      <c r="AF173" s="27"/>
      <c r="AG173" s="27"/>
      <c r="AH173" s="27"/>
      <c r="AI173" s="27"/>
      <c r="AJ173" s="224"/>
      <c r="AK173" s="27"/>
      <c r="AL173" s="27"/>
      <c r="AM173" s="224"/>
      <c r="AN173" s="27"/>
      <c r="AO173" s="27"/>
      <c r="AP173" s="224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24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24"/>
      <c r="AB174" s="27"/>
      <c r="AC174" s="27"/>
      <c r="AD174" s="224"/>
      <c r="AE174" s="27"/>
      <c r="AF174" s="27"/>
      <c r="AG174" s="27"/>
      <c r="AH174" s="27"/>
      <c r="AI174" s="27"/>
      <c r="AJ174" s="224"/>
      <c r="AK174" s="27"/>
      <c r="AL174" s="27"/>
      <c r="AM174" s="224"/>
      <c r="AN174" s="27"/>
      <c r="AO174" s="27"/>
      <c r="AP174" s="224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24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24"/>
      <c r="AB175" s="27"/>
      <c r="AC175" s="27"/>
      <c r="AD175" s="224"/>
      <c r="AE175" s="27"/>
      <c r="AF175" s="27"/>
      <c r="AG175" s="27"/>
      <c r="AH175" s="27"/>
      <c r="AI175" s="27"/>
      <c r="AJ175" s="224"/>
      <c r="AK175" s="27"/>
      <c r="AL175" s="27"/>
      <c r="AM175" s="224"/>
      <c r="AN175" s="27"/>
      <c r="AO175" s="27"/>
      <c r="AP175" s="224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24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24"/>
      <c r="AB176" s="27"/>
      <c r="AC176" s="27"/>
      <c r="AD176" s="224"/>
      <c r="AE176" s="27"/>
      <c r="AF176" s="27"/>
      <c r="AG176" s="27"/>
      <c r="AH176" s="27"/>
      <c r="AI176" s="27"/>
      <c r="AJ176" s="224"/>
      <c r="AK176" s="27"/>
      <c r="AL176" s="27"/>
      <c r="AM176" s="224"/>
      <c r="AN176" s="27"/>
      <c r="AO176" s="27"/>
      <c r="AP176" s="224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24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24"/>
      <c r="AB177" s="27"/>
      <c r="AC177" s="27"/>
      <c r="AD177" s="224"/>
      <c r="AE177" s="27"/>
      <c r="AF177" s="27"/>
      <c r="AG177" s="27"/>
      <c r="AH177" s="27"/>
      <c r="AI177" s="27"/>
      <c r="AJ177" s="224"/>
      <c r="AK177" s="27"/>
      <c r="AL177" s="27"/>
      <c r="AM177" s="224"/>
      <c r="AN177" s="27"/>
      <c r="AO177" s="27"/>
      <c r="AP177" s="224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24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24"/>
      <c r="AB178" s="27"/>
      <c r="AC178" s="27"/>
      <c r="AD178" s="224"/>
      <c r="AE178" s="27"/>
      <c r="AF178" s="27"/>
      <c r="AG178" s="27"/>
      <c r="AH178" s="27"/>
      <c r="AI178" s="27"/>
      <c r="AJ178" s="224"/>
      <c r="AK178" s="27"/>
      <c r="AL178" s="27"/>
      <c r="AM178" s="224"/>
      <c r="AN178" s="27"/>
      <c r="AO178" s="27"/>
      <c r="AP178" s="224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24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24"/>
      <c r="AB179" s="27"/>
      <c r="AC179" s="27"/>
      <c r="AD179" s="224"/>
      <c r="AE179" s="27"/>
      <c r="AF179" s="27"/>
      <c r="AG179" s="27"/>
      <c r="AH179" s="27"/>
      <c r="AI179" s="27"/>
      <c r="AJ179" s="224"/>
      <c r="AK179" s="27"/>
      <c r="AL179" s="27"/>
      <c r="AM179" s="224"/>
      <c r="AN179" s="27"/>
      <c r="AO179" s="27"/>
      <c r="AP179" s="224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24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24"/>
      <c r="AB180" s="27"/>
      <c r="AC180" s="27"/>
      <c r="AD180" s="224"/>
      <c r="AE180" s="27"/>
      <c r="AF180" s="27"/>
      <c r="AG180" s="27"/>
      <c r="AH180" s="27"/>
      <c r="AI180" s="27"/>
      <c r="AJ180" s="224"/>
      <c r="AK180" s="27"/>
      <c r="AL180" s="27"/>
      <c r="AM180" s="224"/>
      <c r="AN180" s="27"/>
      <c r="AO180" s="27"/>
      <c r="AP180" s="224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24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24"/>
      <c r="AB181" s="27"/>
      <c r="AC181" s="27"/>
      <c r="AD181" s="224"/>
      <c r="AE181" s="27"/>
      <c r="AF181" s="27"/>
      <c r="AG181" s="27"/>
      <c r="AH181" s="27"/>
      <c r="AI181" s="27"/>
      <c r="AJ181" s="224"/>
      <c r="AK181" s="27"/>
      <c r="AL181" s="27"/>
      <c r="AM181" s="224"/>
      <c r="AN181" s="27"/>
      <c r="AO181" s="27"/>
      <c r="AP181" s="224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24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24"/>
      <c r="AB182" s="27"/>
      <c r="AC182" s="27"/>
      <c r="AD182" s="224"/>
      <c r="AE182" s="27"/>
      <c r="AF182" s="27"/>
      <c r="AG182" s="27"/>
      <c r="AH182" s="27"/>
      <c r="AI182" s="27"/>
      <c r="AJ182" s="224"/>
      <c r="AK182" s="27"/>
      <c r="AL182" s="27"/>
      <c r="AM182" s="224"/>
      <c r="AN182" s="27"/>
      <c r="AO182" s="27"/>
      <c r="AP182" s="224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24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24"/>
      <c r="AB183" s="27"/>
      <c r="AC183" s="27"/>
      <c r="AD183" s="224"/>
      <c r="AE183" s="27"/>
      <c r="AF183" s="27"/>
      <c r="AG183" s="27"/>
      <c r="AH183" s="27"/>
      <c r="AI183" s="27"/>
      <c r="AJ183" s="224"/>
      <c r="AK183" s="27"/>
      <c r="AL183" s="27"/>
      <c r="AM183" s="224"/>
      <c r="AN183" s="27"/>
      <c r="AO183" s="27"/>
      <c r="AP183" s="224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24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24"/>
      <c r="AB184" s="27"/>
      <c r="AC184" s="27"/>
      <c r="AD184" s="224"/>
      <c r="AE184" s="27"/>
      <c r="AF184" s="27"/>
      <c r="AG184" s="27"/>
      <c r="AH184" s="27"/>
      <c r="AI184" s="27"/>
      <c r="AJ184" s="224"/>
      <c r="AK184" s="27"/>
      <c r="AL184" s="27"/>
      <c r="AM184" s="224"/>
      <c r="AN184" s="27"/>
      <c r="AO184" s="27"/>
      <c r="AP184" s="224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24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24"/>
      <c r="AB185" s="27"/>
      <c r="AC185" s="27"/>
      <c r="AD185" s="224"/>
      <c r="AE185" s="27"/>
      <c r="AF185" s="27"/>
      <c r="AG185" s="27"/>
      <c r="AH185" s="27"/>
      <c r="AI185" s="27"/>
      <c r="AJ185" s="224"/>
      <c r="AK185" s="27"/>
      <c r="AL185" s="27"/>
      <c r="AM185" s="224"/>
      <c r="AN185" s="27"/>
      <c r="AO185" s="27"/>
      <c r="AP185" s="224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24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24"/>
      <c r="AB186" s="27"/>
      <c r="AC186" s="27"/>
      <c r="AD186" s="224"/>
      <c r="AE186" s="27"/>
      <c r="AF186" s="27"/>
      <c r="AG186" s="27"/>
      <c r="AH186" s="27"/>
      <c r="AI186" s="27"/>
      <c r="AJ186" s="224"/>
      <c r="AK186" s="27"/>
      <c r="AL186" s="27"/>
      <c r="AM186" s="224"/>
      <c r="AN186" s="27"/>
      <c r="AO186" s="27"/>
      <c r="AP186" s="224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24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24"/>
      <c r="AB187" s="27"/>
      <c r="AC187" s="27"/>
      <c r="AD187" s="224"/>
      <c r="AE187" s="27"/>
      <c r="AF187" s="27"/>
      <c r="AG187" s="27"/>
      <c r="AH187" s="27"/>
      <c r="AI187" s="27"/>
      <c r="AJ187" s="224"/>
      <c r="AK187" s="27"/>
      <c r="AL187" s="27"/>
      <c r="AM187" s="224"/>
      <c r="AN187" s="27"/>
      <c r="AO187" s="27"/>
      <c r="AP187" s="224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24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24"/>
      <c r="AB188" s="27"/>
      <c r="AC188" s="27"/>
      <c r="AD188" s="224"/>
      <c r="AE188" s="27"/>
      <c r="AF188" s="27"/>
      <c r="AG188" s="27"/>
      <c r="AH188" s="27"/>
      <c r="AI188" s="27"/>
      <c r="AJ188" s="224"/>
      <c r="AK188" s="27"/>
      <c r="AL188" s="27"/>
      <c r="AM188" s="224"/>
      <c r="AN188" s="27"/>
      <c r="AO188" s="27"/>
      <c r="AP188" s="224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24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24"/>
      <c r="AB189" s="27"/>
      <c r="AC189" s="27"/>
      <c r="AD189" s="224"/>
      <c r="AE189" s="27"/>
      <c r="AF189" s="27"/>
      <c r="AG189" s="27"/>
      <c r="AH189" s="27"/>
      <c r="AI189" s="27"/>
      <c r="AJ189" s="224"/>
      <c r="AK189" s="27"/>
      <c r="AL189" s="27"/>
      <c r="AM189" s="224"/>
      <c r="AN189" s="27"/>
      <c r="AO189" s="27"/>
      <c r="AP189" s="224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24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24"/>
      <c r="AB190" s="27"/>
      <c r="AC190" s="27"/>
      <c r="AD190" s="224"/>
      <c r="AE190" s="27"/>
      <c r="AF190" s="27"/>
      <c r="AG190" s="27"/>
      <c r="AH190" s="27"/>
      <c r="AI190" s="27"/>
      <c r="AJ190" s="224"/>
      <c r="AK190" s="27"/>
      <c r="AL190" s="27"/>
      <c r="AM190" s="224"/>
      <c r="AN190" s="27"/>
      <c r="AO190" s="27"/>
      <c r="AP190" s="224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24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24"/>
      <c r="AB191" s="27"/>
      <c r="AC191" s="27"/>
      <c r="AD191" s="224"/>
      <c r="AE191" s="27"/>
      <c r="AF191" s="27"/>
      <c r="AG191" s="27"/>
      <c r="AH191" s="27"/>
      <c r="AI191" s="27"/>
      <c r="AJ191" s="224"/>
      <c r="AK191" s="27"/>
      <c r="AL191" s="27"/>
      <c r="AM191" s="224"/>
      <c r="AN191" s="27"/>
      <c r="AO191" s="27"/>
      <c r="AP191" s="224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24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24"/>
      <c r="AB192" s="27"/>
      <c r="AC192" s="27"/>
      <c r="AD192" s="224"/>
      <c r="AE192" s="27"/>
      <c r="AF192" s="27"/>
      <c r="AG192" s="27"/>
      <c r="AH192" s="27"/>
      <c r="AI192" s="27"/>
      <c r="AJ192" s="224"/>
      <c r="AK192" s="27"/>
      <c r="AL192" s="27"/>
      <c r="AM192" s="224"/>
      <c r="AN192" s="27"/>
      <c r="AO192" s="27"/>
      <c r="AP192" s="224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24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24"/>
      <c r="AB193" s="27"/>
      <c r="AC193" s="27"/>
      <c r="AD193" s="224"/>
      <c r="AE193" s="27"/>
      <c r="AF193" s="27"/>
      <c r="AG193" s="27"/>
      <c r="AH193" s="27"/>
      <c r="AI193" s="27"/>
      <c r="AJ193" s="224"/>
      <c r="AK193" s="27"/>
      <c r="AL193" s="27"/>
      <c r="AM193" s="224"/>
      <c r="AN193" s="27"/>
      <c r="AO193" s="27"/>
      <c r="AP193" s="224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24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24"/>
      <c r="AB194" s="27"/>
      <c r="AC194" s="27"/>
      <c r="AD194" s="224"/>
      <c r="AE194" s="27"/>
      <c r="AF194" s="27"/>
      <c r="AG194" s="27"/>
      <c r="AH194" s="27"/>
      <c r="AI194" s="27"/>
      <c r="AJ194" s="224"/>
      <c r="AK194" s="27"/>
      <c r="AL194" s="27"/>
      <c r="AM194" s="224"/>
      <c r="AN194" s="27"/>
      <c r="AO194" s="27"/>
      <c r="AP194" s="224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24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24"/>
      <c r="AB195" s="27"/>
      <c r="AC195" s="27"/>
      <c r="AD195" s="224"/>
      <c r="AE195" s="27"/>
      <c r="AF195" s="27"/>
      <c r="AG195" s="27"/>
      <c r="AH195" s="27"/>
      <c r="AI195" s="27"/>
      <c r="AJ195" s="224"/>
      <c r="AK195" s="27"/>
      <c r="AL195" s="27"/>
      <c r="AM195" s="224"/>
      <c r="AN195" s="27"/>
      <c r="AO195" s="27"/>
      <c r="AP195" s="224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24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24"/>
      <c r="AB196" s="27"/>
      <c r="AC196" s="27"/>
      <c r="AD196" s="224"/>
      <c r="AE196" s="27"/>
      <c r="AF196" s="27"/>
      <c r="AG196" s="27"/>
      <c r="AH196" s="27"/>
      <c r="AI196" s="27"/>
      <c r="AJ196" s="224"/>
      <c r="AK196" s="27"/>
      <c r="AL196" s="27"/>
      <c r="AM196" s="224"/>
      <c r="AN196" s="27"/>
      <c r="AO196" s="27"/>
      <c r="AP196" s="224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24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24"/>
      <c r="AB197" s="27"/>
      <c r="AC197" s="27"/>
      <c r="AD197" s="224"/>
      <c r="AE197" s="27"/>
      <c r="AF197" s="27"/>
      <c r="AG197" s="27"/>
      <c r="AH197" s="27"/>
      <c r="AI197" s="27"/>
      <c r="AJ197" s="224"/>
      <c r="AK197" s="27"/>
      <c r="AL197" s="27"/>
      <c r="AM197" s="224"/>
      <c r="AN197" s="27"/>
      <c r="AO197" s="27"/>
      <c r="AP197" s="224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24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24"/>
      <c r="AB198" s="27"/>
      <c r="AC198" s="27"/>
      <c r="AD198" s="224"/>
      <c r="AE198" s="27"/>
      <c r="AF198" s="27"/>
      <c r="AG198" s="27"/>
      <c r="AH198" s="27"/>
      <c r="AI198" s="27"/>
      <c r="AJ198" s="224"/>
      <c r="AK198" s="27"/>
      <c r="AL198" s="27"/>
      <c r="AM198" s="224"/>
      <c r="AN198" s="27"/>
      <c r="AO198" s="27"/>
      <c r="AP198" s="224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24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24"/>
      <c r="AB199" s="27"/>
      <c r="AC199" s="27"/>
      <c r="AD199" s="224"/>
      <c r="AE199" s="27"/>
      <c r="AF199" s="27"/>
      <c r="AG199" s="27"/>
      <c r="AH199" s="27"/>
      <c r="AI199" s="27"/>
      <c r="AJ199" s="224"/>
      <c r="AK199" s="27"/>
      <c r="AL199" s="27"/>
      <c r="AM199" s="224"/>
      <c r="AN199" s="27"/>
      <c r="AO199" s="27"/>
      <c r="AP199" s="224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24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24"/>
      <c r="AB200" s="27"/>
      <c r="AC200" s="27"/>
      <c r="AD200" s="224"/>
      <c r="AE200" s="27"/>
      <c r="AF200" s="27"/>
      <c r="AG200" s="27"/>
      <c r="AH200" s="27"/>
      <c r="AI200" s="27"/>
      <c r="AJ200" s="224"/>
      <c r="AK200" s="27"/>
      <c r="AL200" s="27"/>
      <c r="AM200" s="224"/>
      <c r="AN200" s="27"/>
      <c r="AO200" s="27"/>
      <c r="AP200" s="224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24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24"/>
      <c r="AB201" s="27"/>
      <c r="AC201" s="27"/>
      <c r="AD201" s="224"/>
      <c r="AE201" s="27"/>
      <c r="AF201" s="27"/>
      <c r="AG201" s="27"/>
      <c r="AH201" s="27"/>
      <c r="AI201" s="27"/>
      <c r="AJ201" s="224"/>
      <c r="AK201" s="27"/>
      <c r="AL201" s="27"/>
      <c r="AM201" s="224"/>
      <c r="AN201" s="27"/>
      <c r="AO201" s="27"/>
      <c r="AP201" s="224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24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24"/>
      <c r="AB202" s="27"/>
      <c r="AC202" s="27"/>
      <c r="AD202" s="224"/>
      <c r="AE202" s="27"/>
      <c r="AF202" s="27"/>
      <c r="AG202" s="27"/>
      <c r="AH202" s="27"/>
      <c r="AI202" s="27"/>
      <c r="AJ202" s="224"/>
      <c r="AK202" s="27"/>
      <c r="AL202" s="27"/>
      <c r="AM202" s="224"/>
      <c r="AN202" s="27"/>
      <c r="AO202" s="27"/>
      <c r="AP202" s="224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24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24"/>
      <c r="AB203" s="27"/>
      <c r="AC203" s="27"/>
      <c r="AD203" s="224"/>
      <c r="AE203" s="27"/>
      <c r="AF203" s="27"/>
      <c r="AG203" s="27"/>
      <c r="AH203" s="27"/>
      <c r="AI203" s="27"/>
      <c r="AJ203" s="224"/>
      <c r="AK203" s="27"/>
      <c r="AL203" s="27"/>
      <c r="AM203" s="224"/>
      <c r="AN203" s="27"/>
      <c r="AO203" s="27"/>
      <c r="AP203" s="224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24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24"/>
      <c r="AB204" s="27"/>
      <c r="AC204" s="27"/>
      <c r="AD204" s="224"/>
      <c r="AE204" s="27"/>
      <c r="AF204" s="27"/>
      <c r="AG204" s="27"/>
      <c r="AH204" s="27"/>
      <c r="AI204" s="27"/>
      <c r="AJ204" s="224"/>
      <c r="AK204" s="27"/>
      <c r="AL204" s="27"/>
      <c r="AM204" s="224"/>
      <c r="AN204" s="27"/>
      <c r="AO204" s="27"/>
      <c r="AP204" s="224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24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24"/>
      <c r="AB205" s="27"/>
      <c r="AC205" s="27"/>
      <c r="AD205" s="224"/>
      <c r="AE205" s="27"/>
      <c r="AF205" s="27"/>
      <c r="AG205" s="27"/>
      <c r="AH205" s="27"/>
      <c r="AI205" s="27"/>
      <c r="AJ205" s="224"/>
      <c r="AK205" s="27"/>
      <c r="AL205" s="27"/>
      <c r="AM205" s="224"/>
      <c r="AN205" s="27"/>
      <c r="AO205" s="27"/>
      <c r="AP205" s="224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24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24"/>
      <c r="AB206" s="27"/>
      <c r="AC206" s="27"/>
      <c r="AD206" s="224"/>
      <c r="AE206" s="27"/>
      <c r="AF206" s="27"/>
      <c r="AG206" s="27"/>
      <c r="AH206" s="27"/>
      <c r="AI206" s="27"/>
      <c r="AJ206" s="224"/>
      <c r="AK206" s="27"/>
      <c r="AL206" s="27"/>
      <c r="AM206" s="224"/>
      <c r="AN206" s="27"/>
      <c r="AO206" s="27"/>
      <c r="AP206" s="224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24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24"/>
      <c r="AB207" s="27"/>
      <c r="AC207" s="27"/>
      <c r="AD207" s="224"/>
      <c r="AE207" s="27"/>
      <c r="AF207" s="27"/>
      <c r="AG207" s="27"/>
      <c r="AH207" s="27"/>
      <c r="AI207" s="27"/>
      <c r="AJ207" s="224"/>
      <c r="AK207" s="27"/>
      <c r="AL207" s="27"/>
      <c r="AM207" s="224"/>
      <c r="AN207" s="27"/>
      <c r="AO207" s="27"/>
      <c r="AP207" s="224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24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24"/>
      <c r="AB208" s="27"/>
      <c r="AC208" s="27"/>
      <c r="AD208" s="224"/>
      <c r="AE208" s="27"/>
      <c r="AF208" s="27"/>
      <c r="AG208" s="27"/>
      <c r="AH208" s="27"/>
      <c r="AI208" s="27"/>
      <c r="AJ208" s="224"/>
      <c r="AK208" s="27"/>
      <c r="AL208" s="27"/>
      <c r="AM208" s="224"/>
      <c r="AN208" s="27"/>
      <c r="AO208" s="27"/>
      <c r="AP208" s="224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24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24"/>
      <c r="AB209" s="27"/>
      <c r="AC209" s="27"/>
      <c r="AD209" s="224"/>
      <c r="AE209" s="27"/>
      <c r="AF209" s="27"/>
      <c r="AG209" s="27"/>
      <c r="AH209" s="27"/>
      <c r="AI209" s="27"/>
      <c r="AJ209" s="224"/>
      <c r="AK209" s="27"/>
      <c r="AL209" s="27"/>
      <c r="AM209" s="224"/>
      <c r="AN209" s="27"/>
      <c r="AO209" s="27"/>
      <c r="AP209" s="224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24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24"/>
      <c r="AB210" s="27"/>
      <c r="AC210" s="27"/>
      <c r="AD210" s="224"/>
      <c r="AE210" s="27"/>
      <c r="AF210" s="27"/>
      <c r="AG210" s="27"/>
      <c r="AH210" s="27"/>
      <c r="AI210" s="27"/>
      <c r="AJ210" s="224"/>
      <c r="AK210" s="27"/>
      <c r="AL210" s="27"/>
      <c r="AM210" s="224"/>
      <c r="AN210" s="27"/>
      <c r="AO210" s="27"/>
      <c r="AP210" s="224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24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24"/>
      <c r="AB211" s="27"/>
      <c r="AC211" s="27"/>
      <c r="AD211" s="224"/>
      <c r="AE211" s="27"/>
      <c r="AF211" s="27"/>
      <c r="AG211" s="27"/>
      <c r="AH211" s="27"/>
      <c r="AI211" s="27"/>
      <c r="AJ211" s="224"/>
      <c r="AK211" s="27"/>
      <c r="AL211" s="27"/>
      <c r="AM211" s="224"/>
      <c r="AN211" s="27"/>
      <c r="AO211" s="27"/>
      <c r="AP211" s="224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24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24"/>
      <c r="AB212" s="27"/>
      <c r="AC212" s="27"/>
      <c r="AD212" s="224"/>
      <c r="AE212" s="27"/>
      <c r="AF212" s="27"/>
      <c r="AG212" s="27"/>
      <c r="AH212" s="27"/>
      <c r="AI212" s="27"/>
      <c r="AJ212" s="224"/>
      <c r="AK212" s="27"/>
      <c r="AL212" s="27"/>
      <c r="AM212" s="224"/>
      <c r="AN212" s="27"/>
      <c r="AO212" s="27"/>
      <c r="AP212" s="224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24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24"/>
      <c r="AB213" s="27"/>
      <c r="AC213" s="27"/>
      <c r="AD213" s="224"/>
      <c r="AE213" s="27"/>
      <c r="AF213" s="27"/>
      <c r="AG213" s="27"/>
      <c r="AH213" s="27"/>
      <c r="AI213" s="27"/>
      <c r="AJ213" s="224"/>
      <c r="AK213" s="27"/>
      <c r="AL213" s="27"/>
      <c r="AM213" s="224"/>
      <c r="AN213" s="27"/>
      <c r="AO213" s="27"/>
      <c r="AP213" s="224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24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24"/>
      <c r="AB214" s="27"/>
      <c r="AC214" s="27"/>
      <c r="AD214" s="224"/>
      <c r="AE214" s="27"/>
      <c r="AF214" s="27"/>
      <c r="AG214" s="27"/>
      <c r="AH214" s="27"/>
      <c r="AI214" s="27"/>
      <c r="AJ214" s="224"/>
      <c r="AK214" s="27"/>
      <c r="AL214" s="27"/>
      <c r="AM214" s="224"/>
      <c r="AN214" s="27"/>
      <c r="AO214" s="27"/>
      <c r="AP214" s="224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24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24"/>
      <c r="AB215" s="27"/>
      <c r="AC215" s="27"/>
      <c r="AD215" s="224"/>
      <c r="AE215" s="27"/>
      <c r="AF215" s="27"/>
      <c r="AG215" s="27"/>
      <c r="AH215" s="27"/>
      <c r="AI215" s="27"/>
      <c r="AJ215" s="224"/>
      <c r="AK215" s="27"/>
      <c r="AL215" s="27"/>
      <c r="AM215" s="224"/>
      <c r="AN215" s="27"/>
      <c r="AO215" s="27"/>
      <c r="AP215" s="224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24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24"/>
      <c r="AB216" s="27"/>
      <c r="AC216" s="27"/>
      <c r="AD216" s="224"/>
      <c r="AE216" s="27"/>
      <c r="AF216" s="27"/>
      <c r="AG216" s="27"/>
      <c r="AH216" s="27"/>
      <c r="AI216" s="27"/>
      <c r="AJ216" s="224"/>
      <c r="AK216" s="27"/>
      <c r="AL216" s="27"/>
      <c r="AM216" s="224"/>
      <c r="AN216" s="27"/>
      <c r="AO216" s="27"/>
      <c r="AP216" s="224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24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24"/>
      <c r="AB217" s="27"/>
      <c r="AC217" s="27"/>
      <c r="AD217" s="224"/>
      <c r="AE217" s="27"/>
      <c r="AF217" s="27"/>
      <c r="AG217" s="27"/>
      <c r="AH217" s="27"/>
      <c r="AI217" s="27"/>
      <c r="AJ217" s="224"/>
      <c r="AK217" s="27"/>
      <c r="AL217" s="27"/>
      <c r="AM217" s="224"/>
      <c r="AN217" s="27"/>
      <c r="AO217" s="27"/>
      <c r="AP217" s="224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24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24"/>
      <c r="AB218" s="27"/>
      <c r="AC218" s="27"/>
      <c r="AD218" s="224"/>
      <c r="AE218" s="27"/>
      <c r="AF218" s="27"/>
      <c r="AG218" s="27"/>
      <c r="AH218" s="27"/>
      <c r="AI218" s="27"/>
      <c r="AJ218" s="224"/>
      <c r="AK218" s="27"/>
      <c r="AL218" s="27"/>
      <c r="AM218" s="224"/>
      <c r="AN218" s="27"/>
      <c r="AO218" s="27"/>
      <c r="AP218" s="224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24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24"/>
      <c r="AB219" s="27"/>
      <c r="AC219" s="27"/>
      <c r="AD219" s="224"/>
      <c r="AE219" s="27"/>
      <c r="AF219" s="27"/>
      <c r="AG219" s="27"/>
      <c r="AH219" s="27"/>
      <c r="AI219" s="27"/>
      <c r="AJ219" s="224"/>
      <c r="AK219" s="27"/>
      <c r="AL219" s="27"/>
      <c r="AM219" s="224"/>
      <c r="AN219" s="27"/>
      <c r="AO219" s="27"/>
      <c r="AP219" s="224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24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24"/>
      <c r="AB220" s="27"/>
      <c r="AC220" s="27"/>
      <c r="AD220" s="224"/>
      <c r="AE220" s="27"/>
      <c r="AF220" s="27"/>
      <c r="AG220" s="27"/>
      <c r="AH220" s="27"/>
      <c r="AI220" s="27"/>
      <c r="AJ220" s="224"/>
      <c r="AK220" s="27"/>
      <c r="AL220" s="27"/>
      <c r="AM220" s="224"/>
      <c r="AN220" s="27"/>
      <c r="AO220" s="27"/>
      <c r="AP220" s="224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24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24"/>
      <c r="AB221" s="27"/>
      <c r="AC221" s="27"/>
      <c r="AD221" s="224"/>
      <c r="AE221" s="27"/>
      <c r="AF221" s="27"/>
      <c r="AG221" s="27"/>
      <c r="AH221" s="27"/>
      <c r="AI221" s="27"/>
      <c r="AJ221" s="224"/>
      <c r="AK221" s="27"/>
      <c r="AL221" s="27"/>
      <c r="AM221" s="224"/>
      <c r="AN221" s="27"/>
      <c r="AO221" s="27"/>
      <c r="AP221" s="224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24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24"/>
      <c r="AB222" s="27"/>
      <c r="AC222" s="27"/>
      <c r="AD222" s="224"/>
      <c r="AE222" s="27"/>
      <c r="AF222" s="27"/>
      <c r="AG222" s="27"/>
      <c r="AH222" s="27"/>
      <c r="AI222" s="27"/>
      <c r="AJ222" s="224"/>
      <c r="AK222" s="27"/>
      <c r="AL222" s="27"/>
      <c r="AM222" s="224"/>
      <c r="AN222" s="27"/>
      <c r="AO222" s="27"/>
      <c r="AP222" s="224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24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24"/>
      <c r="AB223" s="27"/>
      <c r="AC223" s="27"/>
      <c r="AD223" s="224"/>
      <c r="AE223" s="27"/>
      <c r="AF223" s="27"/>
      <c r="AG223" s="27"/>
      <c r="AH223" s="27"/>
      <c r="AI223" s="27"/>
      <c r="AJ223" s="224"/>
      <c r="AK223" s="27"/>
      <c r="AL223" s="27"/>
      <c r="AM223" s="224"/>
      <c r="AN223" s="27"/>
      <c r="AO223" s="27"/>
      <c r="AP223" s="224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24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24"/>
      <c r="AB224" s="27"/>
      <c r="AC224" s="27"/>
      <c r="AD224" s="224"/>
      <c r="AE224" s="27"/>
      <c r="AF224" s="27"/>
      <c r="AG224" s="27"/>
      <c r="AH224" s="27"/>
      <c r="AI224" s="27"/>
      <c r="AJ224" s="224"/>
      <c r="AK224" s="27"/>
      <c r="AL224" s="27"/>
      <c r="AM224" s="224"/>
      <c r="AN224" s="27"/>
      <c r="AO224" s="27"/>
      <c r="AP224" s="224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24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24"/>
      <c r="AB225" s="27"/>
      <c r="AC225" s="27"/>
      <c r="AD225" s="224"/>
      <c r="AE225" s="27"/>
      <c r="AF225" s="27"/>
      <c r="AG225" s="27"/>
      <c r="AH225" s="27"/>
      <c r="AI225" s="27"/>
      <c r="AJ225" s="224"/>
      <c r="AK225" s="27"/>
      <c r="AL225" s="27"/>
      <c r="AM225" s="224"/>
      <c r="AN225" s="27"/>
      <c r="AO225" s="27"/>
      <c r="AP225" s="224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24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24"/>
      <c r="AB226" s="27"/>
      <c r="AC226" s="27"/>
      <c r="AD226" s="224"/>
      <c r="AE226" s="27"/>
      <c r="AF226" s="27"/>
      <c r="AG226" s="27"/>
      <c r="AH226" s="27"/>
      <c r="AI226" s="27"/>
      <c r="AJ226" s="224"/>
      <c r="AK226" s="27"/>
      <c r="AL226" s="27"/>
      <c r="AM226" s="224"/>
      <c r="AN226" s="27"/>
      <c r="AO226" s="27"/>
      <c r="AP226" s="224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24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24"/>
      <c r="AB227" s="27"/>
      <c r="AC227" s="27"/>
      <c r="AD227" s="224"/>
      <c r="AE227" s="27"/>
      <c r="AF227" s="27"/>
      <c r="AG227" s="27"/>
      <c r="AH227" s="27"/>
      <c r="AI227" s="27"/>
      <c r="AJ227" s="224"/>
      <c r="AK227" s="27"/>
      <c r="AL227" s="27"/>
      <c r="AM227" s="224"/>
      <c r="AN227" s="27"/>
      <c r="AO227" s="27"/>
      <c r="AP227" s="224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24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24"/>
      <c r="AB228" s="27"/>
      <c r="AC228" s="27"/>
      <c r="AD228" s="224"/>
      <c r="AE228" s="27"/>
      <c r="AF228" s="27"/>
      <c r="AG228" s="27"/>
      <c r="AH228" s="27"/>
      <c r="AI228" s="27"/>
      <c r="AJ228" s="224"/>
      <c r="AK228" s="27"/>
      <c r="AL228" s="27"/>
      <c r="AM228" s="224"/>
      <c r="AN228" s="27"/>
      <c r="AO228" s="27"/>
      <c r="AP228" s="224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24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24"/>
      <c r="AB229" s="27"/>
      <c r="AC229" s="27"/>
      <c r="AD229" s="224"/>
      <c r="AE229" s="27"/>
      <c r="AF229" s="27"/>
      <c r="AG229" s="27"/>
      <c r="AH229" s="27"/>
      <c r="AI229" s="27"/>
      <c r="AJ229" s="224"/>
      <c r="AK229" s="27"/>
      <c r="AL229" s="27"/>
      <c r="AM229" s="224"/>
      <c r="AN229" s="27"/>
      <c r="AO229" s="27"/>
      <c r="AP229" s="224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24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24"/>
      <c r="AB230" s="27"/>
      <c r="AC230" s="27"/>
      <c r="AD230" s="224"/>
      <c r="AE230" s="27"/>
      <c r="AF230" s="27"/>
      <c r="AG230" s="27"/>
      <c r="AH230" s="27"/>
      <c r="AI230" s="27"/>
      <c r="AJ230" s="224"/>
      <c r="AK230" s="27"/>
      <c r="AL230" s="27"/>
      <c r="AM230" s="224"/>
      <c r="AN230" s="27"/>
      <c r="AO230" s="27"/>
      <c r="AP230" s="224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24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24"/>
      <c r="AB231" s="27"/>
      <c r="AC231" s="27"/>
      <c r="AD231" s="224"/>
      <c r="AE231" s="27"/>
      <c r="AF231" s="27"/>
      <c r="AG231" s="27"/>
      <c r="AH231" s="27"/>
      <c r="AI231" s="27"/>
      <c r="AJ231" s="224"/>
      <c r="AK231" s="27"/>
      <c r="AL231" s="27"/>
      <c r="AM231" s="224"/>
      <c r="AN231" s="27"/>
      <c r="AO231" s="27"/>
      <c r="AP231" s="224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24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24"/>
      <c r="AB232" s="27"/>
      <c r="AC232" s="27"/>
      <c r="AD232" s="224"/>
      <c r="AE232" s="27"/>
      <c r="AF232" s="27"/>
      <c r="AG232" s="27"/>
      <c r="AH232" s="27"/>
      <c r="AI232" s="27"/>
      <c r="AJ232" s="224"/>
      <c r="AK232" s="27"/>
      <c r="AL232" s="27"/>
      <c r="AM232" s="224"/>
      <c r="AN232" s="27"/>
      <c r="AO232" s="27"/>
      <c r="AP232" s="224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24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24"/>
      <c r="AB233" s="27"/>
      <c r="AC233" s="27"/>
      <c r="AD233" s="224"/>
      <c r="AE233" s="27"/>
      <c r="AF233" s="27"/>
      <c r="AG233" s="27"/>
      <c r="AH233" s="27"/>
      <c r="AI233" s="27"/>
      <c r="AJ233" s="224"/>
      <c r="AK233" s="27"/>
      <c r="AL233" s="27"/>
      <c r="AM233" s="224"/>
      <c r="AN233" s="27"/>
      <c r="AO233" s="27"/>
      <c r="AP233" s="224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24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24"/>
      <c r="AB234" s="27"/>
      <c r="AC234" s="27"/>
      <c r="AD234" s="224"/>
      <c r="AE234" s="27"/>
      <c r="AF234" s="27"/>
      <c r="AG234" s="27"/>
      <c r="AH234" s="27"/>
      <c r="AI234" s="27"/>
      <c r="AJ234" s="224"/>
      <c r="AK234" s="27"/>
      <c r="AL234" s="27"/>
      <c r="AM234" s="224"/>
      <c r="AN234" s="27"/>
      <c r="AO234" s="27"/>
      <c r="AP234" s="224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24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24"/>
      <c r="AB235" s="27"/>
      <c r="AC235" s="27"/>
      <c r="AD235" s="224"/>
      <c r="AE235" s="27"/>
      <c r="AF235" s="27"/>
      <c r="AG235" s="27"/>
      <c r="AH235" s="27"/>
      <c r="AI235" s="27"/>
      <c r="AJ235" s="224"/>
      <c r="AK235" s="27"/>
      <c r="AL235" s="27"/>
      <c r="AM235" s="224"/>
      <c r="AN235" s="27"/>
      <c r="AO235" s="27"/>
      <c r="AP235" s="224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24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24"/>
      <c r="AB236" s="27"/>
      <c r="AC236" s="27"/>
      <c r="AD236" s="224"/>
      <c r="AE236" s="27"/>
      <c r="AF236" s="27"/>
      <c r="AG236" s="27"/>
      <c r="AH236" s="27"/>
      <c r="AI236" s="27"/>
      <c r="AJ236" s="224"/>
      <c r="AK236" s="27"/>
      <c r="AL236" s="27"/>
      <c r="AM236" s="224"/>
      <c r="AN236" s="27"/>
      <c r="AO236" s="27"/>
      <c r="AP236" s="224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24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24"/>
      <c r="AB237" s="27"/>
      <c r="AC237" s="27"/>
      <c r="AD237" s="224"/>
      <c r="AE237" s="27"/>
      <c r="AF237" s="27"/>
      <c r="AG237" s="27"/>
      <c r="AH237" s="27"/>
      <c r="AI237" s="27"/>
      <c r="AJ237" s="224"/>
      <c r="AK237" s="27"/>
      <c r="AL237" s="27"/>
      <c r="AM237" s="224"/>
      <c r="AN237" s="27"/>
      <c r="AO237" s="27"/>
      <c r="AP237" s="224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24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24"/>
      <c r="AB238" s="27"/>
      <c r="AC238" s="27"/>
      <c r="AD238" s="224"/>
      <c r="AE238" s="27"/>
      <c r="AF238" s="27"/>
      <c r="AG238" s="27"/>
      <c r="AH238" s="27"/>
      <c r="AI238" s="27"/>
      <c r="AJ238" s="224"/>
      <c r="AK238" s="27"/>
      <c r="AL238" s="27"/>
      <c r="AM238" s="224"/>
      <c r="AN238" s="27"/>
      <c r="AO238" s="27"/>
      <c r="AP238" s="224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24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24"/>
      <c r="AB239" s="27"/>
      <c r="AC239" s="27"/>
      <c r="AD239" s="224"/>
      <c r="AE239" s="27"/>
      <c r="AF239" s="27"/>
      <c r="AG239" s="27"/>
      <c r="AH239" s="27"/>
      <c r="AI239" s="27"/>
      <c r="AJ239" s="224"/>
      <c r="AK239" s="27"/>
      <c r="AL239" s="27"/>
      <c r="AM239" s="224"/>
      <c r="AN239" s="27"/>
      <c r="AO239" s="27"/>
      <c r="AP239" s="224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24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24"/>
      <c r="AB240" s="27"/>
      <c r="AC240" s="27"/>
      <c r="AD240" s="224"/>
      <c r="AE240" s="27"/>
      <c r="AF240" s="27"/>
      <c r="AG240" s="27"/>
      <c r="AH240" s="27"/>
      <c r="AI240" s="27"/>
      <c r="AJ240" s="224"/>
      <c r="AK240" s="27"/>
      <c r="AL240" s="27"/>
      <c r="AM240" s="224"/>
      <c r="AN240" s="27"/>
      <c r="AO240" s="27"/>
      <c r="AP240" s="224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24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24"/>
      <c r="AB241" s="27"/>
      <c r="AC241" s="27"/>
      <c r="AD241" s="224"/>
      <c r="AE241" s="27"/>
      <c r="AF241" s="27"/>
      <c r="AG241" s="27"/>
      <c r="AH241" s="27"/>
      <c r="AI241" s="27"/>
      <c r="AJ241" s="224"/>
      <c r="AK241" s="27"/>
      <c r="AL241" s="27"/>
      <c r="AM241" s="224"/>
      <c r="AN241" s="27"/>
      <c r="AO241" s="27"/>
      <c r="AP241" s="224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24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24"/>
      <c r="AB242" s="27"/>
      <c r="AC242" s="27"/>
      <c r="AD242" s="224"/>
      <c r="AE242" s="27"/>
      <c r="AF242" s="27"/>
      <c r="AG242" s="27"/>
      <c r="AH242" s="27"/>
      <c r="AI242" s="27"/>
      <c r="AJ242" s="224"/>
      <c r="AK242" s="27"/>
      <c r="AL242" s="27"/>
      <c r="AM242" s="224"/>
      <c r="AN242" s="27"/>
      <c r="AO242" s="27"/>
      <c r="AP242" s="224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24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24"/>
      <c r="AB243" s="27"/>
      <c r="AC243" s="27"/>
      <c r="AD243" s="224"/>
      <c r="AE243" s="27"/>
      <c r="AF243" s="27"/>
      <c r="AG243" s="27"/>
      <c r="AH243" s="27"/>
      <c r="AI243" s="27"/>
      <c r="AJ243" s="224"/>
      <c r="AK243" s="27"/>
      <c r="AL243" s="27"/>
      <c r="AM243" s="224"/>
      <c r="AN243" s="27"/>
      <c r="AO243" s="27"/>
      <c r="AP243" s="224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24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24"/>
      <c r="AB244" s="27"/>
      <c r="AC244" s="27"/>
      <c r="AD244" s="224"/>
      <c r="AE244" s="27"/>
      <c r="AF244" s="27"/>
      <c r="AG244" s="27"/>
      <c r="AH244" s="27"/>
      <c r="AI244" s="27"/>
      <c r="AJ244" s="224"/>
      <c r="AK244" s="27"/>
      <c r="AL244" s="27"/>
      <c r="AM244" s="224"/>
      <c r="AN244" s="27"/>
      <c r="AO244" s="27"/>
      <c r="AP244" s="224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24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24"/>
      <c r="AB245" s="27"/>
      <c r="AC245" s="27"/>
      <c r="AD245" s="224"/>
      <c r="AE245" s="27"/>
      <c r="AF245" s="27"/>
      <c r="AG245" s="27"/>
      <c r="AH245" s="27"/>
      <c r="AI245" s="27"/>
      <c r="AJ245" s="224"/>
      <c r="AK245" s="27"/>
      <c r="AL245" s="27"/>
      <c r="AM245" s="224"/>
      <c r="AN245" s="27"/>
      <c r="AO245" s="27"/>
      <c r="AP245" s="224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24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24"/>
      <c r="AB246" s="27"/>
      <c r="AC246" s="27"/>
      <c r="AD246" s="224"/>
      <c r="AE246" s="27"/>
      <c r="AF246" s="27"/>
      <c r="AG246" s="27"/>
      <c r="AH246" s="27"/>
      <c r="AI246" s="27"/>
      <c r="AJ246" s="224"/>
      <c r="AK246" s="27"/>
      <c r="AL246" s="27"/>
      <c r="AM246" s="224"/>
      <c r="AN246" s="27"/>
      <c r="AO246" s="27"/>
      <c r="AP246" s="224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24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24"/>
      <c r="AB247" s="27"/>
      <c r="AC247" s="27"/>
      <c r="AD247" s="224"/>
      <c r="AE247" s="27"/>
      <c r="AF247" s="27"/>
      <c r="AG247" s="27"/>
      <c r="AH247" s="27"/>
      <c r="AI247" s="27"/>
      <c r="AJ247" s="224"/>
      <c r="AK247" s="27"/>
      <c r="AL247" s="27"/>
      <c r="AM247" s="224"/>
      <c r="AN247" s="27"/>
      <c r="AO247" s="27"/>
      <c r="AP247" s="224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24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24"/>
      <c r="AB248" s="27"/>
      <c r="AC248" s="27"/>
      <c r="AD248" s="224"/>
      <c r="AE248" s="27"/>
      <c r="AF248" s="27"/>
      <c r="AG248" s="27"/>
      <c r="AH248" s="27"/>
      <c r="AI248" s="27"/>
      <c r="AJ248" s="224"/>
      <c r="AK248" s="27"/>
      <c r="AL248" s="27"/>
      <c r="AM248" s="224"/>
      <c r="AN248" s="27"/>
      <c r="AO248" s="27"/>
      <c r="AP248" s="224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24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24"/>
      <c r="AB249" s="27"/>
      <c r="AC249" s="27"/>
      <c r="AD249" s="224"/>
      <c r="AE249" s="27"/>
      <c r="AF249" s="27"/>
      <c r="AG249" s="27"/>
      <c r="AH249" s="27"/>
      <c r="AI249" s="27"/>
      <c r="AJ249" s="224"/>
      <c r="AK249" s="27"/>
      <c r="AL249" s="27"/>
      <c r="AM249" s="224"/>
      <c r="AN249" s="27"/>
      <c r="AO249" s="27"/>
      <c r="AP249" s="224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24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24"/>
      <c r="AB250" s="27"/>
      <c r="AC250" s="27"/>
      <c r="AD250" s="224"/>
      <c r="AE250" s="27"/>
      <c r="AF250" s="27"/>
      <c r="AG250" s="27"/>
      <c r="AH250" s="27"/>
      <c r="AI250" s="27"/>
      <c r="AJ250" s="224"/>
      <c r="AK250" s="27"/>
      <c r="AL250" s="27"/>
      <c r="AM250" s="224"/>
      <c r="AN250" s="27"/>
      <c r="AO250" s="27"/>
      <c r="AP250" s="224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24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24"/>
      <c r="AB251" s="27"/>
      <c r="AC251" s="27"/>
      <c r="AD251" s="224"/>
      <c r="AE251" s="27"/>
      <c r="AF251" s="27"/>
      <c r="AG251" s="27"/>
      <c r="AH251" s="27"/>
      <c r="AI251" s="27"/>
      <c r="AJ251" s="224"/>
      <c r="AK251" s="27"/>
      <c r="AL251" s="27"/>
      <c r="AM251" s="224"/>
      <c r="AN251" s="27"/>
      <c r="AO251" s="27"/>
      <c r="AP251" s="224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24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24"/>
      <c r="AB252" s="27"/>
      <c r="AC252" s="27"/>
      <c r="AD252" s="224"/>
      <c r="AE252" s="27"/>
      <c r="AF252" s="27"/>
      <c r="AG252" s="27"/>
      <c r="AH252" s="27"/>
      <c r="AI252" s="27"/>
      <c r="AJ252" s="224"/>
      <c r="AK252" s="27"/>
      <c r="AL252" s="27"/>
      <c r="AM252" s="224"/>
      <c r="AN252" s="27"/>
      <c r="AO252" s="27"/>
      <c r="AP252" s="224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24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24"/>
      <c r="AB253" s="27"/>
      <c r="AC253" s="27"/>
      <c r="AD253" s="224"/>
      <c r="AE253" s="27"/>
      <c r="AF253" s="27"/>
      <c r="AG253" s="27"/>
      <c r="AH253" s="27"/>
      <c r="AI253" s="27"/>
      <c r="AJ253" s="224"/>
      <c r="AK253" s="27"/>
      <c r="AL253" s="27"/>
      <c r="AM253" s="224"/>
      <c r="AN253" s="27"/>
      <c r="AO253" s="27"/>
      <c r="AP253" s="224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24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24"/>
      <c r="AB254" s="27"/>
      <c r="AC254" s="27"/>
      <c r="AD254" s="224"/>
      <c r="AE254" s="27"/>
      <c r="AF254" s="27"/>
      <c r="AG254" s="27"/>
      <c r="AH254" s="27"/>
      <c r="AI254" s="27"/>
      <c r="AJ254" s="224"/>
      <c r="AK254" s="27"/>
      <c r="AL254" s="27"/>
      <c r="AM254" s="224"/>
      <c r="AN254" s="27"/>
      <c r="AO254" s="27"/>
      <c r="AP254" s="224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24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24"/>
      <c r="AB255" s="27"/>
      <c r="AC255" s="27"/>
      <c r="AD255" s="224"/>
      <c r="AE255" s="27"/>
      <c r="AF255" s="27"/>
      <c r="AG255" s="27"/>
      <c r="AH255" s="27"/>
      <c r="AI255" s="27"/>
      <c r="AJ255" s="224"/>
      <c r="AK255" s="27"/>
      <c r="AL255" s="27"/>
      <c r="AM255" s="224"/>
      <c r="AN255" s="27"/>
      <c r="AO255" s="27"/>
      <c r="AP255" s="224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24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24"/>
      <c r="AB256" s="27"/>
      <c r="AC256" s="27"/>
      <c r="AD256" s="224"/>
      <c r="AE256" s="27"/>
      <c r="AF256" s="27"/>
      <c r="AG256" s="27"/>
      <c r="AH256" s="27"/>
      <c r="AI256" s="27"/>
      <c r="AJ256" s="224"/>
      <c r="AK256" s="27"/>
      <c r="AL256" s="27"/>
      <c r="AM256" s="224"/>
      <c r="AN256" s="27"/>
      <c r="AO256" s="27"/>
      <c r="AP256" s="224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24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24"/>
      <c r="AB257" s="27"/>
      <c r="AC257" s="27"/>
      <c r="AD257" s="224"/>
      <c r="AE257" s="27"/>
      <c r="AF257" s="27"/>
      <c r="AG257" s="27"/>
      <c r="AH257" s="27"/>
      <c r="AI257" s="27"/>
      <c r="AJ257" s="224"/>
      <c r="AK257" s="27"/>
      <c r="AL257" s="27"/>
      <c r="AM257" s="224"/>
      <c r="AN257" s="27"/>
      <c r="AO257" s="27"/>
      <c r="AP257" s="224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24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24"/>
      <c r="AB258" s="27"/>
      <c r="AC258" s="27"/>
      <c r="AD258" s="224"/>
      <c r="AE258" s="27"/>
      <c r="AF258" s="27"/>
      <c r="AG258" s="27"/>
      <c r="AH258" s="27"/>
      <c r="AI258" s="27"/>
      <c r="AJ258" s="224"/>
      <c r="AK258" s="27"/>
      <c r="AL258" s="27"/>
      <c r="AM258" s="224"/>
      <c r="AN258" s="27"/>
      <c r="AO258" s="27"/>
      <c r="AP258" s="224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24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24"/>
      <c r="AB259" s="27"/>
      <c r="AC259" s="27"/>
      <c r="AD259" s="224"/>
      <c r="AE259" s="27"/>
      <c r="AF259" s="27"/>
      <c r="AG259" s="27"/>
      <c r="AH259" s="27"/>
      <c r="AI259" s="27"/>
      <c r="AJ259" s="224"/>
      <c r="AK259" s="27"/>
      <c r="AL259" s="27"/>
      <c r="AM259" s="224"/>
      <c r="AN259" s="27"/>
      <c r="AO259" s="27"/>
      <c r="AP259" s="224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24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24"/>
      <c r="AB260" s="27"/>
      <c r="AC260" s="27"/>
      <c r="AD260" s="224"/>
      <c r="AE260" s="27"/>
      <c r="AF260" s="27"/>
      <c r="AG260" s="27"/>
      <c r="AH260" s="27"/>
      <c r="AI260" s="27"/>
      <c r="AJ260" s="224"/>
      <c r="AK260" s="27"/>
      <c r="AL260" s="27"/>
      <c r="AM260" s="224"/>
      <c r="AN260" s="27"/>
      <c r="AO260" s="27"/>
      <c r="AP260" s="224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24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24"/>
      <c r="AB261" s="27"/>
      <c r="AC261" s="27"/>
      <c r="AD261" s="224"/>
      <c r="AE261" s="27"/>
      <c r="AF261" s="27"/>
      <c r="AG261" s="27"/>
      <c r="AH261" s="27"/>
      <c r="AI261" s="27"/>
      <c r="AJ261" s="224"/>
      <c r="AK261" s="27"/>
      <c r="AL261" s="27"/>
      <c r="AM261" s="224"/>
      <c r="AN261" s="27"/>
      <c r="AO261" s="27"/>
      <c r="AP261" s="224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24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24"/>
      <c r="AB262" s="27"/>
      <c r="AC262" s="27"/>
      <c r="AD262" s="224"/>
      <c r="AE262" s="27"/>
      <c r="AF262" s="27"/>
      <c r="AG262" s="27"/>
      <c r="AH262" s="27"/>
      <c r="AI262" s="27"/>
      <c r="AJ262" s="224"/>
      <c r="AK262" s="27"/>
      <c r="AL262" s="27"/>
      <c r="AM262" s="224"/>
      <c r="AN262" s="27"/>
      <c r="AO262" s="27"/>
      <c r="AP262" s="224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24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24"/>
      <c r="AB263" s="27"/>
      <c r="AC263" s="27"/>
      <c r="AD263" s="224"/>
      <c r="AE263" s="27"/>
      <c r="AF263" s="27"/>
      <c r="AG263" s="27"/>
      <c r="AH263" s="27"/>
      <c r="AI263" s="27"/>
      <c r="AJ263" s="224"/>
      <c r="AK263" s="27"/>
      <c r="AL263" s="27"/>
      <c r="AM263" s="224"/>
      <c r="AN263" s="27"/>
      <c r="AO263" s="27"/>
      <c r="AP263" s="224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24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24"/>
      <c r="AB264" s="27"/>
      <c r="AC264" s="27"/>
      <c r="AD264" s="224"/>
      <c r="AE264" s="27"/>
      <c r="AF264" s="27"/>
      <c r="AG264" s="27"/>
      <c r="AH264" s="27"/>
      <c r="AI264" s="27"/>
      <c r="AJ264" s="224"/>
      <c r="AK264" s="27"/>
      <c r="AL264" s="27"/>
      <c r="AM264" s="224"/>
      <c r="AN264" s="27"/>
      <c r="AO264" s="27"/>
      <c r="AP264" s="224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24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24"/>
      <c r="AB265" s="27"/>
      <c r="AC265" s="27"/>
      <c r="AD265" s="224"/>
      <c r="AE265" s="27"/>
      <c r="AF265" s="27"/>
      <c r="AG265" s="27"/>
      <c r="AH265" s="27"/>
      <c r="AI265" s="27"/>
      <c r="AJ265" s="224"/>
      <c r="AK265" s="27"/>
      <c r="AL265" s="27"/>
      <c r="AM265" s="224"/>
      <c r="AN265" s="27"/>
      <c r="AO265" s="27"/>
      <c r="AP265" s="224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24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24"/>
      <c r="AB266" s="27"/>
      <c r="AC266" s="27"/>
      <c r="AD266" s="224"/>
      <c r="AE266" s="27"/>
      <c r="AF266" s="27"/>
      <c r="AG266" s="27"/>
      <c r="AH266" s="27"/>
      <c r="AI266" s="27"/>
      <c r="AJ266" s="224"/>
      <c r="AK266" s="27"/>
      <c r="AL266" s="27"/>
      <c r="AM266" s="224"/>
      <c r="AN266" s="27"/>
      <c r="AO266" s="27"/>
      <c r="AP266" s="224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24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24"/>
      <c r="AB267" s="27"/>
      <c r="AC267" s="27"/>
      <c r="AD267" s="224"/>
      <c r="AE267" s="27"/>
      <c r="AF267" s="27"/>
      <c r="AG267" s="27"/>
      <c r="AH267" s="27"/>
      <c r="AI267" s="27"/>
      <c r="AJ267" s="224"/>
      <c r="AK267" s="27"/>
      <c r="AL267" s="27"/>
      <c r="AM267" s="224"/>
      <c r="AN267" s="27"/>
      <c r="AO267" s="27"/>
      <c r="AP267" s="224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24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24"/>
      <c r="AB268" s="27"/>
      <c r="AC268" s="27"/>
      <c r="AD268" s="224"/>
      <c r="AE268" s="27"/>
      <c r="AF268" s="27"/>
      <c r="AG268" s="27"/>
      <c r="AH268" s="27"/>
      <c r="AI268" s="27"/>
      <c r="AJ268" s="224"/>
      <c r="AK268" s="27"/>
      <c r="AL268" s="27"/>
      <c r="AM268" s="224"/>
      <c r="AN268" s="27"/>
      <c r="AO268" s="27"/>
      <c r="AP268" s="224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24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24"/>
      <c r="AB269" s="27"/>
      <c r="AC269" s="27"/>
      <c r="AD269" s="224"/>
      <c r="AE269" s="27"/>
      <c r="AF269" s="27"/>
      <c r="AG269" s="27"/>
      <c r="AH269" s="27"/>
      <c r="AI269" s="27"/>
      <c r="AJ269" s="224"/>
      <c r="AK269" s="27"/>
      <c r="AL269" s="27"/>
      <c r="AM269" s="224"/>
      <c r="AN269" s="27"/>
      <c r="AO269" s="27"/>
      <c r="AP269" s="224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24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24"/>
      <c r="AB270" s="27"/>
      <c r="AC270" s="27"/>
      <c r="AD270" s="224"/>
      <c r="AE270" s="27"/>
      <c r="AF270" s="27"/>
      <c r="AG270" s="27"/>
      <c r="AH270" s="27"/>
      <c r="AI270" s="27"/>
      <c r="AJ270" s="224"/>
      <c r="AK270" s="27"/>
      <c r="AL270" s="27"/>
      <c r="AM270" s="224"/>
      <c r="AN270" s="27"/>
      <c r="AO270" s="27"/>
      <c r="AP270" s="224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24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24"/>
      <c r="AB271" s="27"/>
      <c r="AC271" s="27"/>
      <c r="AD271" s="224"/>
      <c r="AE271" s="27"/>
      <c r="AF271" s="27"/>
      <c r="AG271" s="27"/>
      <c r="AH271" s="27"/>
      <c r="AI271" s="27"/>
      <c r="AJ271" s="224"/>
      <c r="AK271" s="27"/>
      <c r="AL271" s="27"/>
      <c r="AM271" s="224"/>
      <c r="AN271" s="27"/>
      <c r="AO271" s="27"/>
      <c r="AP271" s="224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24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24"/>
      <c r="AB272" s="27"/>
      <c r="AC272" s="27"/>
      <c r="AD272" s="224"/>
      <c r="AE272" s="27"/>
      <c r="AF272" s="27"/>
      <c r="AG272" s="27"/>
      <c r="AH272" s="27"/>
      <c r="AI272" s="27"/>
      <c r="AJ272" s="224"/>
      <c r="AK272" s="27"/>
      <c r="AL272" s="27"/>
      <c r="AM272" s="224"/>
      <c r="AN272" s="27"/>
      <c r="AO272" s="27"/>
      <c r="AP272" s="224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24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24"/>
      <c r="AB273" s="27"/>
      <c r="AC273" s="27"/>
      <c r="AD273" s="224"/>
      <c r="AE273" s="27"/>
      <c r="AF273" s="27"/>
      <c r="AG273" s="27"/>
      <c r="AH273" s="27"/>
      <c r="AI273" s="27"/>
      <c r="AJ273" s="224"/>
      <c r="AK273" s="27"/>
      <c r="AL273" s="27"/>
      <c r="AM273" s="224"/>
      <c r="AN273" s="27"/>
      <c r="AO273" s="27"/>
      <c r="AP273" s="224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24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24"/>
      <c r="AB274" s="27"/>
      <c r="AC274" s="27"/>
      <c r="AD274" s="224"/>
      <c r="AE274" s="27"/>
      <c r="AF274" s="27"/>
      <c r="AG274" s="27"/>
      <c r="AH274" s="27"/>
      <c r="AI274" s="27"/>
      <c r="AJ274" s="224"/>
      <c r="AK274" s="27"/>
      <c r="AL274" s="27"/>
      <c r="AM274" s="224"/>
      <c r="AN274" s="27"/>
      <c r="AO274" s="27"/>
      <c r="AP274" s="224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24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24"/>
      <c r="AB275" s="27"/>
      <c r="AC275" s="27"/>
      <c r="AD275" s="224"/>
      <c r="AE275" s="27"/>
      <c r="AF275" s="27"/>
      <c r="AG275" s="27"/>
      <c r="AH275" s="27"/>
      <c r="AI275" s="27"/>
      <c r="AJ275" s="224"/>
      <c r="AK275" s="27"/>
      <c r="AL275" s="27"/>
      <c r="AM275" s="224"/>
      <c r="AN275" s="27"/>
      <c r="AO275" s="27"/>
      <c r="AP275" s="224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24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24"/>
      <c r="AB276" s="27"/>
      <c r="AC276" s="27"/>
      <c r="AD276" s="224"/>
      <c r="AE276" s="27"/>
      <c r="AF276" s="27"/>
      <c r="AG276" s="27"/>
      <c r="AH276" s="27"/>
      <c r="AI276" s="27"/>
      <c r="AJ276" s="224"/>
      <c r="AK276" s="27"/>
      <c r="AL276" s="27"/>
      <c r="AM276" s="224"/>
      <c r="AN276" s="27"/>
      <c r="AO276" s="27"/>
      <c r="AP276" s="224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24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24"/>
      <c r="AB277" s="27"/>
      <c r="AC277" s="27"/>
      <c r="AD277" s="224"/>
      <c r="AE277" s="27"/>
      <c r="AF277" s="27"/>
      <c r="AG277" s="27"/>
      <c r="AH277" s="27"/>
      <c r="AI277" s="27"/>
      <c r="AJ277" s="224"/>
      <c r="AK277" s="27"/>
      <c r="AL277" s="27"/>
      <c r="AM277" s="224"/>
      <c r="AN277" s="27"/>
      <c r="AO277" s="27"/>
      <c r="AP277" s="224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24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24"/>
      <c r="AB278" s="27"/>
      <c r="AC278" s="27"/>
      <c r="AD278" s="224"/>
      <c r="AE278" s="27"/>
      <c r="AF278" s="27"/>
      <c r="AG278" s="27"/>
      <c r="AH278" s="27"/>
      <c r="AI278" s="27"/>
      <c r="AJ278" s="224"/>
      <c r="AK278" s="27"/>
      <c r="AL278" s="27"/>
      <c r="AM278" s="224"/>
      <c r="AN278" s="27"/>
      <c r="AO278" s="27"/>
      <c r="AP278" s="224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24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24"/>
      <c r="AB279" s="27"/>
      <c r="AC279" s="27"/>
      <c r="AD279" s="224"/>
      <c r="AE279" s="27"/>
      <c r="AF279" s="27"/>
      <c r="AG279" s="27"/>
      <c r="AH279" s="27"/>
      <c r="AI279" s="27"/>
      <c r="AJ279" s="224"/>
      <c r="AK279" s="27"/>
      <c r="AL279" s="27"/>
      <c r="AM279" s="224"/>
      <c r="AN279" s="27"/>
      <c r="AO279" s="27"/>
      <c r="AP279" s="224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24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24"/>
      <c r="AB280" s="27"/>
      <c r="AC280" s="27"/>
      <c r="AD280" s="224"/>
      <c r="AE280" s="27"/>
      <c r="AF280" s="27"/>
      <c r="AG280" s="27"/>
      <c r="AH280" s="27"/>
      <c r="AI280" s="27"/>
      <c r="AJ280" s="224"/>
      <c r="AK280" s="27"/>
      <c r="AL280" s="27"/>
      <c r="AM280" s="224"/>
      <c r="AN280" s="27"/>
      <c r="AO280" s="27"/>
      <c r="AP280" s="224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24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24"/>
      <c r="AB281" s="27"/>
      <c r="AC281" s="27"/>
      <c r="AD281" s="224"/>
      <c r="AE281" s="27"/>
      <c r="AF281" s="27"/>
      <c r="AG281" s="27"/>
      <c r="AH281" s="27"/>
      <c r="AI281" s="27"/>
      <c r="AJ281" s="224"/>
      <c r="AK281" s="27"/>
      <c r="AL281" s="27"/>
      <c r="AM281" s="224"/>
      <c r="AN281" s="27"/>
      <c r="AO281" s="27"/>
      <c r="AP281" s="224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24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24"/>
      <c r="AB282" s="27"/>
      <c r="AC282" s="27"/>
      <c r="AD282" s="224"/>
      <c r="AE282" s="27"/>
      <c r="AF282" s="27"/>
      <c r="AG282" s="27"/>
      <c r="AH282" s="27"/>
      <c r="AI282" s="27"/>
      <c r="AJ282" s="224"/>
      <c r="AK282" s="27"/>
      <c r="AL282" s="27"/>
      <c r="AM282" s="224"/>
      <c r="AN282" s="27"/>
      <c r="AO282" s="27"/>
      <c r="AP282" s="224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24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24"/>
      <c r="AB283" s="27"/>
      <c r="AC283" s="27"/>
      <c r="AD283" s="224"/>
      <c r="AE283" s="27"/>
      <c r="AF283" s="27"/>
      <c r="AG283" s="27"/>
      <c r="AH283" s="27"/>
      <c r="AI283" s="27"/>
      <c r="AJ283" s="224"/>
      <c r="AK283" s="27"/>
      <c r="AL283" s="27"/>
      <c r="AM283" s="224"/>
      <c r="AN283" s="27"/>
      <c r="AO283" s="27"/>
      <c r="AP283" s="224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24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24"/>
      <c r="AB284" s="27"/>
      <c r="AC284" s="27"/>
      <c r="AD284" s="224"/>
      <c r="AE284" s="27"/>
      <c r="AF284" s="27"/>
      <c r="AG284" s="27"/>
      <c r="AH284" s="27"/>
      <c r="AI284" s="27"/>
      <c r="AJ284" s="224"/>
      <c r="AK284" s="27"/>
      <c r="AL284" s="27"/>
      <c r="AM284" s="224"/>
      <c r="AN284" s="27"/>
      <c r="AO284" s="27"/>
      <c r="AP284" s="224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24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24"/>
      <c r="AB285" s="27"/>
      <c r="AC285" s="27"/>
      <c r="AD285" s="224"/>
      <c r="AE285" s="27"/>
      <c r="AF285" s="27"/>
      <c r="AG285" s="27"/>
      <c r="AH285" s="27"/>
      <c r="AI285" s="27"/>
      <c r="AJ285" s="224"/>
      <c r="AK285" s="27"/>
      <c r="AL285" s="27"/>
      <c r="AM285" s="224"/>
      <c r="AN285" s="27"/>
      <c r="AO285" s="27"/>
      <c r="AP285" s="224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24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24"/>
      <c r="AB286" s="27"/>
      <c r="AC286" s="27"/>
      <c r="AD286" s="224"/>
      <c r="AE286" s="27"/>
      <c r="AF286" s="27"/>
      <c r="AG286" s="27"/>
      <c r="AH286" s="27"/>
      <c r="AI286" s="27"/>
      <c r="AJ286" s="224"/>
      <c r="AK286" s="27"/>
      <c r="AL286" s="27"/>
      <c r="AM286" s="224"/>
      <c r="AN286" s="27"/>
      <c r="AO286" s="27"/>
      <c r="AP286" s="224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24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24"/>
      <c r="AB287" s="27"/>
      <c r="AC287" s="27"/>
      <c r="AD287" s="224"/>
      <c r="AE287" s="27"/>
      <c r="AF287" s="27"/>
      <c r="AG287" s="27"/>
      <c r="AH287" s="27"/>
      <c r="AI287" s="27"/>
      <c r="AJ287" s="224"/>
      <c r="AK287" s="27"/>
      <c r="AL287" s="27"/>
      <c r="AM287" s="224"/>
      <c r="AN287" s="27"/>
      <c r="AO287" s="27"/>
      <c r="AP287" s="224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24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24"/>
      <c r="AB288" s="27"/>
      <c r="AC288" s="27"/>
      <c r="AD288" s="224"/>
      <c r="AE288" s="27"/>
      <c r="AF288" s="27"/>
      <c r="AG288" s="27"/>
      <c r="AH288" s="27"/>
      <c r="AI288" s="27"/>
      <c r="AJ288" s="224"/>
      <c r="AK288" s="27"/>
      <c r="AL288" s="27"/>
      <c r="AM288" s="224"/>
      <c r="AN288" s="27"/>
      <c r="AO288" s="27"/>
      <c r="AP288" s="224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24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24"/>
      <c r="AB289" s="27"/>
      <c r="AC289" s="27"/>
      <c r="AD289" s="224"/>
      <c r="AE289" s="27"/>
      <c r="AF289" s="27"/>
      <c r="AG289" s="27"/>
      <c r="AH289" s="27"/>
      <c r="AI289" s="27"/>
      <c r="AJ289" s="224"/>
      <c r="AK289" s="27"/>
      <c r="AL289" s="27"/>
      <c r="AM289" s="224"/>
      <c r="AN289" s="27"/>
      <c r="AO289" s="27"/>
      <c r="AP289" s="224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24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24"/>
      <c r="AB290" s="27"/>
      <c r="AC290" s="27"/>
      <c r="AD290" s="224"/>
      <c r="AE290" s="27"/>
      <c r="AF290" s="27"/>
      <c r="AG290" s="27"/>
      <c r="AH290" s="27"/>
      <c r="AI290" s="27"/>
      <c r="AJ290" s="224"/>
      <c r="AK290" s="27"/>
      <c r="AL290" s="27"/>
      <c r="AM290" s="224"/>
      <c r="AN290" s="27"/>
      <c r="AO290" s="27"/>
      <c r="AP290" s="224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24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24"/>
      <c r="AB291" s="27"/>
      <c r="AC291" s="27"/>
      <c r="AD291" s="224"/>
      <c r="AE291" s="27"/>
      <c r="AF291" s="27"/>
      <c r="AG291" s="27"/>
      <c r="AH291" s="27"/>
      <c r="AI291" s="27"/>
      <c r="AJ291" s="224"/>
      <c r="AK291" s="27"/>
      <c r="AL291" s="27"/>
      <c r="AM291" s="224"/>
      <c r="AN291" s="27"/>
      <c r="AO291" s="27"/>
      <c r="AP291" s="224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24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24"/>
      <c r="AB292" s="27"/>
      <c r="AC292" s="27"/>
      <c r="AD292" s="224"/>
      <c r="AE292" s="27"/>
      <c r="AF292" s="27"/>
      <c r="AG292" s="27"/>
      <c r="AH292" s="27"/>
      <c r="AI292" s="27"/>
      <c r="AJ292" s="224"/>
      <c r="AK292" s="27"/>
      <c r="AL292" s="27"/>
      <c r="AM292" s="224"/>
      <c r="AN292" s="27"/>
      <c r="AO292" s="27"/>
      <c r="AP292" s="224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24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24"/>
      <c r="AB293" s="27"/>
      <c r="AC293" s="27"/>
      <c r="AD293" s="224"/>
      <c r="AE293" s="27"/>
      <c r="AF293" s="27"/>
      <c r="AG293" s="27"/>
      <c r="AH293" s="27"/>
      <c r="AI293" s="27"/>
      <c r="AJ293" s="224"/>
      <c r="AK293" s="27"/>
      <c r="AL293" s="27"/>
      <c r="AM293" s="224"/>
      <c r="AN293" s="27"/>
      <c r="AO293" s="27"/>
      <c r="AP293" s="224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24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24"/>
      <c r="AB294" s="27"/>
      <c r="AC294" s="27"/>
      <c r="AD294" s="224"/>
      <c r="AE294" s="27"/>
      <c r="AF294" s="27"/>
      <c r="AG294" s="27"/>
      <c r="AH294" s="27"/>
      <c r="AI294" s="27"/>
      <c r="AJ294" s="224"/>
      <c r="AK294" s="27"/>
      <c r="AL294" s="27"/>
      <c r="AM294" s="224"/>
      <c r="AN294" s="27"/>
      <c r="AO294" s="27"/>
      <c r="AP294" s="224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24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24"/>
      <c r="AB295" s="27"/>
      <c r="AC295" s="27"/>
      <c r="AD295" s="224"/>
      <c r="AE295" s="27"/>
      <c r="AF295" s="27"/>
      <c r="AG295" s="27"/>
      <c r="AH295" s="27"/>
      <c r="AI295" s="27"/>
      <c r="AJ295" s="224"/>
      <c r="AK295" s="27"/>
      <c r="AL295" s="27"/>
      <c r="AM295" s="224"/>
      <c r="AN295" s="27"/>
      <c r="AO295" s="27"/>
      <c r="AP295" s="224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24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24"/>
      <c r="AB296" s="27"/>
      <c r="AC296" s="27"/>
      <c r="AD296" s="224"/>
      <c r="AE296" s="27"/>
      <c r="AF296" s="27"/>
      <c r="AG296" s="27"/>
      <c r="AH296" s="27"/>
      <c r="AI296" s="27"/>
      <c r="AJ296" s="224"/>
      <c r="AK296" s="27"/>
      <c r="AL296" s="27"/>
      <c r="AM296" s="224"/>
      <c r="AN296" s="27"/>
      <c r="AO296" s="27"/>
      <c r="AP296" s="224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24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24"/>
      <c r="AB297" s="27"/>
      <c r="AC297" s="27"/>
      <c r="AD297" s="224"/>
      <c r="AE297" s="27"/>
      <c r="AF297" s="27"/>
      <c r="AG297" s="27"/>
      <c r="AH297" s="27"/>
      <c r="AI297" s="27"/>
      <c r="AJ297" s="224"/>
      <c r="AK297" s="27"/>
      <c r="AL297" s="27"/>
      <c r="AM297" s="224"/>
      <c r="AN297" s="27"/>
      <c r="AO297" s="27"/>
      <c r="AP297" s="224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24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24"/>
      <c r="AB298" s="27"/>
      <c r="AC298" s="27"/>
      <c r="AD298" s="224"/>
      <c r="AE298" s="27"/>
      <c r="AF298" s="27"/>
      <c r="AG298" s="27"/>
      <c r="AH298" s="27"/>
      <c r="AI298" s="27"/>
      <c r="AJ298" s="224"/>
      <c r="AK298" s="27"/>
      <c r="AL298" s="27"/>
      <c r="AM298" s="224"/>
      <c r="AN298" s="27"/>
      <c r="AO298" s="27"/>
      <c r="AP298" s="224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24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24"/>
      <c r="AB299" s="27"/>
      <c r="AC299" s="27"/>
      <c r="AD299" s="224"/>
      <c r="AE299" s="27"/>
      <c r="AF299" s="27"/>
      <c r="AG299" s="27"/>
      <c r="AH299" s="27"/>
      <c r="AI299" s="27"/>
      <c r="AJ299" s="224"/>
      <c r="AK299" s="27"/>
      <c r="AL299" s="27"/>
      <c r="AM299" s="224"/>
      <c r="AN299" s="27"/>
      <c r="AO299" s="27"/>
      <c r="AP299" s="224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24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24"/>
      <c r="AB300" s="27"/>
      <c r="AC300" s="27"/>
      <c r="AD300" s="224"/>
      <c r="AE300" s="27"/>
      <c r="AF300" s="27"/>
      <c r="AG300" s="27"/>
      <c r="AH300" s="27"/>
      <c r="AI300" s="27"/>
      <c r="AJ300" s="224"/>
      <c r="AK300" s="27"/>
      <c r="AL300" s="27"/>
      <c r="AM300" s="224"/>
      <c r="AN300" s="27"/>
      <c r="AO300" s="27"/>
      <c r="AP300" s="224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24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24"/>
      <c r="AB301" s="27"/>
      <c r="AC301" s="27"/>
      <c r="AD301" s="224"/>
      <c r="AE301" s="27"/>
      <c r="AF301" s="27"/>
      <c r="AG301" s="27"/>
      <c r="AH301" s="27"/>
      <c r="AI301" s="27"/>
      <c r="AJ301" s="224"/>
      <c r="AK301" s="27"/>
      <c r="AL301" s="27"/>
      <c r="AM301" s="224"/>
      <c r="AN301" s="27"/>
      <c r="AO301" s="27"/>
      <c r="AP301" s="224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24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24"/>
      <c r="AB302" s="27"/>
      <c r="AC302" s="27"/>
      <c r="AD302" s="224"/>
      <c r="AE302" s="27"/>
      <c r="AF302" s="27"/>
      <c r="AG302" s="27"/>
      <c r="AH302" s="27"/>
      <c r="AI302" s="27"/>
      <c r="AJ302" s="224"/>
      <c r="AK302" s="27"/>
      <c r="AL302" s="27"/>
      <c r="AM302" s="224"/>
      <c r="AN302" s="27"/>
      <c r="AO302" s="27"/>
      <c r="AP302" s="224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24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24"/>
      <c r="AB303" s="27"/>
      <c r="AC303" s="27"/>
      <c r="AD303" s="224"/>
      <c r="AE303" s="27"/>
      <c r="AF303" s="27"/>
      <c r="AG303" s="27"/>
      <c r="AH303" s="27"/>
      <c r="AI303" s="27"/>
      <c r="AJ303" s="224"/>
      <c r="AK303" s="27"/>
      <c r="AL303" s="27"/>
      <c r="AM303" s="224"/>
      <c r="AN303" s="27"/>
      <c r="AO303" s="27"/>
      <c r="AP303" s="224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24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24"/>
      <c r="AB304" s="27"/>
      <c r="AC304" s="27"/>
      <c r="AD304" s="224"/>
      <c r="AE304" s="27"/>
      <c r="AF304" s="27"/>
      <c r="AG304" s="27"/>
      <c r="AH304" s="27"/>
      <c r="AI304" s="27"/>
      <c r="AJ304" s="224"/>
      <c r="AK304" s="27"/>
      <c r="AL304" s="27"/>
      <c r="AM304" s="224"/>
      <c r="AN304" s="27"/>
      <c r="AO304" s="27"/>
      <c r="AP304" s="224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24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24"/>
      <c r="AB305" s="27"/>
      <c r="AC305" s="27"/>
      <c r="AD305" s="224"/>
      <c r="AE305" s="27"/>
      <c r="AF305" s="27"/>
      <c r="AG305" s="27"/>
      <c r="AH305" s="27"/>
      <c r="AI305" s="27"/>
      <c r="AJ305" s="224"/>
      <c r="AK305" s="27"/>
      <c r="AL305" s="27"/>
      <c r="AM305" s="224"/>
      <c r="AN305" s="27"/>
      <c r="AO305" s="27"/>
      <c r="AP305" s="224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24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24"/>
      <c r="AB306" s="27"/>
      <c r="AC306" s="27"/>
      <c r="AD306" s="224"/>
      <c r="AE306" s="27"/>
      <c r="AF306" s="27"/>
      <c r="AG306" s="27"/>
      <c r="AH306" s="27"/>
      <c r="AI306" s="27"/>
      <c r="AJ306" s="224"/>
      <c r="AK306" s="27"/>
      <c r="AL306" s="27"/>
      <c r="AM306" s="224"/>
      <c r="AN306" s="27"/>
      <c r="AO306" s="27"/>
      <c r="AP306" s="224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24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24"/>
      <c r="AB307" s="27"/>
      <c r="AC307" s="27"/>
      <c r="AD307" s="224"/>
      <c r="AE307" s="27"/>
      <c r="AF307" s="27"/>
      <c r="AG307" s="27"/>
      <c r="AH307" s="27"/>
      <c r="AI307" s="27"/>
      <c r="AJ307" s="224"/>
      <c r="AK307" s="27"/>
      <c r="AL307" s="27"/>
      <c r="AM307" s="224"/>
      <c r="AN307" s="27"/>
      <c r="AO307" s="27"/>
      <c r="AP307" s="224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24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24"/>
      <c r="AB308" s="27"/>
      <c r="AC308" s="27"/>
      <c r="AD308" s="224"/>
      <c r="AE308" s="27"/>
      <c r="AF308" s="27"/>
      <c r="AG308" s="27"/>
      <c r="AH308" s="27"/>
      <c r="AI308" s="27"/>
      <c r="AJ308" s="224"/>
      <c r="AK308" s="27"/>
      <c r="AL308" s="27"/>
      <c r="AM308" s="224"/>
      <c r="AN308" s="27"/>
      <c r="AO308" s="27"/>
      <c r="AP308" s="224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24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24"/>
      <c r="AB309" s="27"/>
      <c r="AC309" s="27"/>
      <c r="AD309" s="224"/>
      <c r="AE309" s="27"/>
      <c r="AF309" s="27"/>
      <c r="AG309" s="27"/>
      <c r="AH309" s="27"/>
      <c r="AI309" s="27"/>
      <c r="AJ309" s="224"/>
      <c r="AK309" s="27"/>
      <c r="AL309" s="27"/>
      <c r="AM309" s="224"/>
      <c r="AN309" s="27"/>
      <c r="AO309" s="27"/>
      <c r="AP309" s="224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24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24"/>
      <c r="AB310" s="27"/>
      <c r="AC310" s="27"/>
      <c r="AD310" s="224"/>
      <c r="AE310" s="27"/>
      <c r="AF310" s="27"/>
      <c r="AG310" s="27"/>
      <c r="AH310" s="27"/>
      <c r="AI310" s="27"/>
      <c r="AJ310" s="224"/>
      <c r="AK310" s="27"/>
      <c r="AL310" s="27"/>
      <c r="AM310" s="224"/>
      <c r="AN310" s="27"/>
      <c r="AO310" s="27"/>
      <c r="AP310" s="224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24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24"/>
      <c r="AB311" s="27"/>
      <c r="AC311" s="27"/>
      <c r="AD311" s="224"/>
      <c r="AE311" s="27"/>
      <c r="AF311" s="27"/>
      <c r="AG311" s="27"/>
      <c r="AH311" s="27"/>
      <c r="AI311" s="27"/>
      <c r="AJ311" s="224"/>
      <c r="AK311" s="27"/>
      <c r="AL311" s="27"/>
      <c r="AM311" s="224"/>
      <c r="AN311" s="27"/>
      <c r="AO311" s="27"/>
      <c r="AP311" s="224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24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24"/>
      <c r="AB312" s="27"/>
      <c r="AC312" s="27"/>
      <c r="AD312" s="224"/>
      <c r="AE312" s="27"/>
      <c r="AF312" s="27"/>
      <c r="AG312" s="27"/>
      <c r="AH312" s="27"/>
      <c r="AI312" s="27"/>
      <c r="AJ312" s="224"/>
      <c r="AK312" s="27"/>
      <c r="AL312" s="27"/>
      <c r="AM312" s="224"/>
      <c r="AN312" s="27"/>
      <c r="AO312" s="27"/>
      <c r="AP312" s="224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24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24"/>
      <c r="AB313" s="27"/>
      <c r="AC313" s="27"/>
      <c r="AD313" s="224"/>
      <c r="AE313" s="27"/>
      <c r="AF313" s="27"/>
      <c r="AG313" s="27"/>
      <c r="AH313" s="27"/>
      <c r="AI313" s="27"/>
      <c r="AJ313" s="224"/>
      <c r="AK313" s="27"/>
      <c r="AL313" s="27"/>
      <c r="AM313" s="224"/>
      <c r="AN313" s="27"/>
      <c r="AO313" s="27"/>
      <c r="AP313" s="224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24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24"/>
      <c r="AB314" s="27"/>
      <c r="AC314" s="27"/>
      <c r="AD314" s="224"/>
      <c r="AE314" s="27"/>
      <c r="AF314" s="27"/>
      <c r="AG314" s="27"/>
      <c r="AH314" s="27"/>
      <c r="AI314" s="27"/>
      <c r="AJ314" s="224"/>
      <c r="AK314" s="27"/>
      <c r="AL314" s="27"/>
      <c r="AM314" s="224"/>
      <c r="AN314" s="27"/>
      <c r="AO314" s="27"/>
      <c r="AP314" s="224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24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24"/>
      <c r="AB315" s="27"/>
      <c r="AC315" s="27"/>
      <c r="AD315" s="224"/>
      <c r="AE315" s="27"/>
      <c r="AF315" s="27"/>
      <c r="AG315" s="27"/>
      <c r="AH315" s="27"/>
      <c r="AI315" s="27"/>
      <c r="AJ315" s="224"/>
      <c r="AK315" s="27"/>
      <c r="AL315" s="27"/>
      <c r="AM315" s="224"/>
      <c r="AN315" s="27"/>
      <c r="AO315" s="27"/>
      <c r="AP315" s="224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24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24"/>
      <c r="AB316" s="27"/>
      <c r="AC316" s="27"/>
      <c r="AD316" s="224"/>
      <c r="AE316" s="27"/>
      <c r="AF316" s="27"/>
      <c r="AG316" s="27"/>
      <c r="AH316" s="27"/>
      <c r="AI316" s="27"/>
      <c r="AJ316" s="224"/>
      <c r="AK316" s="27"/>
      <c r="AL316" s="27"/>
      <c r="AM316" s="224"/>
      <c r="AN316" s="27"/>
      <c r="AO316" s="27"/>
      <c r="AP316" s="224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24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24"/>
      <c r="AB317" s="27"/>
      <c r="AC317" s="27"/>
      <c r="AD317" s="224"/>
      <c r="AE317" s="27"/>
      <c r="AF317" s="27"/>
      <c r="AG317" s="27"/>
      <c r="AH317" s="27"/>
      <c r="AI317" s="27"/>
      <c r="AJ317" s="224"/>
      <c r="AK317" s="27"/>
      <c r="AL317" s="27"/>
      <c r="AM317" s="224"/>
      <c r="AN317" s="27"/>
      <c r="AO317" s="27"/>
      <c r="AP317" s="224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24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24"/>
      <c r="AB318" s="27"/>
      <c r="AC318" s="27"/>
      <c r="AD318" s="224"/>
      <c r="AE318" s="27"/>
      <c r="AF318" s="27"/>
      <c r="AG318" s="27"/>
      <c r="AH318" s="27"/>
      <c r="AI318" s="27"/>
      <c r="AJ318" s="224"/>
      <c r="AK318" s="27"/>
      <c r="AL318" s="27"/>
      <c r="AM318" s="224"/>
      <c r="AN318" s="27"/>
      <c r="AO318" s="27"/>
      <c r="AP318" s="224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24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24"/>
      <c r="AB319" s="27"/>
      <c r="AC319" s="27"/>
      <c r="AD319" s="224"/>
      <c r="AE319" s="27"/>
      <c r="AF319" s="27"/>
      <c r="AG319" s="27"/>
      <c r="AH319" s="27"/>
      <c r="AI319" s="27"/>
      <c r="AJ319" s="224"/>
      <c r="AK319" s="27"/>
      <c r="AL319" s="27"/>
      <c r="AM319" s="224"/>
      <c r="AN319" s="27"/>
      <c r="AO319" s="27"/>
      <c r="AP319" s="224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24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24"/>
      <c r="AB320" s="27"/>
      <c r="AC320" s="27"/>
      <c r="AD320" s="224"/>
      <c r="AE320" s="27"/>
      <c r="AF320" s="27"/>
      <c r="AG320" s="27"/>
      <c r="AH320" s="27"/>
      <c r="AI320" s="27"/>
      <c r="AJ320" s="224"/>
      <c r="AK320" s="27"/>
      <c r="AL320" s="27"/>
      <c r="AM320" s="224"/>
      <c r="AN320" s="27"/>
      <c r="AO320" s="27"/>
      <c r="AP320" s="224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24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24"/>
      <c r="AB321" s="27"/>
      <c r="AC321" s="27"/>
      <c r="AD321" s="224"/>
      <c r="AE321" s="27"/>
      <c r="AF321" s="27"/>
      <c r="AG321" s="27"/>
      <c r="AH321" s="27"/>
      <c r="AI321" s="27"/>
      <c r="AJ321" s="224"/>
      <c r="AK321" s="27"/>
      <c r="AL321" s="27"/>
      <c r="AM321" s="224"/>
      <c r="AN321" s="27"/>
      <c r="AO321" s="27"/>
      <c r="AP321" s="224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24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24"/>
      <c r="AB322" s="27"/>
      <c r="AC322" s="27"/>
      <c r="AD322" s="224"/>
      <c r="AE322" s="27"/>
      <c r="AF322" s="27"/>
      <c r="AG322" s="27"/>
      <c r="AH322" s="27"/>
      <c r="AI322" s="27"/>
      <c r="AJ322" s="224"/>
      <c r="AK322" s="27"/>
      <c r="AL322" s="27"/>
      <c r="AM322" s="224"/>
      <c r="AN322" s="27"/>
      <c r="AO322" s="27"/>
      <c r="AP322" s="224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24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24"/>
      <c r="AB323" s="27"/>
      <c r="AC323" s="27"/>
      <c r="AD323" s="224"/>
      <c r="AE323" s="27"/>
      <c r="AF323" s="27"/>
      <c r="AG323" s="27"/>
      <c r="AH323" s="27"/>
      <c r="AI323" s="27"/>
      <c r="AJ323" s="224"/>
      <c r="AK323" s="27"/>
      <c r="AL323" s="27"/>
      <c r="AM323" s="224"/>
      <c r="AN323" s="27"/>
      <c r="AO323" s="27"/>
      <c r="AP323" s="224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24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24"/>
      <c r="AB324" s="27"/>
      <c r="AC324" s="27"/>
      <c r="AD324" s="224"/>
      <c r="AE324" s="27"/>
      <c r="AF324" s="27"/>
      <c r="AG324" s="27"/>
      <c r="AH324" s="27"/>
      <c r="AI324" s="27"/>
      <c r="AJ324" s="224"/>
      <c r="AK324" s="27"/>
      <c r="AL324" s="27"/>
      <c r="AM324" s="224"/>
      <c r="AN324" s="27"/>
      <c r="AO324" s="27"/>
      <c r="AP324" s="224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24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24"/>
      <c r="AB325" s="27"/>
      <c r="AC325" s="27"/>
      <c r="AD325" s="224"/>
      <c r="AE325" s="27"/>
      <c r="AF325" s="27"/>
      <c r="AG325" s="27"/>
      <c r="AH325" s="27"/>
      <c r="AI325" s="27"/>
      <c r="AJ325" s="224"/>
      <c r="AK325" s="27"/>
      <c r="AL325" s="27"/>
      <c r="AM325" s="224"/>
      <c r="AN325" s="27"/>
      <c r="AO325" s="27"/>
      <c r="AP325" s="224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24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24"/>
      <c r="AB326" s="27"/>
      <c r="AC326" s="27"/>
      <c r="AD326" s="224"/>
      <c r="AE326" s="27"/>
      <c r="AF326" s="27"/>
      <c r="AG326" s="27"/>
      <c r="AH326" s="27"/>
      <c r="AI326" s="27"/>
      <c r="AJ326" s="224"/>
      <c r="AK326" s="27"/>
      <c r="AL326" s="27"/>
      <c r="AM326" s="224"/>
      <c r="AN326" s="27"/>
      <c r="AO326" s="27"/>
      <c r="AP326" s="224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24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24"/>
      <c r="AB327" s="27"/>
      <c r="AC327" s="27"/>
      <c r="AD327" s="224"/>
      <c r="AE327" s="27"/>
      <c r="AF327" s="27"/>
      <c r="AG327" s="27"/>
      <c r="AH327" s="27"/>
      <c r="AI327" s="27"/>
      <c r="AJ327" s="224"/>
      <c r="AK327" s="27"/>
      <c r="AL327" s="27"/>
      <c r="AM327" s="224"/>
      <c r="AN327" s="27"/>
      <c r="AO327" s="27"/>
      <c r="AP327" s="224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24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24"/>
      <c r="AB328" s="27"/>
      <c r="AC328" s="27"/>
      <c r="AD328" s="224"/>
      <c r="AE328" s="27"/>
      <c r="AF328" s="27"/>
      <c r="AG328" s="27"/>
      <c r="AH328" s="27"/>
      <c r="AI328" s="27"/>
      <c r="AJ328" s="224"/>
      <c r="AK328" s="27"/>
      <c r="AL328" s="27"/>
      <c r="AM328" s="224"/>
      <c r="AN328" s="27"/>
      <c r="AO328" s="27"/>
      <c r="AP328" s="224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24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24"/>
      <c r="AB329" s="27"/>
      <c r="AC329" s="27"/>
      <c r="AD329" s="224"/>
      <c r="AE329" s="27"/>
      <c r="AF329" s="27"/>
      <c r="AG329" s="27"/>
      <c r="AH329" s="27"/>
      <c r="AI329" s="27"/>
      <c r="AJ329" s="224"/>
      <c r="AK329" s="27"/>
      <c r="AL329" s="27"/>
      <c r="AM329" s="224"/>
      <c r="AN329" s="27"/>
      <c r="AO329" s="27"/>
      <c r="AP329" s="224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24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24"/>
      <c r="AB330" s="27"/>
      <c r="AC330" s="27"/>
      <c r="AD330" s="224"/>
      <c r="AE330" s="27"/>
      <c r="AF330" s="27"/>
      <c r="AG330" s="27"/>
      <c r="AH330" s="27"/>
      <c r="AI330" s="27"/>
      <c r="AJ330" s="224"/>
      <c r="AK330" s="27"/>
      <c r="AL330" s="27"/>
      <c r="AM330" s="224"/>
      <c r="AN330" s="27"/>
      <c r="AO330" s="27"/>
      <c r="AP330" s="224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24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24"/>
      <c r="AB331" s="27"/>
      <c r="AC331" s="27"/>
      <c r="AD331" s="224"/>
      <c r="AE331" s="27"/>
      <c r="AF331" s="27"/>
      <c r="AG331" s="27"/>
      <c r="AH331" s="27"/>
      <c r="AI331" s="27"/>
      <c r="AJ331" s="224"/>
      <c r="AK331" s="27"/>
      <c r="AL331" s="27"/>
      <c r="AM331" s="224"/>
      <c r="AN331" s="27"/>
      <c r="AO331" s="27"/>
      <c r="AP331" s="224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24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24"/>
      <c r="AB332" s="27"/>
      <c r="AC332" s="27"/>
      <c r="AD332" s="224"/>
      <c r="AE332" s="27"/>
      <c r="AF332" s="27"/>
      <c r="AG332" s="27"/>
      <c r="AH332" s="27"/>
      <c r="AI332" s="27"/>
      <c r="AJ332" s="224"/>
      <c r="AK332" s="27"/>
      <c r="AL332" s="27"/>
      <c r="AM332" s="224"/>
      <c r="AN332" s="27"/>
      <c r="AO332" s="27"/>
      <c r="AP332" s="224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24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24"/>
      <c r="AB333" s="27"/>
      <c r="AC333" s="27"/>
      <c r="AD333" s="224"/>
      <c r="AE333" s="27"/>
      <c r="AF333" s="27"/>
      <c r="AG333" s="27"/>
      <c r="AH333" s="27"/>
      <c r="AI333" s="27"/>
      <c r="AJ333" s="224"/>
      <c r="AK333" s="27"/>
      <c r="AL333" s="27"/>
      <c r="AM333" s="224"/>
      <c r="AN333" s="27"/>
      <c r="AO333" s="27"/>
      <c r="AP333" s="224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24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24"/>
      <c r="AB334" s="27"/>
      <c r="AC334" s="27"/>
      <c r="AD334" s="224"/>
      <c r="AE334" s="27"/>
      <c r="AF334" s="27"/>
      <c r="AG334" s="27"/>
      <c r="AH334" s="27"/>
      <c r="AI334" s="27"/>
      <c r="AJ334" s="224"/>
      <c r="AK334" s="27"/>
      <c r="AL334" s="27"/>
      <c r="AM334" s="224"/>
      <c r="AN334" s="27"/>
      <c r="AO334" s="27"/>
      <c r="AP334" s="224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24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24"/>
      <c r="AB335" s="27"/>
      <c r="AC335" s="27"/>
      <c r="AD335" s="224"/>
      <c r="AE335" s="27"/>
      <c r="AF335" s="27"/>
      <c r="AG335" s="27"/>
      <c r="AH335" s="27"/>
      <c r="AI335" s="27"/>
      <c r="AJ335" s="224"/>
      <c r="AK335" s="27"/>
      <c r="AL335" s="27"/>
      <c r="AM335" s="224"/>
      <c r="AN335" s="27"/>
      <c r="AO335" s="27"/>
      <c r="AP335" s="224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24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24"/>
      <c r="AB336" s="27"/>
      <c r="AC336" s="27"/>
      <c r="AD336" s="224"/>
      <c r="AE336" s="27"/>
      <c r="AF336" s="27"/>
      <c r="AG336" s="27"/>
      <c r="AH336" s="27"/>
      <c r="AI336" s="27"/>
      <c r="AJ336" s="224"/>
      <c r="AK336" s="27"/>
      <c r="AL336" s="27"/>
      <c r="AM336" s="224"/>
      <c r="AN336" s="27"/>
      <c r="AO336" s="27"/>
      <c r="AP336" s="224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24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24"/>
      <c r="AB337" s="27"/>
      <c r="AC337" s="27"/>
      <c r="AD337" s="224"/>
      <c r="AE337" s="27"/>
      <c r="AF337" s="27"/>
      <c r="AG337" s="27"/>
      <c r="AH337" s="27"/>
      <c r="AI337" s="27"/>
      <c r="AJ337" s="224"/>
      <c r="AK337" s="27"/>
      <c r="AL337" s="27"/>
      <c r="AM337" s="224"/>
      <c r="AN337" s="27"/>
      <c r="AO337" s="27"/>
      <c r="AP337" s="224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24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24"/>
      <c r="AB338" s="27"/>
      <c r="AC338" s="27"/>
      <c r="AD338" s="224"/>
      <c r="AE338" s="27"/>
      <c r="AF338" s="27"/>
      <c r="AG338" s="27"/>
      <c r="AH338" s="27"/>
      <c r="AI338" s="27"/>
      <c r="AJ338" s="224"/>
      <c r="AK338" s="27"/>
      <c r="AL338" s="27"/>
      <c r="AM338" s="224"/>
      <c r="AN338" s="27"/>
      <c r="AO338" s="27"/>
      <c r="AP338" s="224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24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24"/>
      <c r="AB339" s="27"/>
      <c r="AC339" s="27"/>
      <c r="AD339" s="224"/>
      <c r="AE339" s="27"/>
      <c r="AF339" s="27"/>
      <c r="AG339" s="27"/>
      <c r="AH339" s="27"/>
      <c r="AI339" s="27"/>
      <c r="AJ339" s="224"/>
      <c r="AK339" s="27"/>
      <c r="AL339" s="27"/>
      <c r="AM339" s="224"/>
      <c r="AN339" s="27"/>
      <c r="AO339" s="27"/>
      <c r="AP339" s="224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24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24"/>
      <c r="AB340" s="27"/>
      <c r="AC340" s="27"/>
      <c r="AD340" s="224"/>
      <c r="AE340" s="27"/>
      <c r="AF340" s="27"/>
      <c r="AG340" s="27"/>
      <c r="AH340" s="27"/>
      <c r="AI340" s="27"/>
      <c r="AJ340" s="224"/>
      <c r="AK340" s="27"/>
      <c r="AL340" s="27"/>
      <c r="AM340" s="224"/>
      <c r="AN340" s="27"/>
      <c r="AO340" s="27"/>
      <c r="AP340" s="224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24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24"/>
      <c r="AB341" s="27"/>
      <c r="AC341" s="27"/>
      <c r="AD341" s="224"/>
      <c r="AE341" s="27"/>
      <c r="AF341" s="27"/>
      <c r="AG341" s="27"/>
      <c r="AH341" s="27"/>
      <c r="AI341" s="27"/>
      <c r="AJ341" s="224"/>
      <c r="AK341" s="27"/>
      <c r="AL341" s="27"/>
      <c r="AM341" s="224"/>
      <c r="AN341" s="27"/>
      <c r="AO341" s="27"/>
      <c r="AP341" s="224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24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24"/>
      <c r="AB342" s="27"/>
      <c r="AC342" s="27"/>
      <c r="AD342" s="224"/>
      <c r="AE342" s="27"/>
      <c r="AF342" s="27"/>
      <c r="AG342" s="27"/>
      <c r="AH342" s="27"/>
      <c r="AI342" s="27"/>
      <c r="AJ342" s="224"/>
      <c r="AK342" s="27"/>
      <c r="AL342" s="27"/>
      <c r="AM342" s="224"/>
      <c r="AN342" s="27"/>
      <c r="AO342" s="27"/>
      <c r="AP342" s="224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24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24"/>
      <c r="AB343" s="27"/>
      <c r="AC343" s="27"/>
      <c r="AD343" s="224"/>
      <c r="AE343" s="27"/>
      <c r="AF343" s="27"/>
      <c r="AG343" s="27"/>
      <c r="AH343" s="27"/>
      <c r="AI343" s="27"/>
      <c r="AJ343" s="224"/>
      <c r="AK343" s="27"/>
      <c r="AL343" s="27"/>
      <c r="AM343" s="224"/>
      <c r="AN343" s="27"/>
      <c r="AO343" s="27"/>
      <c r="AP343" s="224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24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24"/>
      <c r="AB344" s="27"/>
      <c r="AC344" s="27"/>
      <c r="AD344" s="224"/>
      <c r="AE344" s="27"/>
      <c r="AF344" s="27"/>
      <c r="AG344" s="27"/>
      <c r="AH344" s="27"/>
      <c r="AI344" s="27"/>
      <c r="AJ344" s="224"/>
      <c r="AK344" s="27"/>
      <c r="AL344" s="27"/>
      <c r="AM344" s="224"/>
      <c r="AN344" s="27"/>
      <c r="AO344" s="27"/>
      <c r="AP344" s="224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24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24"/>
      <c r="AB345" s="27"/>
      <c r="AC345" s="27"/>
      <c r="AD345" s="224"/>
      <c r="AE345" s="27"/>
      <c r="AF345" s="27"/>
      <c r="AG345" s="27"/>
      <c r="AH345" s="27"/>
      <c r="AI345" s="27"/>
      <c r="AJ345" s="224"/>
      <c r="AK345" s="27"/>
      <c r="AL345" s="27"/>
      <c r="AM345" s="224"/>
      <c r="AN345" s="27"/>
      <c r="AO345" s="27"/>
      <c r="AP345" s="224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24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24"/>
      <c r="AB346" s="27"/>
      <c r="AC346" s="27"/>
      <c r="AD346" s="224"/>
      <c r="AE346" s="27"/>
      <c r="AF346" s="27"/>
      <c r="AG346" s="27"/>
      <c r="AH346" s="27"/>
      <c r="AI346" s="27"/>
      <c r="AJ346" s="224"/>
      <c r="AK346" s="27"/>
      <c r="AL346" s="27"/>
      <c r="AM346" s="224"/>
      <c r="AN346" s="27"/>
      <c r="AO346" s="27"/>
      <c r="AP346" s="224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24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24"/>
      <c r="AB347" s="27"/>
      <c r="AC347" s="27"/>
      <c r="AD347" s="224"/>
      <c r="AE347" s="27"/>
      <c r="AF347" s="27"/>
      <c r="AG347" s="27"/>
      <c r="AH347" s="27"/>
      <c r="AI347" s="27"/>
      <c r="AJ347" s="224"/>
      <c r="AK347" s="27"/>
      <c r="AL347" s="27"/>
      <c r="AM347" s="224"/>
      <c r="AN347" s="27"/>
      <c r="AO347" s="27"/>
      <c r="AP347" s="224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24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24"/>
      <c r="AB348" s="27"/>
      <c r="AC348" s="27"/>
      <c r="AD348" s="224"/>
      <c r="AE348" s="27"/>
      <c r="AF348" s="27"/>
      <c r="AG348" s="27"/>
      <c r="AH348" s="27"/>
      <c r="AI348" s="27"/>
      <c r="AJ348" s="224"/>
      <c r="AK348" s="27"/>
      <c r="AL348" s="27"/>
      <c r="AM348" s="224"/>
      <c r="AN348" s="27"/>
      <c r="AO348" s="27"/>
      <c r="AP348" s="224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24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24"/>
      <c r="AB349" s="27"/>
      <c r="AC349" s="27"/>
      <c r="AD349" s="224"/>
      <c r="AE349" s="27"/>
      <c r="AF349" s="27"/>
      <c r="AG349" s="27"/>
      <c r="AH349" s="27"/>
      <c r="AI349" s="27"/>
      <c r="AJ349" s="224"/>
      <c r="AK349" s="27"/>
      <c r="AL349" s="27"/>
      <c r="AM349" s="224"/>
      <c r="AN349" s="27"/>
      <c r="AO349" s="27"/>
      <c r="AP349" s="224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24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24"/>
      <c r="AB350" s="27"/>
      <c r="AC350" s="27"/>
      <c r="AD350" s="224"/>
      <c r="AE350" s="27"/>
      <c r="AF350" s="27"/>
      <c r="AG350" s="27"/>
      <c r="AH350" s="27"/>
      <c r="AI350" s="27"/>
      <c r="AJ350" s="224"/>
      <c r="AK350" s="27"/>
      <c r="AL350" s="27"/>
      <c r="AM350" s="224"/>
      <c r="AN350" s="27"/>
      <c r="AO350" s="27"/>
      <c r="AP350" s="224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24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24"/>
      <c r="AB351" s="27"/>
      <c r="AC351" s="27"/>
      <c r="AD351" s="224"/>
      <c r="AE351" s="27"/>
      <c r="AF351" s="27"/>
      <c r="AG351" s="27"/>
      <c r="AH351" s="27"/>
      <c r="AI351" s="27"/>
      <c r="AJ351" s="224"/>
      <c r="AK351" s="27"/>
      <c r="AL351" s="27"/>
      <c r="AM351" s="224"/>
      <c r="AN351" s="27"/>
      <c r="AO351" s="27"/>
      <c r="AP351" s="224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24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24"/>
      <c r="AB352" s="27"/>
      <c r="AC352" s="27"/>
      <c r="AD352" s="224"/>
      <c r="AE352" s="27"/>
      <c r="AF352" s="27"/>
      <c r="AG352" s="27"/>
      <c r="AH352" s="27"/>
      <c r="AI352" s="27"/>
      <c r="AJ352" s="224"/>
      <c r="AK352" s="27"/>
      <c r="AL352" s="27"/>
      <c r="AM352" s="224"/>
      <c r="AN352" s="27"/>
      <c r="AO352" s="27"/>
      <c r="AP352" s="224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24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24"/>
      <c r="AB353" s="27"/>
      <c r="AC353" s="27"/>
      <c r="AD353" s="224"/>
      <c r="AE353" s="27"/>
      <c r="AF353" s="27"/>
      <c r="AG353" s="27"/>
      <c r="AH353" s="27"/>
      <c r="AI353" s="27"/>
      <c r="AJ353" s="224"/>
      <c r="AK353" s="27"/>
      <c r="AL353" s="27"/>
      <c r="AM353" s="224"/>
      <c r="AN353" s="27"/>
      <c r="AO353" s="27"/>
      <c r="AP353" s="224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24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24"/>
      <c r="AB354" s="27"/>
      <c r="AC354" s="27"/>
      <c r="AD354" s="224"/>
      <c r="AE354" s="27"/>
      <c r="AF354" s="27"/>
      <c r="AG354" s="27"/>
      <c r="AH354" s="27"/>
      <c r="AI354" s="27"/>
      <c r="AJ354" s="224"/>
      <c r="AK354" s="27"/>
      <c r="AL354" s="27"/>
      <c r="AM354" s="224"/>
      <c r="AN354" s="27"/>
      <c r="AO354" s="27"/>
      <c r="AP354" s="224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24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24"/>
      <c r="AB355" s="27"/>
      <c r="AC355" s="27"/>
      <c r="AD355" s="224"/>
      <c r="AE355" s="27"/>
      <c r="AF355" s="27"/>
      <c r="AG355" s="27"/>
      <c r="AH355" s="27"/>
      <c r="AI355" s="27"/>
      <c r="AJ355" s="224"/>
      <c r="AK355" s="27"/>
      <c r="AL355" s="27"/>
      <c r="AM355" s="224"/>
      <c r="AN355" s="27"/>
      <c r="AO355" s="27"/>
      <c r="AP355" s="224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24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24"/>
      <c r="AB356" s="27"/>
      <c r="AC356" s="27"/>
      <c r="AD356" s="224"/>
      <c r="AE356" s="27"/>
      <c r="AF356" s="27"/>
      <c r="AG356" s="27"/>
      <c r="AH356" s="27"/>
      <c r="AI356" s="27"/>
      <c r="AJ356" s="224"/>
      <c r="AK356" s="27"/>
      <c r="AL356" s="27"/>
      <c r="AM356" s="224"/>
      <c r="AN356" s="27"/>
      <c r="AO356" s="27"/>
      <c r="AP356" s="224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24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24"/>
      <c r="AB357" s="27"/>
      <c r="AC357" s="27"/>
      <c r="AD357" s="224"/>
      <c r="AE357" s="27"/>
      <c r="AF357" s="27"/>
      <c r="AG357" s="27"/>
      <c r="AH357" s="27"/>
      <c r="AI357" s="27"/>
      <c r="AJ357" s="224"/>
      <c r="AK357" s="27"/>
      <c r="AL357" s="27"/>
      <c r="AM357" s="224"/>
      <c r="AN357" s="27"/>
      <c r="AO357" s="27"/>
      <c r="AP357" s="224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24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24"/>
      <c r="AB358" s="27"/>
      <c r="AC358" s="27"/>
      <c r="AD358" s="224"/>
      <c r="AE358" s="27"/>
      <c r="AF358" s="27"/>
      <c r="AG358" s="27"/>
      <c r="AH358" s="27"/>
      <c r="AI358" s="27"/>
      <c r="AJ358" s="224"/>
      <c r="AK358" s="27"/>
      <c r="AL358" s="27"/>
      <c r="AM358" s="224"/>
      <c r="AN358" s="27"/>
      <c r="AO358" s="27"/>
      <c r="AP358" s="224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24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24"/>
      <c r="AB359" s="27"/>
      <c r="AC359" s="27"/>
      <c r="AD359" s="224"/>
      <c r="AE359" s="27"/>
      <c r="AF359" s="27"/>
      <c r="AG359" s="27"/>
      <c r="AH359" s="27"/>
      <c r="AI359" s="27"/>
      <c r="AJ359" s="224"/>
      <c r="AK359" s="27"/>
      <c r="AL359" s="27"/>
      <c r="AM359" s="224"/>
      <c r="AN359" s="27"/>
      <c r="AO359" s="27"/>
      <c r="AP359" s="224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24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24"/>
      <c r="AB360" s="27"/>
      <c r="AC360" s="27"/>
      <c r="AD360" s="224"/>
      <c r="AE360" s="27"/>
      <c r="AF360" s="27"/>
      <c r="AG360" s="27"/>
      <c r="AH360" s="27"/>
      <c r="AI360" s="27"/>
      <c r="AJ360" s="224"/>
      <c r="AK360" s="27"/>
      <c r="AL360" s="27"/>
      <c r="AM360" s="224"/>
      <c r="AN360" s="27"/>
      <c r="AO360" s="27"/>
      <c r="AP360" s="224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24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24"/>
      <c r="AB361" s="27"/>
      <c r="AC361" s="27"/>
      <c r="AD361" s="224"/>
      <c r="AE361" s="27"/>
      <c r="AF361" s="27"/>
      <c r="AG361" s="27"/>
      <c r="AH361" s="27"/>
      <c r="AI361" s="27"/>
      <c r="AJ361" s="224"/>
      <c r="AK361" s="27"/>
      <c r="AL361" s="27"/>
      <c r="AM361" s="224"/>
      <c r="AN361" s="27"/>
      <c r="AO361" s="27"/>
      <c r="AP361" s="224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24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24"/>
      <c r="AB362" s="27"/>
      <c r="AC362" s="27"/>
      <c r="AD362" s="224"/>
      <c r="AE362" s="27"/>
      <c r="AF362" s="27"/>
      <c r="AG362" s="27"/>
      <c r="AH362" s="27"/>
      <c r="AI362" s="27"/>
      <c r="AJ362" s="224"/>
      <c r="AK362" s="27"/>
      <c r="AL362" s="27"/>
      <c r="AM362" s="224"/>
      <c r="AN362" s="27"/>
      <c r="AO362" s="27"/>
      <c r="AP362" s="224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24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24"/>
      <c r="AB363" s="27"/>
      <c r="AC363" s="27"/>
      <c r="AD363" s="224"/>
      <c r="AE363" s="27"/>
      <c r="AF363" s="27"/>
      <c r="AG363" s="27"/>
      <c r="AH363" s="27"/>
      <c r="AI363" s="27"/>
      <c r="AJ363" s="224"/>
      <c r="AK363" s="27"/>
      <c r="AL363" s="27"/>
      <c r="AM363" s="224"/>
      <c r="AN363" s="27"/>
      <c r="AO363" s="27"/>
      <c r="AP363" s="224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24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24"/>
      <c r="AB364" s="27"/>
      <c r="AC364" s="27"/>
      <c r="AD364" s="224"/>
      <c r="AE364" s="27"/>
      <c r="AF364" s="27"/>
      <c r="AG364" s="27"/>
      <c r="AH364" s="27"/>
      <c r="AI364" s="27"/>
      <c r="AJ364" s="224"/>
      <c r="AK364" s="27"/>
      <c r="AL364" s="27"/>
      <c r="AM364" s="224"/>
      <c r="AN364" s="27"/>
      <c r="AO364" s="27"/>
      <c r="AP364" s="224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24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24"/>
      <c r="AB365" s="27"/>
      <c r="AC365" s="27"/>
      <c r="AD365" s="224"/>
      <c r="AE365" s="27"/>
      <c r="AF365" s="27"/>
      <c r="AG365" s="27"/>
      <c r="AH365" s="27"/>
      <c r="AI365" s="27"/>
      <c r="AJ365" s="224"/>
      <c r="AK365" s="27"/>
      <c r="AL365" s="27"/>
      <c r="AM365" s="224"/>
      <c r="AN365" s="27"/>
      <c r="AO365" s="27"/>
      <c r="AP365" s="224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24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24"/>
      <c r="AB366" s="27"/>
      <c r="AC366" s="27"/>
      <c r="AD366" s="224"/>
      <c r="AE366" s="27"/>
      <c r="AF366" s="27"/>
      <c r="AG366" s="27"/>
      <c r="AH366" s="27"/>
      <c r="AI366" s="27"/>
      <c r="AJ366" s="224"/>
      <c r="AK366" s="27"/>
      <c r="AL366" s="27"/>
      <c r="AM366" s="224"/>
      <c r="AN366" s="27"/>
      <c r="AO366" s="27"/>
      <c r="AP366" s="224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24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24"/>
      <c r="AB367" s="27"/>
      <c r="AC367" s="27"/>
      <c r="AD367" s="224"/>
      <c r="AE367" s="27"/>
      <c r="AF367" s="27"/>
      <c r="AG367" s="27"/>
      <c r="AH367" s="27"/>
      <c r="AI367" s="27"/>
      <c r="AJ367" s="224"/>
      <c r="AK367" s="27"/>
      <c r="AL367" s="27"/>
      <c r="AM367" s="224"/>
      <c r="AN367" s="27"/>
      <c r="AO367" s="27"/>
      <c r="AP367" s="224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24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24"/>
      <c r="AB368" s="27"/>
      <c r="AC368" s="27"/>
      <c r="AD368" s="224"/>
      <c r="AE368" s="27"/>
      <c r="AF368" s="27"/>
      <c r="AG368" s="27"/>
      <c r="AH368" s="27"/>
      <c r="AI368" s="27"/>
      <c r="AJ368" s="224"/>
      <c r="AK368" s="27"/>
      <c r="AL368" s="27"/>
      <c r="AM368" s="224"/>
      <c r="AN368" s="27"/>
      <c r="AO368" s="27"/>
      <c r="AP368" s="224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24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24"/>
      <c r="AB369" s="27"/>
      <c r="AC369" s="27"/>
      <c r="AD369" s="224"/>
      <c r="AE369" s="27"/>
      <c r="AF369" s="27"/>
      <c r="AG369" s="27"/>
      <c r="AH369" s="27"/>
      <c r="AI369" s="27"/>
      <c r="AJ369" s="224"/>
      <c r="AK369" s="27"/>
      <c r="AL369" s="27"/>
      <c r="AM369" s="224"/>
      <c r="AN369" s="27"/>
      <c r="AO369" s="27"/>
      <c r="AP369" s="224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24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24"/>
      <c r="AB370" s="27"/>
      <c r="AC370" s="27"/>
      <c r="AD370" s="224"/>
      <c r="AE370" s="27"/>
      <c r="AF370" s="27"/>
      <c r="AG370" s="27"/>
      <c r="AH370" s="27"/>
      <c r="AI370" s="27"/>
      <c r="AJ370" s="224"/>
      <c r="AK370" s="27"/>
      <c r="AL370" s="27"/>
      <c r="AM370" s="224"/>
      <c r="AN370" s="27"/>
      <c r="AO370" s="27"/>
      <c r="AP370" s="224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24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24"/>
      <c r="AB371" s="27"/>
      <c r="AC371" s="27"/>
      <c r="AD371" s="224"/>
      <c r="AE371" s="27"/>
      <c r="AF371" s="27"/>
      <c r="AG371" s="27"/>
      <c r="AH371" s="27"/>
      <c r="AI371" s="27"/>
      <c r="AJ371" s="224"/>
      <c r="AK371" s="27"/>
      <c r="AL371" s="27"/>
      <c r="AM371" s="224"/>
      <c r="AN371" s="27"/>
      <c r="AO371" s="27"/>
      <c r="AP371" s="224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24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24"/>
      <c r="AB372" s="27"/>
      <c r="AC372" s="27"/>
      <c r="AD372" s="224"/>
      <c r="AE372" s="27"/>
      <c r="AF372" s="27"/>
      <c r="AG372" s="27"/>
      <c r="AH372" s="27"/>
      <c r="AI372" s="27"/>
      <c r="AJ372" s="224"/>
      <c r="AK372" s="27"/>
      <c r="AL372" s="27"/>
      <c r="AM372" s="224"/>
      <c r="AN372" s="27"/>
      <c r="AO372" s="27"/>
      <c r="AP372" s="224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24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24"/>
      <c r="AB373" s="27"/>
      <c r="AC373" s="27"/>
      <c r="AD373" s="224"/>
      <c r="AE373" s="27"/>
      <c r="AF373" s="27"/>
      <c r="AG373" s="27"/>
      <c r="AH373" s="27"/>
      <c r="AI373" s="27"/>
      <c r="AJ373" s="224"/>
      <c r="AK373" s="27"/>
      <c r="AL373" s="27"/>
      <c r="AM373" s="224"/>
      <c r="AN373" s="27"/>
      <c r="AO373" s="27"/>
      <c r="AP373" s="224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24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24"/>
      <c r="AB374" s="27"/>
      <c r="AC374" s="27"/>
      <c r="AD374" s="224"/>
      <c r="AE374" s="27"/>
      <c r="AF374" s="27"/>
      <c r="AG374" s="27"/>
      <c r="AH374" s="27"/>
      <c r="AI374" s="27"/>
      <c r="AJ374" s="224"/>
      <c r="AK374" s="27"/>
      <c r="AL374" s="27"/>
      <c r="AM374" s="224"/>
      <c r="AN374" s="27"/>
      <c r="AO374" s="27"/>
      <c r="AP374" s="224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24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24"/>
      <c r="AB375" s="27"/>
      <c r="AC375" s="27"/>
      <c r="AD375" s="224"/>
      <c r="AE375" s="27"/>
      <c r="AF375" s="27"/>
      <c r="AG375" s="27"/>
      <c r="AH375" s="27"/>
      <c r="AI375" s="27"/>
      <c r="AJ375" s="224"/>
      <c r="AK375" s="27"/>
      <c r="AL375" s="27"/>
      <c r="AM375" s="224"/>
      <c r="AN375" s="27"/>
      <c r="AO375" s="27"/>
      <c r="AP375" s="224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24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24"/>
      <c r="AB376" s="27"/>
      <c r="AC376" s="27"/>
      <c r="AD376" s="224"/>
      <c r="AE376" s="27"/>
      <c r="AF376" s="27"/>
      <c r="AG376" s="27"/>
      <c r="AH376" s="27"/>
      <c r="AI376" s="27"/>
      <c r="AJ376" s="224"/>
      <c r="AK376" s="27"/>
      <c r="AL376" s="27"/>
      <c r="AM376" s="224"/>
      <c r="AN376" s="27"/>
      <c r="AO376" s="27"/>
      <c r="AP376" s="224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24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24"/>
      <c r="AB377" s="27"/>
      <c r="AC377" s="27"/>
      <c r="AD377" s="224"/>
      <c r="AE377" s="27"/>
      <c r="AF377" s="27"/>
      <c r="AG377" s="27"/>
      <c r="AH377" s="27"/>
      <c r="AI377" s="27"/>
      <c r="AJ377" s="224"/>
      <c r="AK377" s="27"/>
      <c r="AL377" s="27"/>
      <c r="AM377" s="224"/>
      <c r="AN377" s="27"/>
      <c r="AO377" s="27"/>
      <c r="AP377" s="224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24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24"/>
      <c r="AB378" s="27"/>
      <c r="AC378" s="27"/>
      <c r="AD378" s="224"/>
      <c r="AE378" s="27"/>
      <c r="AF378" s="27"/>
      <c r="AG378" s="27"/>
      <c r="AH378" s="27"/>
      <c r="AI378" s="27"/>
      <c r="AJ378" s="224"/>
      <c r="AK378" s="27"/>
      <c r="AL378" s="27"/>
      <c r="AM378" s="224"/>
      <c r="AN378" s="27"/>
      <c r="AO378" s="27"/>
      <c r="AP378" s="224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24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24"/>
      <c r="AB379" s="27"/>
      <c r="AC379" s="27"/>
      <c r="AD379" s="224"/>
      <c r="AE379" s="27"/>
      <c r="AF379" s="27"/>
      <c r="AG379" s="27"/>
      <c r="AH379" s="27"/>
      <c r="AI379" s="27"/>
      <c r="AJ379" s="224"/>
      <c r="AK379" s="27"/>
      <c r="AL379" s="27"/>
      <c r="AM379" s="224"/>
      <c r="AN379" s="27"/>
      <c r="AO379" s="27"/>
      <c r="AP379" s="224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24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24"/>
      <c r="AB380" s="27"/>
      <c r="AC380" s="27"/>
      <c r="AD380" s="224"/>
      <c r="AE380" s="27"/>
      <c r="AF380" s="27"/>
      <c r="AG380" s="27"/>
      <c r="AH380" s="27"/>
      <c r="AI380" s="27"/>
      <c r="AJ380" s="224"/>
      <c r="AK380" s="27"/>
      <c r="AL380" s="27"/>
      <c r="AM380" s="224"/>
      <c r="AN380" s="27"/>
      <c r="AO380" s="27"/>
      <c r="AP380" s="224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24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24"/>
      <c r="AB381" s="27"/>
      <c r="AC381" s="27"/>
      <c r="AD381" s="224"/>
      <c r="AE381" s="27"/>
      <c r="AF381" s="27"/>
      <c r="AG381" s="27"/>
      <c r="AH381" s="27"/>
      <c r="AI381" s="27"/>
      <c r="AJ381" s="224"/>
      <c r="AK381" s="27"/>
      <c r="AL381" s="27"/>
      <c r="AM381" s="224"/>
      <c r="AN381" s="27"/>
      <c r="AO381" s="27"/>
      <c r="AP381" s="224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24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24"/>
      <c r="AB382" s="27"/>
      <c r="AC382" s="27"/>
      <c r="AD382" s="224"/>
      <c r="AE382" s="27"/>
      <c r="AF382" s="27"/>
      <c r="AG382" s="27"/>
      <c r="AH382" s="27"/>
      <c r="AI382" s="27"/>
      <c r="AJ382" s="224"/>
      <c r="AK382" s="27"/>
      <c r="AL382" s="27"/>
      <c r="AM382" s="224"/>
      <c r="AN382" s="27"/>
      <c r="AO382" s="27"/>
      <c r="AP382" s="224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24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24"/>
      <c r="AB383" s="27"/>
      <c r="AC383" s="27"/>
      <c r="AD383" s="224"/>
      <c r="AE383" s="27"/>
      <c r="AF383" s="27"/>
      <c r="AG383" s="27"/>
      <c r="AH383" s="27"/>
      <c r="AI383" s="27"/>
      <c r="AJ383" s="224"/>
      <c r="AK383" s="27"/>
      <c r="AL383" s="27"/>
      <c r="AM383" s="224"/>
      <c r="AN383" s="27"/>
      <c r="AO383" s="27"/>
      <c r="AP383" s="224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24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24"/>
      <c r="AB384" s="27"/>
      <c r="AC384" s="27"/>
      <c r="AD384" s="224"/>
      <c r="AE384" s="27"/>
      <c r="AF384" s="27"/>
      <c r="AG384" s="27"/>
      <c r="AH384" s="27"/>
      <c r="AI384" s="27"/>
      <c r="AJ384" s="224"/>
      <c r="AK384" s="27"/>
      <c r="AL384" s="27"/>
      <c r="AM384" s="224"/>
      <c r="AN384" s="27"/>
      <c r="AO384" s="27"/>
      <c r="AP384" s="224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24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24"/>
      <c r="AB385" s="27"/>
      <c r="AC385" s="27"/>
      <c r="AD385" s="224"/>
      <c r="AE385" s="27"/>
      <c r="AF385" s="27"/>
      <c r="AG385" s="27"/>
      <c r="AH385" s="27"/>
      <c r="AI385" s="27"/>
      <c r="AJ385" s="224"/>
      <c r="AK385" s="27"/>
      <c r="AL385" s="27"/>
      <c r="AM385" s="224"/>
      <c r="AN385" s="27"/>
      <c r="AO385" s="27"/>
      <c r="AP385" s="224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24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24"/>
      <c r="AB386" s="27"/>
      <c r="AC386" s="27"/>
      <c r="AD386" s="224"/>
      <c r="AE386" s="27"/>
      <c r="AF386" s="27"/>
      <c r="AG386" s="27"/>
      <c r="AH386" s="27"/>
      <c r="AI386" s="27"/>
      <c r="AJ386" s="224"/>
      <c r="AK386" s="27"/>
      <c r="AL386" s="27"/>
      <c r="AM386" s="224"/>
      <c r="AN386" s="27"/>
      <c r="AO386" s="27"/>
      <c r="AP386" s="224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24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24"/>
      <c r="AB387" s="27"/>
      <c r="AC387" s="27"/>
      <c r="AD387" s="224"/>
      <c r="AE387" s="27"/>
      <c r="AF387" s="27"/>
      <c r="AG387" s="27"/>
      <c r="AH387" s="27"/>
      <c r="AI387" s="27"/>
      <c r="AJ387" s="224"/>
      <c r="AK387" s="27"/>
      <c r="AL387" s="27"/>
      <c r="AM387" s="224"/>
      <c r="AN387" s="27"/>
      <c r="AO387" s="27"/>
      <c r="AP387" s="224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24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24"/>
      <c r="AB388" s="27"/>
      <c r="AC388" s="27"/>
      <c r="AD388" s="224"/>
      <c r="AE388" s="27"/>
      <c r="AF388" s="27"/>
      <c r="AG388" s="27"/>
      <c r="AH388" s="27"/>
      <c r="AI388" s="27"/>
      <c r="AJ388" s="224"/>
      <c r="AK388" s="27"/>
      <c r="AL388" s="27"/>
      <c r="AM388" s="224"/>
      <c r="AN388" s="27"/>
      <c r="AO388" s="27"/>
      <c r="AP388" s="224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24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24"/>
      <c r="AB389" s="27"/>
      <c r="AC389" s="27"/>
      <c r="AD389" s="224"/>
      <c r="AE389" s="27"/>
      <c r="AF389" s="27"/>
      <c r="AG389" s="27"/>
      <c r="AH389" s="27"/>
      <c r="AI389" s="27"/>
      <c r="AJ389" s="224"/>
      <c r="AK389" s="27"/>
      <c r="AL389" s="27"/>
      <c r="AM389" s="224"/>
      <c r="AN389" s="27"/>
      <c r="AO389" s="27"/>
      <c r="AP389" s="224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24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24"/>
      <c r="AB390" s="27"/>
      <c r="AC390" s="27"/>
      <c r="AD390" s="224"/>
      <c r="AE390" s="27"/>
      <c r="AF390" s="27"/>
      <c r="AG390" s="27"/>
      <c r="AH390" s="27"/>
      <c r="AI390" s="27"/>
      <c r="AJ390" s="224"/>
      <c r="AK390" s="27"/>
      <c r="AL390" s="27"/>
      <c r="AM390" s="224"/>
      <c r="AN390" s="27"/>
      <c r="AO390" s="27"/>
      <c r="AP390" s="224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24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24"/>
      <c r="AB391" s="27"/>
      <c r="AC391" s="27"/>
      <c r="AD391" s="224"/>
      <c r="AE391" s="27"/>
      <c r="AF391" s="27"/>
      <c r="AG391" s="27"/>
      <c r="AH391" s="27"/>
      <c r="AI391" s="27"/>
      <c r="AJ391" s="224"/>
      <c r="AK391" s="27"/>
      <c r="AL391" s="27"/>
      <c r="AM391" s="224"/>
      <c r="AN391" s="27"/>
      <c r="AO391" s="27"/>
      <c r="AP391" s="224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24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24"/>
      <c r="AB392" s="27"/>
      <c r="AC392" s="27"/>
      <c r="AD392" s="224"/>
      <c r="AE392" s="27"/>
      <c r="AF392" s="27"/>
      <c r="AG392" s="27"/>
      <c r="AH392" s="27"/>
      <c r="AI392" s="27"/>
      <c r="AJ392" s="224"/>
      <c r="AK392" s="27"/>
      <c r="AL392" s="27"/>
      <c r="AM392" s="224"/>
      <c r="AN392" s="27"/>
      <c r="AO392" s="27"/>
      <c r="AP392" s="224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24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24"/>
      <c r="AB393" s="27"/>
      <c r="AC393" s="27"/>
      <c r="AD393" s="224"/>
      <c r="AE393" s="27"/>
      <c r="AF393" s="27"/>
      <c r="AG393" s="27"/>
      <c r="AH393" s="27"/>
      <c r="AI393" s="27"/>
      <c r="AJ393" s="224"/>
      <c r="AK393" s="27"/>
      <c r="AL393" s="27"/>
      <c r="AM393" s="224"/>
      <c r="AN393" s="27"/>
      <c r="AO393" s="27"/>
      <c r="AP393" s="224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24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24"/>
      <c r="AB394" s="27"/>
      <c r="AC394" s="27"/>
      <c r="AD394" s="224"/>
      <c r="AE394" s="27"/>
      <c r="AF394" s="27"/>
      <c r="AG394" s="27"/>
      <c r="AH394" s="27"/>
      <c r="AI394" s="27"/>
      <c r="AJ394" s="224"/>
      <c r="AK394" s="27"/>
      <c r="AL394" s="27"/>
      <c r="AM394" s="224"/>
      <c r="AN394" s="27"/>
      <c r="AO394" s="27"/>
      <c r="AP394" s="224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24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24"/>
      <c r="AB395" s="27"/>
      <c r="AC395" s="27"/>
      <c r="AD395" s="224"/>
      <c r="AE395" s="27"/>
      <c r="AF395" s="27"/>
      <c r="AG395" s="27"/>
      <c r="AH395" s="27"/>
      <c r="AI395" s="27"/>
      <c r="AJ395" s="224"/>
      <c r="AK395" s="27"/>
      <c r="AL395" s="27"/>
      <c r="AM395" s="224"/>
      <c r="AN395" s="27"/>
      <c r="AO395" s="27"/>
      <c r="AP395" s="224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24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24"/>
      <c r="AB396" s="27"/>
      <c r="AC396" s="27"/>
      <c r="AD396" s="224"/>
      <c r="AE396" s="27"/>
      <c r="AF396" s="27"/>
      <c r="AG396" s="27"/>
      <c r="AH396" s="27"/>
      <c r="AI396" s="27"/>
      <c r="AJ396" s="224"/>
      <c r="AK396" s="27"/>
      <c r="AL396" s="27"/>
      <c r="AM396" s="224"/>
      <c r="AN396" s="27"/>
      <c r="AO396" s="27"/>
      <c r="AP396" s="224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24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24"/>
      <c r="AB397" s="27"/>
      <c r="AC397" s="27"/>
      <c r="AD397" s="224"/>
      <c r="AE397" s="27"/>
      <c r="AF397" s="27"/>
      <c r="AG397" s="27"/>
      <c r="AH397" s="27"/>
      <c r="AI397" s="27"/>
      <c r="AJ397" s="224"/>
      <c r="AK397" s="27"/>
      <c r="AL397" s="27"/>
      <c r="AM397" s="224"/>
      <c r="AN397" s="27"/>
      <c r="AO397" s="27"/>
      <c r="AP397" s="224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24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24"/>
      <c r="AB398" s="27"/>
      <c r="AC398" s="27"/>
      <c r="AD398" s="224"/>
      <c r="AE398" s="27"/>
      <c r="AF398" s="27"/>
      <c r="AG398" s="27"/>
      <c r="AH398" s="27"/>
      <c r="AI398" s="27"/>
      <c r="AJ398" s="224"/>
      <c r="AK398" s="27"/>
      <c r="AL398" s="27"/>
      <c r="AM398" s="224"/>
      <c r="AN398" s="27"/>
      <c r="AO398" s="27"/>
      <c r="AP398" s="224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24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24"/>
      <c r="AB399" s="27"/>
      <c r="AC399" s="27"/>
      <c r="AD399" s="224"/>
      <c r="AE399" s="27"/>
      <c r="AF399" s="27"/>
      <c r="AG399" s="27"/>
      <c r="AH399" s="27"/>
      <c r="AI399" s="27"/>
      <c r="AJ399" s="224"/>
      <c r="AK399" s="27"/>
      <c r="AL399" s="27"/>
      <c r="AM399" s="224"/>
      <c r="AN399" s="27"/>
      <c r="AO399" s="27"/>
      <c r="AP399" s="224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24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24"/>
      <c r="AB400" s="27"/>
      <c r="AC400" s="27"/>
      <c r="AD400" s="224"/>
      <c r="AE400" s="27"/>
      <c r="AF400" s="27"/>
      <c r="AG400" s="27"/>
      <c r="AH400" s="27"/>
      <c r="AI400" s="27"/>
      <c r="AJ400" s="224"/>
      <c r="AK400" s="27"/>
      <c r="AL400" s="27"/>
      <c r="AM400" s="224"/>
      <c r="AN400" s="27"/>
      <c r="AO400" s="27"/>
      <c r="AP400" s="224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24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24"/>
      <c r="AB401" s="27"/>
      <c r="AC401" s="27"/>
      <c r="AD401" s="224"/>
      <c r="AE401" s="27"/>
      <c r="AF401" s="27"/>
      <c r="AG401" s="27"/>
      <c r="AH401" s="27"/>
      <c r="AI401" s="27"/>
      <c r="AJ401" s="224"/>
      <c r="AK401" s="27"/>
      <c r="AL401" s="27"/>
      <c r="AM401" s="224"/>
      <c r="AN401" s="27"/>
      <c r="AO401" s="27"/>
      <c r="AP401" s="224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24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24"/>
      <c r="AB402" s="27"/>
      <c r="AC402" s="27"/>
      <c r="AD402" s="224"/>
      <c r="AE402" s="27"/>
      <c r="AF402" s="27"/>
      <c r="AG402" s="27"/>
      <c r="AH402" s="27"/>
      <c r="AI402" s="27"/>
      <c r="AJ402" s="224"/>
      <c r="AK402" s="27"/>
      <c r="AL402" s="27"/>
      <c r="AM402" s="224"/>
      <c r="AN402" s="27"/>
      <c r="AO402" s="27"/>
      <c r="AP402" s="224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24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24"/>
      <c r="AB403" s="27"/>
      <c r="AC403" s="27"/>
      <c r="AD403" s="224"/>
      <c r="AE403" s="27"/>
      <c r="AF403" s="27"/>
      <c r="AG403" s="27"/>
      <c r="AH403" s="27"/>
      <c r="AI403" s="27"/>
      <c r="AJ403" s="224"/>
      <c r="AK403" s="27"/>
      <c r="AL403" s="27"/>
      <c r="AM403" s="224"/>
      <c r="AN403" s="27"/>
      <c r="AO403" s="27"/>
      <c r="AP403" s="224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24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24"/>
      <c r="AB404" s="27"/>
      <c r="AC404" s="27"/>
      <c r="AD404" s="224"/>
      <c r="AE404" s="27"/>
      <c r="AF404" s="27"/>
      <c r="AG404" s="27"/>
      <c r="AH404" s="27"/>
      <c r="AI404" s="27"/>
      <c r="AJ404" s="224"/>
      <c r="AK404" s="27"/>
      <c r="AL404" s="27"/>
      <c r="AM404" s="224"/>
      <c r="AN404" s="27"/>
      <c r="AO404" s="27"/>
      <c r="AP404" s="224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24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24"/>
      <c r="AB405" s="27"/>
      <c r="AC405" s="27"/>
      <c r="AD405" s="224"/>
      <c r="AE405" s="27"/>
      <c r="AF405" s="27"/>
      <c r="AG405" s="27"/>
      <c r="AH405" s="27"/>
      <c r="AI405" s="27"/>
      <c r="AJ405" s="224"/>
      <c r="AK405" s="27"/>
      <c r="AL405" s="27"/>
      <c r="AM405" s="224"/>
      <c r="AN405" s="27"/>
      <c r="AO405" s="27"/>
      <c r="AP405" s="224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24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24"/>
      <c r="AB406" s="27"/>
      <c r="AC406" s="27"/>
      <c r="AD406" s="224"/>
      <c r="AE406" s="27"/>
      <c r="AF406" s="27"/>
      <c r="AG406" s="27"/>
      <c r="AH406" s="27"/>
      <c r="AI406" s="27"/>
      <c r="AJ406" s="224"/>
      <c r="AK406" s="27"/>
      <c r="AL406" s="27"/>
      <c r="AM406" s="224"/>
      <c r="AN406" s="27"/>
      <c r="AO406" s="27"/>
      <c r="AP406" s="224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24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24"/>
      <c r="AB407" s="27"/>
      <c r="AC407" s="27"/>
      <c r="AD407" s="224"/>
      <c r="AE407" s="27"/>
      <c r="AF407" s="27"/>
      <c r="AG407" s="27"/>
      <c r="AH407" s="27"/>
      <c r="AI407" s="27"/>
      <c r="AJ407" s="224"/>
      <c r="AK407" s="27"/>
      <c r="AL407" s="27"/>
      <c r="AM407" s="224"/>
      <c r="AN407" s="27"/>
      <c r="AO407" s="27"/>
      <c r="AP407" s="224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24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24"/>
      <c r="AB408" s="27"/>
      <c r="AC408" s="27"/>
      <c r="AD408" s="224"/>
      <c r="AE408" s="27"/>
      <c r="AF408" s="27"/>
      <c r="AG408" s="27"/>
      <c r="AH408" s="27"/>
      <c r="AI408" s="27"/>
      <c r="AJ408" s="224"/>
      <c r="AK408" s="27"/>
      <c r="AL408" s="27"/>
      <c r="AM408" s="224"/>
      <c r="AN408" s="27"/>
      <c r="AO408" s="27"/>
      <c r="AP408" s="224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24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24"/>
      <c r="AB409" s="27"/>
      <c r="AC409" s="27"/>
      <c r="AD409" s="224"/>
      <c r="AE409" s="27"/>
      <c r="AF409" s="27"/>
      <c r="AG409" s="27"/>
      <c r="AH409" s="27"/>
      <c r="AI409" s="27"/>
      <c r="AJ409" s="224"/>
      <c r="AK409" s="27"/>
      <c r="AL409" s="27"/>
      <c r="AM409" s="224"/>
      <c r="AN409" s="27"/>
      <c r="AO409" s="27"/>
      <c r="AP409" s="224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24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24"/>
      <c r="AB410" s="27"/>
      <c r="AC410" s="27"/>
      <c r="AD410" s="224"/>
      <c r="AE410" s="27"/>
      <c r="AF410" s="27"/>
      <c r="AG410" s="27"/>
      <c r="AH410" s="27"/>
      <c r="AI410" s="27"/>
      <c r="AJ410" s="224"/>
      <c r="AK410" s="27"/>
      <c r="AL410" s="27"/>
      <c r="AM410" s="224"/>
      <c r="AN410" s="27"/>
      <c r="AO410" s="27"/>
      <c r="AP410" s="224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24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24"/>
      <c r="AB411" s="27"/>
      <c r="AC411" s="27"/>
      <c r="AD411" s="224"/>
      <c r="AE411" s="27"/>
      <c r="AF411" s="27"/>
      <c r="AG411" s="27"/>
      <c r="AH411" s="27"/>
      <c r="AI411" s="27"/>
      <c r="AJ411" s="224"/>
      <c r="AK411" s="27"/>
      <c r="AL411" s="27"/>
      <c r="AM411" s="224"/>
      <c r="AN411" s="27"/>
      <c r="AO411" s="27"/>
      <c r="AP411" s="224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24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24"/>
      <c r="AB412" s="27"/>
      <c r="AC412" s="27"/>
      <c r="AD412" s="224"/>
      <c r="AE412" s="27"/>
      <c r="AF412" s="27"/>
      <c r="AG412" s="27"/>
      <c r="AH412" s="27"/>
      <c r="AI412" s="27"/>
      <c r="AJ412" s="224"/>
      <c r="AK412" s="27"/>
      <c r="AL412" s="27"/>
      <c r="AM412" s="224"/>
      <c r="AN412" s="27"/>
      <c r="AO412" s="27"/>
      <c r="AP412" s="224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24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24"/>
      <c r="AB413" s="27"/>
      <c r="AC413" s="27"/>
      <c r="AD413" s="224"/>
      <c r="AE413" s="27"/>
      <c r="AF413" s="27"/>
      <c r="AG413" s="27"/>
      <c r="AH413" s="27"/>
      <c r="AI413" s="27"/>
      <c r="AJ413" s="224"/>
      <c r="AK413" s="27"/>
      <c r="AL413" s="27"/>
      <c r="AM413" s="224"/>
      <c r="AN413" s="27"/>
      <c r="AO413" s="27"/>
      <c r="AP413" s="224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24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24"/>
      <c r="AB414" s="27"/>
      <c r="AC414" s="27"/>
      <c r="AD414" s="224"/>
      <c r="AE414" s="27"/>
      <c r="AF414" s="27"/>
      <c r="AG414" s="27"/>
      <c r="AH414" s="27"/>
      <c r="AI414" s="27"/>
      <c r="AJ414" s="224"/>
      <c r="AK414" s="27"/>
      <c r="AL414" s="27"/>
      <c r="AM414" s="224"/>
      <c r="AN414" s="27"/>
      <c r="AO414" s="27"/>
      <c r="AP414" s="224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24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24"/>
      <c r="AB415" s="27"/>
      <c r="AC415" s="27"/>
      <c r="AD415" s="224"/>
      <c r="AE415" s="27"/>
      <c r="AF415" s="27"/>
      <c r="AG415" s="27"/>
      <c r="AH415" s="27"/>
      <c r="AI415" s="27"/>
      <c r="AJ415" s="224"/>
      <c r="AK415" s="27"/>
      <c r="AL415" s="27"/>
      <c r="AM415" s="224"/>
      <c r="AN415" s="27"/>
      <c r="AO415" s="27"/>
      <c r="AP415" s="224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24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24"/>
      <c r="AB416" s="27"/>
      <c r="AC416" s="27"/>
      <c r="AD416" s="224"/>
      <c r="AE416" s="27"/>
      <c r="AF416" s="27"/>
      <c r="AG416" s="27"/>
      <c r="AH416" s="27"/>
      <c r="AI416" s="27"/>
      <c r="AJ416" s="224"/>
      <c r="AK416" s="27"/>
      <c r="AL416" s="27"/>
      <c r="AM416" s="224"/>
      <c r="AN416" s="27"/>
      <c r="AO416" s="27"/>
      <c r="AP416" s="224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24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24"/>
      <c r="AB417" s="27"/>
      <c r="AC417" s="27"/>
      <c r="AD417" s="224"/>
      <c r="AE417" s="27"/>
      <c r="AF417" s="27"/>
      <c r="AG417" s="27"/>
      <c r="AH417" s="27"/>
      <c r="AI417" s="27"/>
      <c r="AJ417" s="224"/>
      <c r="AK417" s="27"/>
      <c r="AL417" s="27"/>
      <c r="AM417" s="224"/>
      <c r="AN417" s="27"/>
      <c r="AO417" s="27"/>
      <c r="AP417" s="224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24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24"/>
      <c r="AB418" s="27"/>
      <c r="AC418" s="27"/>
      <c r="AD418" s="224"/>
      <c r="AE418" s="27"/>
      <c r="AF418" s="27"/>
      <c r="AG418" s="27"/>
      <c r="AH418" s="27"/>
      <c r="AI418" s="27"/>
      <c r="AJ418" s="224"/>
      <c r="AK418" s="27"/>
      <c r="AL418" s="27"/>
      <c r="AM418" s="224"/>
      <c r="AN418" s="27"/>
      <c r="AO418" s="27"/>
      <c r="AP418" s="224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24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24"/>
      <c r="AB419" s="27"/>
      <c r="AC419" s="27"/>
      <c r="AD419" s="224"/>
      <c r="AE419" s="27"/>
      <c r="AF419" s="27"/>
      <c r="AG419" s="27"/>
      <c r="AH419" s="27"/>
      <c r="AI419" s="27"/>
      <c r="AJ419" s="224"/>
      <c r="AK419" s="27"/>
      <c r="AL419" s="27"/>
      <c r="AM419" s="224"/>
      <c r="AN419" s="27"/>
      <c r="AO419" s="27"/>
      <c r="AP419" s="224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24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24"/>
      <c r="AB420" s="27"/>
      <c r="AC420" s="27"/>
      <c r="AD420" s="224"/>
      <c r="AE420" s="27"/>
      <c r="AF420" s="27"/>
      <c r="AG420" s="27"/>
      <c r="AH420" s="27"/>
      <c r="AI420" s="27"/>
      <c r="AJ420" s="224"/>
      <c r="AK420" s="27"/>
      <c r="AL420" s="27"/>
      <c r="AM420" s="224"/>
      <c r="AN420" s="27"/>
      <c r="AO420" s="27"/>
      <c r="AP420" s="224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24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24"/>
      <c r="AB421" s="27"/>
      <c r="AC421" s="27"/>
      <c r="AD421" s="224"/>
      <c r="AE421" s="27"/>
      <c r="AF421" s="27"/>
      <c r="AG421" s="27"/>
      <c r="AH421" s="27"/>
      <c r="AI421" s="27"/>
      <c r="AJ421" s="224"/>
      <c r="AK421" s="27"/>
      <c r="AL421" s="27"/>
      <c r="AM421" s="224"/>
      <c r="AN421" s="27"/>
      <c r="AO421" s="27"/>
      <c r="AP421" s="224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24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24"/>
      <c r="AB422" s="27"/>
      <c r="AC422" s="27"/>
      <c r="AD422" s="224"/>
      <c r="AE422" s="27"/>
      <c r="AF422" s="27"/>
      <c r="AG422" s="27"/>
      <c r="AH422" s="27"/>
      <c r="AI422" s="27"/>
      <c r="AJ422" s="224"/>
      <c r="AK422" s="27"/>
      <c r="AL422" s="27"/>
      <c r="AM422" s="224"/>
      <c r="AN422" s="27"/>
      <c r="AO422" s="27"/>
      <c r="AP422" s="224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24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24"/>
      <c r="AB423" s="27"/>
      <c r="AC423" s="27"/>
      <c r="AD423" s="224"/>
      <c r="AE423" s="27"/>
      <c r="AF423" s="27"/>
      <c r="AG423" s="27"/>
      <c r="AH423" s="27"/>
      <c r="AI423" s="27"/>
      <c r="AJ423" s="224"/>
      <c r="AK423" s="27"/>
      <c r="AL423" s="27"/>
      <c r="AM423" s="224"/>
      <c r="AN423" s="27"/>
      <c r="AO423" s="27"/>
      <c r="AP423" s="224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24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24"/>
      <c r="AB424" s="27"/>
      <c r="AC424" s="27"/>
      <c r="AD424" s="224"/>
      <c r="AE424" s="27"/>
      <c r="AF424" s="27"/>
      <c r="AG424" s="27"/>
      <c r="AH424" s="27"/>
      <c r="AI424" s="27"/>
      <c r="AJ424" s="224"/>
      <c r="AK424" s="27"/>
      <c r="AL424" s="27"/>
      <c r="AM424" s="224"/>
      <c r="AN424" s="27"/>
      <c r="AO424" s="27"/>
      <c r="AP424" s="224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24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24"/>
      <c r="AB425" s="27"/>
      <c r="AC425" s="27"/>
      <c r="AD425" s="224"/>
      <c r="AE425" s="27"/>
      <c r="AF425" s="27"/>
      <c r="AG425" s="27"/>
      <c r="AH425" s="27"/>
      <c r="AI425" s="27"/>
      <c r="AJ425" s="224"/>
      <c r="AK425" s="27"/>
      <c r="AL425" s="27"/>
      <c r="AM425" s="224"/>
      <c r="AN425" s="27"/>
      <c r="AO425" s="27"/>
      <c r="AP425" s="224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24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24"/>
      <c r="AB426" s="27"/>
      <c r="AC426" s="27"/>
      <c r="AD426" s="224"/>
      <c r="AE426" s="27"/>
      <c r="AF426" s="27"/>
      <c r="AG426" s="27"/>
      <c r="AH426" s="27"/>
      <c r="AI426" s="27"/>
      <c r="AJ426" s="224"/>
      <c r="AK426" s="27"/>
      <c r="AL426" s="27"/>
      <c r="AM426" s="224"/>
      <c r="AN426" s="27"/>
      <c r="AO426" s="27"/>
      <c r="AP426" s="224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24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24"/>
      <c r="AB427" s="27"/>
      <c r="AC427" s="27"/>
      <c r="AD427" s="224"/>
      <c r="AE427" s="27"/>
      <c r="AF427" s="27"/>
      <c r="AG427" s="27"/>
      <c r="AH427" s="27"/>
      <c r="AI427" s="27"/>
      <c r="AJ427" s="224"/>
      <c r="AK427" s="27"/>
      <c r="AL427" s="27"/>
      <c r="AM427" s="224"/>
      <c r="AN427" s="27"/>
      <c r="AO427" s="27"/>
      <c r="AP427" s="224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24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24"/>
      <c r="AB428" s="27"/>
      <c r="AC428" s="27"/>
      <c r="AD428" s="224"/>
      <c r="AE428" s="27"/>
      <c r="AF428" s="27"/>
      <c r="AG428" s="27"/>
      <c r="AH428" s="27"/>
      <c r="AI428" s="27"/>
      <c r="AJ428" s="224"/>
      <c r="AK428" s="27"/>
      <c r="AL428" s="27"/>
      <c r="AM428" s="224"/>
      <c r="AN428" s="27"/>
      <c r="AO428" s="27"/>
      <c r="AP428" s="224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24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24"/>
      <c r="AB429" s="27"/>
      <c r="AC429" s="27"/>
      <c r="AD429" s="224"/>
      <c r="AE429" s="27"/>
      <c r="AF429" s="27"/>
      <c r="AG429" s="27"/>
      <c r="AH429" s="27"/>
      <c r="AI429" s="27"/>
      <c r="AJ429" s="224"/>
      <c r="AK429" s="27"/>
      <c r="AL429" s="27"/>
      <c r="AM429" s="224"/>
      <c r="AN429" s="27"/>
      <c r="AO429" s="27"/>
      <c r="AP429" s="224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24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24"/>
      <c r="AB430" s="27"/>
      <c r="AC430" s="27"/>
      <c r="AD430" s="224"/>
      <c r="AE430" s="27"/>
      <c r="AF430" s="27"/>
      <c r="AG430" s="27"/>
      <c r="AH430" s="27"/>
      <c r="AI430" s="27"/>
      <c r="AJ430" s="224"/>
      <c r="AK430" s="27"/>
      <c r="AL430" s="27"/>
      <c r="AM430" s="224"/>
      <c r="AN430" s="27"/>
      <c r="AO430" s="27"/>
      <c r="AP430" s="224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24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24"/>
      <c r="AB431" s="27"/>
      <c r="AC431" s="27"/>
      <c r="AD431" s="224"/>
      <c r="AE431" s="27"/>
      <c r="AF431" s="27"/>
      <c r="AG431" s="27"/>
      <c r="AH431" s="27"/>
      <c r="AI431" s="27"/>
      <c r="AJ431" s="224"/>
      <c r="AK431" s="27"/>
      <c r="AL431" s="27"/>
      <c r="AM431" s="224"/>
      <c r="AN431" s="27"/>
      <c r="AO431" s="27"/>
      <c r="AP431" s="224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24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24"/>
      <c r="AB432" s="27"/>
      <c r="AC432" s="27"/>
      <c r="AD432" s="224"/>
      <c r="AE432" s="27"/>
      <c r="AF432" s="27"/>
      <c r="AG432" s="27"/>
      <c r="AH432" s="27"/>
      <c r="AI432" s="27"/>
      <c r="AJ432" s="224"/>
      <c r="AK432" s="27"/>
      <c r="AL432" s="27"/>
      <c r="AM432" s="224"/>
      <c r="AN432" s="27"/>
      <c r="AO432" s="27"/>
      <c r="AP432" s="224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24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24"/>
      <c r="AB433" s="27"/>
      <c r="AC433" s="27"/>
      <c r="AD433" s="224"/>
      <c r="AE433" s="27"/>
      <c r="AF433" s="27"/>
      <c r="AG433" s="27"/>
      <c r="AH433" s="27"/>
      <c r="AI433" s="27"/>
      <c r="AJ433" s="224"/>
      <c r="AK433" s="27"/>
      <c r="AL433" s="27"/>
      <c r="AM433" s="224"/>
      <c r="AN433" s="27"/>
      <c r="AO433" s="27"/>
      <c r="AP433" s="224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24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24"/>
      <c r="AB434" s="27"/>
      <c r="AC434" s="27"/>
      <c r="AD434" s="224"/>
      <c r="AE434" s="27"/>
      <c r="AF434" s="27"/>
      <c r="AG434" s="27"/>
      <c r="AH434" s="27"/>
      <c r="AI434" s="27"/>
      <c r="AJ434" s="224"/>
      <c r="AK434" s="27"/>
      <c r="AL434" s="27"/>
      <c r="AM434" s="224"/>
      <c r="AN434" s="27"/>
      <c r="AO434" s="27"/>
      <c r="AP434" s="224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24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24"/>
      <c r="AB435" s="27"/>
      <c r="AC435" s="27"/>
      <c r="AD435" s="224"/>
      <c r="AE435" s="27"/>
      <c r="AF435" s="27"/>
      <c r="AG435" s="27"/>
      <c r="AH435" s="27"/>
      <c r="AI435" s="27"/>
      <c r="AJ435" s="224"/>
      <c r="AK435" s="27"/>
      <c r="AL435" s="27"/>
      <c r="AM435" s="224"/>
      <c r="AN435" s="27"/>
      <c r="AO435" s="27"/>
      <c r="AP435" s="224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24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24"/>
      <c r="AB436" s="27"/>
      <c r="AC436" s="27"/>
      <c r="AD436" s="224"/>
      <c r="AE436" s="27"/>
      <c r="AF436" s="27"/>
      <c r="AG436" s="27"/>
      <c r="AH436" s="27"/>
      <c r="AI436" s="27"/>
      <c r="AJ436" s="224"/>
      <c r="AK436" s="27"/>
      <c r="AL436" s="27"/>
      <c r="AM436" s="224"/>
      <c r="AN436" s="27"/>
      <c r="AO436" s="27"/>
      <c r="AP436" s="224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24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24"/>
      <c r="AB437" s="27"/>
      <c r="AC437" s="27"/>
      <c r="AD437" s="224"/>
      <c r="AE437" s="27"/>
      <c r="AF437" s="27"/>
      <c r="AG437" s="27"/>
      <c r="AH437" s="27"/>
      <c r="AI437" s="27"/>
      <c r="AJ437" s="224"/>
      <c r="AK437" s="27"/>
      <c r="AL437" s="27"/>
      <c r="AM437" s="224"/>
      <c r="AN437" s="27"/>
      <c r="AO437" s="27"/>
      <c r="AP437" s="224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24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24"/>
      <c r="AB438" s="27"/>
      <c r="AC438" s="27"/>
      <c r="AD438" s="224"/>
      <c r="AE438" s="27"/>
      <c r="AF438" s="27"/>
      <c r="AG438" s="27"/>
      <c r="AH438" s="27"/>
      <c r="AI438" s="27"/>
      <c r="AJ438" s="224"/>
      <c r="AK438" s="27"/>
      <c r="AL438" s="27"/>
      <c r="AM438" s="224"/>
      <c r="AN438" s="27"/>
      <c r="AO438" s="27"/>
      <c r="AP438" s="224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24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24"/>
      <c r="AB439" s="27"/>
      <c r="AC439" s="27"/>
      <c r="AD439" s="224"/>
      <c r="AE439" s="27"/>
      <c r="AF439" s="27"/>
      <c r="AG439" s="27"/>
      <c r="AH439" s="27"/>
      <c r="AI439" s="27"/>
      <c r="AJ439" s="224"/>
      <c r="AK439" s="27"/>
      <c r="AL439" s="27"/>
      <c r="AM439" s="224"/>
      <c r="AN439" s="27"/>
      <c r="AO439" s="27"/>
      <c r="AP439" s="224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24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24"/>
      <c r="AB440" s="27"/>
      <c r="AC440" s="27"/>
      <c r="AD440" s="224"/>
      <c r="AE440" s="27"/>
      <c r="AF440" s="27"/>
      <c r="AG440" s="27"/>
      <c r="AH440" s="27"/>
      <c r="AI440" s="27"/>
      <c r="AJ440" s="224"/>
      <c r="AK440" s="27"/>
      <c r="AL440" s="27"/>
      <c r="AM440" s="224"/>
      <c r="AN440" s="27"/>
      <c r="AO440" s="27"/>
      <c r="AP440" s="224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24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24"/>
      <c r="AB441" s="27"/>
      <c r="AC441" s="27"/>
      <c r="AD441" s="224"/>
      <c r="AE441" s="27"/>
      <c r="AF441" s="27"/>
      <c r="AG441" s="27"/>
      <c r="AH441" s="27"/>
      <c r="AI441" s="27"/>
      <c r="AJ441" s="224"/>
      <c r="AK441" s="27"/>
      <c r="AL441" s="27"/>
      <c r="AM441" s="224"/>
      <c r="AN441" s="27"/>
      <c r="AO441" s="27"/>
      <c r="AP441" s="224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24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24"/>
      <c r="AB442" s="27"/>
      <c r="AC442" s="27"/>
      <c r="AD442" s="224"/>
      <c r="AE442" s="27"/>
      <c r="AF442" s="27"/>
      <c r="AG442" s="27"/>
      <c r="AH442" s="27"/>
      <c r="AI442" s="27"/>
      <c r="AJ442" s="224"/>
      <c r="AK442" s="27"/>
      <c r="AL442" s="27"/>
      <c r="AM442" s="224"/>
      <c r="AN442" s="27"/>
      <c r="AO442" s="27"/>
      <c r="AP442" s="224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24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24"/>
      <c r="AB443" s="27"/>
      <c r="AC443" s="27"/>
      <c r="AD443" s="224"/>
      <c r="AE443" s="27"/>
      <c r="AF443" s="27"/>
      <c r="AG443" s="27"/>
      <c r="AH443" s="27"/>
      <c r="AI443" s="27"/>
      <c r="AJ443" s="224"/>
      <c r="AK443" s="27"/>
      <c r="AL443" s="27"/>
      <c r="AM443" s="224"/>
      <c r="AN443" s="27"/>
      <c r="AO443" s="27"/>
      <c r="AP443" s="224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24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24"/>
      <c r="AB444" s="27"/>
      <c r="AC444" s="27"/>
      <c r="AD444" s="224"/>
      <c r="AE444" s="27"/>
      <c r="AF444" s="27"/>
      <c r="AG444" s="27"/>
      <c r="AH444" s="27"/>
      <c r="AI444" s="27"/>
      <c r="AJ444" s="224"/>
      <c r="AK444" s="27"/>
      <c r="AL444" s="27"/>
      <c r="AM444" s="224"/>
      <c r="AN444" s="27"/>
      <c r="AO444" s="27"/>
      <c r="AP444" s="224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24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24"/>
      <c r="AB445" s="27"/>
      <c r="AC445" s="27"/>
      <c r="AD445" s="224"/>
      <c r="AE445" s="27"/>
      <c r="AF445" s="27"/>
      <c r="AG445" s="27"/>
      <c r="AH445" s="27"/>
      <c r="AI445" s="27"/>
      <c r="AJ445" s="224"/>
      <c r="AK445" s="27"/>
      <c r="AL445" s="27"/>
      <c r="AM445" s="224"/>
      <c r="AN445" s="27"/>
      <c r="AO445" s="27"/>
      <c r="AP445" s="224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24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24"/>
      <c r="AB446" s="27"/>
      <c r="AC446" s="27"/>
      <c r="AD446" s="224"/>
      <c r="AE446" s="27"/>
      <c r="AF446" s="27"/>
      <c r="AG446" s="27"/>
      <c r="AH446" s="27"/>
      <c r="AI446" s="27"/>
      <c r="AJ446" s="224"/>
      <c r="AK446" s="27"/>
      <c r="AL446" s="27"/>
      <c r="AM446" s="224"/>
      <c r="AN446" s="27"/>
      <c r="AO446" s="27"/>
      <c r="AP446" s="224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24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24"/>
      <c r="AB447" s="27"/>
      <c r="AC447" s="27"/>
      <c r="AD447" s="224"/>
      <c r="AE447" s="27"/>
      <c r="AF447" s="27"/>
      <c r="AG447" s="27"/>
      <c r="AH447" s="27"/>
      <c r="AI447" s="27"/>
      <c r="AJ447" s="224"/>
      <c r="AK447" s="27"/>
      <c r="AL447" s="27"/>
      <c r="AM447" s="224"/>
      <c r="AN447" s="27"/>
      <c r="AO447" s="27"/>
      <c r="AP447" s="224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24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24"/>
      <c r="AB448" s="27"/>
      <c r="AC448" s="27"/>
      <c r="AD448" s="224"/>
      <c r="AE448" s="27"/>
      <c r="AF448" s="27"/>
      <c r="AG448" s="27"/>
      <c r="AH448" s="27"/>
      <c r="AI448" s="27"/>
      <c r="AJ448" s="224"/>
      <c r="AK448" s="27"/>
      <c r="AL448" s="27"/>
      <c r="AM448" s="224"/>
      <c r="AN448" s="27"/>
      <c r="AO448" s="27"/>
      <c r="AP448" s="224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24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24"/>
      <c r="AB449" s="27"/>
      <c r="AC449" s="27"/>
      <c r="AD449" s="224"/>
      <c r="AE449" s="27"/>
      <c r="AF449" s="27"/>
      <c r="AG449" s="27"/>
      <c r="AH449" s="27"/>
      <c r="AI449" s="27"/>
      <c r="AJ449" s="224"/>
      <c r="AK449" s="27"/>
      <c r="AL449" s="27"/>
      <c r="AM449" s="224"/>
      <c r="AN449" s="27"/>
      <c r="AO449" s="27"/>
      <c r="AP449" s="224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24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24"/>
      <c r="AB450" s="27"/>
      <c r="AC450" s="27"/>
      <c r="AD450" s="224"/>
      <c r="AE450" s="27"/>
      <c r="AF450" s="27"/>
      <c r="AG450" s="27"/>
      <c r="AH450" s="27"/>
      <c r="AI450" s="27"/>
      <c r="AJ450" s="224"/>
      <c r="AK450" s="27"/>
      <c r="AL450" s="27"/>
      <c r="AM450" s="224"/>
      <c r="AN450" s="27"/>
      <c r="AO450" s="27"/>
      <c r="AP450" s="224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24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24"/>
      <c r="AB451" s="27"/>
      <c r="AC451" s="27"/>
      <c r="AD451" s="224"/>
      <c r="AE451" s="27"/>
      <c r="AF451" s="27"/>
      <c r="AG451" s="27"/>
      <c r="AH451" s="27"/>
      <c r="AI451" s="27"/>
      <c r="AJ451" s="224"/>
      <c r="AK451" s="27"/>
      <c r="AL451" s="27"/>
      <c r="AM451" s="224"/>
      <c r="AN451" s="27"/>
      <c r="AO451" s="27"/>
      <c r="AP451" s="224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24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24"/>
      <c r="AB452" s="27"/>
      <c r="AC452" s="27"/>
      <c r="AD452" s="224"/>
      <c r="AE452" s="27"/>
      <c r="AF452" s="27"/>
      <c r="AG452" s="27"/>
      <c r="AH452" s="27"/>
      <c r="AI452" s="27"/>
      <c r="AJ452" s="224"/>
      <c r="AK452" s="27"/>
      <c r="AL452" s="27"/>
      <c r="AM452" s="224"/>
      <c r="AN452" s="27"/>
      <c r="AO452" s="27"/>
      <c r="AP452" s="224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24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24"/>
      <c r="AB453" s="27"/>
      <c r="AC453" s="27"/>
      <c r="AD453" s="224"/>
      <c r="AE453" s="27"/>
      <c r="AF453" s="27"/>
      <c r="AG453" s="27"/>
      <c r="AH453" s="27"/>
      <c r="AI453" s="27"/>
      <c r="AJ453" s="224"/>
      <c r="AK453" s="27"/>
      <c r="AL453" s="27"/>
      <c r="AM453" s="224"/>
      <c r="AN453" s="27"/>
      <c r="AO453" s="27"/>
      <c r="AP453" s="224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24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24"/>
      <c r="AB454" s="27"/>
      <c r="AC454" s="27"/>
      <c r="AD454" s="224"/>
      <c r="AE454" s="27"/>
      <c r="AF454" s="27"/>
      <c r="AG454" s="27"/>
      <c r="AH454" s="27"/>
      <c r="AI454" s="27"/>
      <c r="AJ454" s="224"/>
      <c r="AK454" s="27"/>
      <c r="AL454" s="27"/>
      <c r="AM454" s="224"/>
      <c r="AN454" s="27"/>
      <c r="AO454" s="27"/>
      <c r="AP454" s="224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24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24"/>
      <c r="AB455" s="27"/>
      <c r="AC455" s="27"/>
      <c r="AD455" s="224"/>
      <c r="AE455" s="27"/>
      <c r="AF455" s="27"/>
      <c r="AG455" s="27"/>
      <c r="AH455" s="27"/>
      <c r="AI455" s="27"/>
      <c r="AJ455" s="224"/>
      <c r="AK455" s="27"/>
      <c r="AL455" s="27"/>
      <c r="AM455" s="224"/>
      <c r="AN455" s="27"/>
      <c r="AO455" s="27"/>
      <c r="AP455" s="224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24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24"/>
      <c r="AB456" s="27"/>
      <c r="AC456" s="27"/>
      <c r="AD456" s="224"/>
      <c r="AE456" s="27"/>
      <c r="AF456" s="27"/>
      <c r="AG456" s="27"/>
      <c r="AH456" s="27"/>
      <c r="AI456" s="27"/>
      <c r="AJ456" s="224"/>
      <c r="AK456" s="27"/>
      <c r="AL456" s="27"/>
      <c r="AM456" s="224"/>
      <c r="AN456" s="27"/>
      <c r="AO456" s="27"/>
      <c r="AP456" s="224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24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24"/>
      <c r="AB457" s="27"/>
      <c r="AC457" s="27"/>
      <c r="AD457" s="224"/>
      <c r="AE457" s="27"/>
      <c r="AF457" s="27"/>
      <c r="AG457" s="27"/>
      <c r="AH457" s="27"/>
      <c r="AI457" s="27"/>
      <c r="AJ457" s="224"/>
      <c r="AK457" s="27"/>
      <c r="AL457" s="27"/>
      <c r="AM457" s="224"/>
      <c r="AN457" s="27"/>
      <c r="AO457" s="27"/>
      <c r="AP457" s="224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24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24"/>
      <c r="AB458" s="27"/>
      <c r="AC458" s="27"/>
      <c r="AD458" s="224"/>
      <c r="AE458" s="27"/>
      <c r="AF458" s="27"/>
      <c r="AG458" s="27"/>
      <c r="AH458" s="27"/>
      <c r="AI458" s="27"/>
      <c r="AJ458" s="224"/>
      <c r="AK458" s="27"/>
      <c r="AL458" s="27"/>
      <c r="AM458" s="224"/>
      <c r="AN458" s="27"/>
      <c r="AO458" s="27"/>
      <c r="AP458" s="224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24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24"/>
      <c r="AB459" s="27"/>
      <c r="AC459" s="27"/>
      <c r="AD459" s="224"/>
      <c r="AE459" s="27"/>
      <c r="AF459" s="27"/>
      <c r="AG459" s="27"/>
      <c r="AH459" s="27"/>
      <c r="AI459" s="27"/>
      <c r="AJ459" s="224"/>
      <c r="AK459" s="27"/>
      <c r="AL459" s="27"/>
      <c r="AM459" s="224"/>
      <c r="AN459" s="27"/>
      <c r="AO459" s="27"/>
      <c r="AP459" s="224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30" zoomScaleNormal="130" zoomScaleSheetLayoutView="90" workbookViewId="0">
      <pane xSplit="4" ySplit="6" topLeftCell="AD32" activePane="bottomRight" state="frozen"/>
      <selection pane="topRight" activeCell="E1" sqref="E1"/>
      <selection pane="bottomLeft" activeCell="A7" sqref="A7"/>
      <selection pane="bottomRight" activeCell="AJ34" sqref="AJ34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2" t="s">
        <v>1</v>
      </c>
      <c r="B5" s="424" t="s">
        <v>2</v>
      </c>
      <c r="C5" s="410" t="s">
        <v>3</v>
      </c>
      <c r="D5" s="410" t="s">
        <v>4</v>
      </c>
      <c r="E5" s="410" t="s">
        <v>5</v>
      </c>
      <c r="F5" s="426" t="s">
        <v>6</v>
      </c>
      <c r="G5" s="426"/>
      <c r="H5" s="410" t="s">
        <v>10</v>
      </c>
      <c r="I5" s="410" t="s">
        <v>27</v>
      </c>
      <c r="J5" s="428" t="s">
        <v>26</v>
      </c>
      <c r="K5" s="429"/>
      <c r="L5" s="430"/>
      <c r="M5" s="419" t="s">
        <v>9</v>
      </c>
      <c r="N5" s="420"/>
      <c r="O5" s="421"/>
      <c r="P5" s="419" t="s">
        <v>14</v>
      </c>
      <c r="Q5" s="420"/>
      <c r="R5" s="421"/>
      <c r="S5" s="419" t="s">
        <v>15</v>
      </c>
      <c r="T5" s="420"/>
      <c r="U5" s="421"/>
      <c r="V5" s="419" t="s">
        <v>16</v>
      </c>
      <c r="W5" s="420"/>
      <c r="X5" s="421"/>
      <c r="Y5" s="419" t="s">
        <v>17</v>
      </c>
      <c r="Z5" s="420"/>
      <c r="AA5" s="421"/>
      <c r="AB5" s="419" t="s">
        <v>18</v>
      </c>
      <c r="AC5" s="420"/>
      <c r="AD5" s="421"/>
      <c r="AE5" s="419" t="s">
        <v>19</v>
      </c>
      <c r="AF5" s="420"/>
      <c r="AG5" s="421"/>
      <c r="AH5" s="419" t="s">
        <v>20</v>
      </c>
      <c r="AI5" s="420"/>
      <c r="AJ5" s="421"/>
      <c r="AK5" s="419" t="s">
        <v>21</v>
      </c>
      <c r="AL5" s="420"/>
      <c r="AM5" s="421"/>
      <c r="AN5" s="419" t="s">
        <v>22</v>
      </c>
      <c r="AO5" s="420"/>
      <c r="AP5" s="421"/>
      <c r="AQ5" s="419" t="s">
        <v>23</v>
      </c>
      <c r="AR5" s="420"/>
      <c r="AS5" s="421"/>
      <c r="AT5" s="419" t="s">
        <v>24</v>
      </c>
      <c r="AU5" s="420"/>
      <c r="AV5" s="421"/>
      <c r="AW5" s="419" t="s">
        <v>25</v>
      </c>
      <c r="AX5" s="420"/>
      <c r="AY5" s="421"/>
      <c r="AZ5" s="76" t="s">
        <v>62</v>
      </c>
      <c r="BA5" s="44" t="s">
        <v>31</v>
      </c>
    </row>
    <row r="6" spans="1:56" s="45" customFormat="1" ht="12" thickBot="1" x14ac:dyDescent="0.25">
      <c r="A6" s="423"/>
      <c r="B6" s="425"/>
      <c r="C6" s="411"/>
      <c r="D6" s="411"/>
      <c r="E6" s="411"/>
      <c r="F6" s="77" t="s">
        <v>7</v>
      </c>
      <c r="G6" s="78" t="s">
        <v>8</v>
      </c>
      <c r="H6" s="427"/>
      <c r="I6" s="411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51">
        <v>1</v>
      </c>
      <c r="B7" s="352"/>
      <c r="C7" s="353" t="s">
        <v>158</v>
      </c>
      <c r="D7" s="354" t="s">
        <v>375</v>
      </c>
      <c r="E7" s="281">
        <v>12500000</v>
      </c>
      <c r="F7" s="281"/>
      <c r="G7" s="281"/>
      <c r="H7" s="281">
        <f>E7-F7-G7</f>
        <v>12500000</v>
      </c>
      <c r="I7" s="281">
        <v>5000000</v>
      </c>
      <c r="J7" s="281">
        <v>625000</v>
      </c>
      <c r="K7" s="281">
        <v>625000</v>
      </c>
      <c r="L7" s="281">
        <f>J7-K7</f>
        <v>0</v>
      </c>
      <c r="M7" s="281">
        <v>625000</v>
      </c>
      <c r="N7" s="281">
        <v>625000</v>
      </c>
      <c r="O7" s="281">
        <f>M7-N7</f>
        <v>0</v>
      </c>
      <c r="P7" s="281">
        <v>625000</v>
      </c>
      <c r="Q7" s="281">
        <v>625000</v>
      </c>
      <c r="R7" s="301">
        <f>P7-Q7</f>
        <v>0</v>
      </c>
      <c r="S7" s="281">
        <v>625000</v>
      </c>
      <c r="T7" s="281">
        <v>625000</v>
      </c>
      <c r="U7" s="301">
        <f>S7-T7</f>
        <v>0</v>
      </c>
      <c r="V7" s="281">
        <v>625000</v>
      </c>
      <c r="W7" s="281">
        <v>625000</v>
      </c>
      <c r="X7" s="301">
        <f>V7-W7</f>
        <v>0</v>
      </c>
      <c r="Y7" s="281">
        <v>625000</v>
      </c>
      <c r="Z7" s="281">
        <v>625000</v>
      </c>
      <c r="AA7" s="301">
        <f>Y7-Z7</f>
        <v>0</v>
      </c>
      <c r="AB7" s="281">
        <v>625000</v>
      </c>
      <c r="AC7" s="281">
        <v>625000</v>
      </c>
      <c r="AD7" s="301">
        <f>AB7-AC7</f>
        <v>0</v>
      </c>
      <c r="AE7" s="281">
        <v>625000</v>
      </c>
      <c r="AF7" s="281">
        <v>625000</v>
      </c>
      <c r="AG7" s="301">
        <f>AE7-AF7</f>
        <v>0</v>
      </c>
      <c r="AH7" s="281">
        <v>625000</v>
      </c>
      <c r="AI7" s="281">
        <v>625000</v>
      </c>
      <c r="AJ7" s="301">
        <f>AH7-AI7</f>
        <v>0</v>
      </c>
      <c r="AK7" s="281">
        <v>625000</v>
      </c>
      <c r="AL7" s="281">
        <v>625000</v>
      </c>
      <c r="AM7" s="301">
        <f>AK7-AL7</f>
        <v>0</v>
      </c>
      <c r="AN7" s="281">
        <v>625000</v>
      </c>
      <c r="AO7" s="281">
        <v>625000</v>
      </c>
      <c r="AP7" s="301">
        <f>AN7-AO7</f>
        <v>0</v>
      </c>
      <c r="AQ7" s="281">
        <v>625000</v>
      </c>
      <c r="AR7" s="281">
        <v>625000</v>
      </c>
      <c r="AS7" s="301">
        <f>AQ7-AR7</f>
        <v>0</v>
      </c>
      <c r="AT7" s="281"/>
      <c r="AU7" s="281"/>
      <c r="AV7" s="281">
        <f>AT7-AU7</f>
        <v>0</v>
      </c>
      <c r="AW7" s="281"/>
      <c r="AX7" s="281"/>
      <c r="AY7" s="281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51">
        <v>3</v>
      </c>
      <c r="B9" s="352"/>
      <c r="C9" s="353" t="s">
        <v>176</v>
      </c>
      <c r="D9" s="354" t="s">
        <v>374</v>
      </c>
      <c r="E9" s="281">
        <v>14000000</v>
      </c>
      <c r="F9" s="281"/>
      <c r="G9" s="281"/>
      <c r="H9" s="281">
        <f t="shared" si="0"/>
        <v>14000000</v>
      </c>
      <c r="I9" s="281">
        <v>5000000</v>
      </c>
      <c r="J9" s="281"/>
      <c r="K9" s="281"/>
      <c r="L9" s="281">
        <f t="shared" si="1"/>
        <v>0</v>
      </c>
      <c r="M9" s="281">
        <v>750000</v>
      </c>
      <c r="N9" s="281">
        <v>750000</v>
      </c>
      <c r="O9" s="281">
        <f t="shared" ref="O9:O10" si="19">M9-N9</f>
        <v>0</v>
      </c>
      <c r="P9" s="281">
        <v>750000</v>
      </c>
      <c r="Q9" s="281">
        <v>750000</v>
      </c>
      <c r="R9" s="301">
        <f t="shared" ref="R9:R39" si="20">P9-Q9</f>
        <v>0</v>
      </c>
      <c r="S9" s="281">
        <v>750000</v>
      </c>
      <c r="T9" s="281">
        <v>750000</v>
      </c>
      <c r="U9" s="301">
        <f t="shared" ref="U9:U46" si="21">S9-T9</f>
        <v>0</v>
      </c>
      <c r="V9" s="281">
        <v>750000</v>
      </c>
      <c r="W9" s="281">
        <v>750000</v>
      </c>
      <c r="X9" s="301">
        <f t="shared" ref="X9:X13" si="22">V9-W9</f>
        <v>0</v>
      </c>
      <c r="Y9" s="281">
        <v>750000</v>
      </c>
      <c r="Z9" s="281">
        <v>750000</v>
      </c>
      <c r="AA9" s="301">
        <f t="shared" ref="AA9:AA13" si="23">Y9-Z9</f>
        <v>0</v>
      </c>
      <c r="AB9" s="281">
        <v>750000</v>
      </c>
      <c r="AC9" s="281">
        <v>750000</v>
      </c>
      <c r="AD9" s="301">
        <f t="shared" ref="AD9:AD13" si="24">AB9-AC9</f>
        <v>0</v>
      </c>
      <c r="AE9" s="281">
        <v>750000</v>
      </c>
      <c r="AF9" s="281">
        <v>750000</v>
      </c>
      <c r="AG9" s="301">
        <f t="shared" ref="AG9:AG13" si="25">AE9-AF9</f>
        <v>0</v>
      </c>
      <c r="AH9" s="281">
        <v>750000</v>
      </c>
      <c r="AI9" s="281">
        <v>750000</v>
      </c>
      <c r="AJ9" s="301">
        <f t="shared" ref="AJ9:AJ46" si="26">AH9-AI9</f>
        <v>0</v>
      </c>
      <c r="AK9" s="281">
        <v>750000</v>
      </c>
      <c r="AL9" s="281">
        <v>750000</v>
      </c>
      <c r="AM9" s="301">
        <f t="shared" ref="AM9:AM46" si="27">AK9-AL9</f>
        <v>0</v>
      </c>
      <c r="AN9" s="281">
        <v>750000</v>
      </c>
      <c r="AO9" s="281">
        <v>750000</v>
      </c>
      <c r="AP9" s="301">
        <f t="shared" ref="AP9:AP46" si="28">AN9-AO9</f>
        <v>0</v>
      </c>
      <c r="AQ9" s="281">
        <v>750000</v>
      </c>
      <c r="AR9" s="281">
        <v>750000</v>
      </c>
      <c r="AS9" s="301">
        <f t="shared" si="12"/>
        <v>0</v>
      </c>
      <c r="AT9" s="281">
        <v>750000</v>
      </c>
      <c r="AU9" s="281">
        <v>750000</v>
      </c>
      <c r="AV9" s="281">
        <f t="shared" si="13"/>
        <v>0</v>
      </c>
      <c r="AW9" s="281"/>
      <c r="AX9" s="281"/>
      <c r="AY9" s="281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x14ac:dyDescent="0.2">
      <c r="A10" s="135">
        <v>4</v>
      </c>
      <c r="B10" s="144"/>
      <c r="C10" s="137" t="s">
        <v>180</v>
      </c>
      <c r="D10" s="143" t="s">
        <v>375</v>
      </c>
      <c r="E10" s="11">
        <v>14000000</v>
      </c>
      <c r="F10" s="11"/>
      <c r="G10" s="11"/>
      <c r="H10" s="11">
        <f t="shared" si="0"/>
        <v>14000000</v>
      </c>
      <c r="I10" s="11">
        <v>3000000</v>
      </c>
      <c r="J10" s="11"/>
      <c r="K10" s="11"/>
      <c r="L10" s="11">
        <f t="shared" si="1"/>
        <v>0</v>
      </c>
      <c r="M10" s="11">
        <v>1100000</v>
      </c>
      <c r="N10" s="11">
        <v>1100000</v>
      </c>
      <c r="O10" s="11">
        <f t="shared" si="19"/>
        <v>0</v>
      </c>
      <c r="P10" s="11">
        <v>1100000</v>
      </c>
      <c r="Q10" s="11">
        <v>1100000</v>
      </c>
      <c r="R10" s="11">
        <f t="shared" si="20"/>
        <v>0</v>
      </c>
      <c r="S10" s="11">
        <v>1100000</v>
      </c>
      <c r="T10" s="11">
        <v>1100000</v>
      </c>
      <c r="U10" s="11">
        <f t="shared" si="21"/>
        <v>0</v>
      </c>
      <c r="V10" s="11">
        <v>1100000</v>
      </c>
      <c r="W10" s="11">
        <v>1100000</v>
      </c>
      <c r="X10" s="11">
        <f t="shared" si="22"/>
        <v>0</v>
      </c>
      <c r="Y10" s="11">
        <v>1100000</v>
      </c>
      <c r="Z10" s="11">
        <v>1100000</v>
      </c>
      <c r="AA10" s="11">
        <f t="shared" si="23"/>
        <v>0</v>
      </c>
      <c r="AB10" s="11">
        <v>1100000</v>
      </c>
      <c r="AC10" s="11">
        <v>1100000</v>
      </c>
      <c r="AD10" s="11">
        <f t="shared" si="24"/>
        <v>0</v>
      </c>
      <c r="AE10" s="11">
        <v>1100000</v>
      </c>
      <c r="AF10" s="11">
        <v>1100000</v>
      </c>
      <c r="AG10" s="11">
        <f t="shared" si="25"/>
        <v>0</v>
      </c>
      <c r="AH10" s="11">
        <v>1100000</v>
      </c>
      <c r="AI10" s="11">
        <v>1100000</v>
      </c>
      <c r="AJ10" s="11">
        <f t="shared" si="26"/>
        <v>0</v>
      </c>
      <c r="AK10" s="11">
        <v>1100000</v>
      </c>
      <c r="AL10" s="11"/>
      <c r="AM10" s="11">
        <f t="shared" si="27"/>
        <v>1100000</v>
      </c>
      <c r="AN10" s="11">
        <v>1100000</v>
      </c>
      <c r="AO10" s="11"/>
      <c r="AP10" s="11">
        <f t="shared" si="28"/>
        <v>1100000</v>
      </c>
      <c r="AQ10" s="11"/>
      <c r="AR10" s="11"/>
      <c r="AS10" s="40">
        <f t="shared" si="12"/>
        <v>0</v>
      </c>
      <c r="AT10" s="11"/>
      <c r="AU10" s="11"/>
      <c r="AV10" s="11">
        <f t="shared" si="13"/>
        <v>0</v>
      </c>
      <c r="AW10" s="11"/>
      <c r="AX10" s="11"/>
      <c r="AY10" s="11"/>
      <c r="AZ10" s="31">
        <f t="shared" si="14"/>
        <v>11000000</v>
      </c>
      <c r="BA10" s="8">
        <f t="shared" si="15"/>
        <v>3000000</v>
      </c>
      <c r="BB10" s="8">
        <f t="shared" si="16"/>
        <v>14000000</v>
      </c>
      <c r="BC10" s="8">
        <f t="shared" si="17"/>
        <v>14000000</v>
      </c>
      <c r="BD10" s="8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/>
      <c r="AJ11" s="11">
        <f t="shared" si="26"/>
        <v>950000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x14ac:dyDescent="0.2">
      <c r="A13" s="135">
        <v>7</v>
      </c>
      <c r="B13" s="203"/>
      <c r="C13" s="137" t="s">
        <v>209</v>
      </c>
      <c r="D13" s="143" t="s">
        <v>374</v>
      </c>
      <c r="E13" s="11">
        <v>15000000</v>
      </c>
      <c r="F13" s="11"/>
      <c r="G13" s="11"/>
      <c r="H13" s="11">
        <f t="shared" si="0"/>
        <v>15000000</v>
      </c>
      <c r="I13" s="11">
        <v>2500000</v>
      </c>
      <c r="J13" s="11">
        <v>2500000</v>
      </c>
      <c r="K13" s="11">
        <v>2500000</v>
      </c>
      <c r="L13" s="11">
        <f t="shared" si="1"/>
        <v>0</v>
      </c>
      <c r="M13" s="11">
        <v>1000000</v>
      </c>
      <c r="N13" s="11">
        <v>1000000</v>
      </c>
      <c r="O13" s="11">
        <f t="shared" ref="O13:O22" si="31">M13-N13</f>
        <v>0</v>
      </c>
      <c r="P13" s="11">
        <v>1000000</v>
      </c>
      <c r="Q13" s="11">
        <v>1000000</v>
      </c>
      <c r="R13" s="11">
        <f t="shared" si="20"/>
        <v>0</v>
      </c>
      <c r="S13" s="11">
        <v>1000000</v>
      </c>
      <c r="T13" s="11">
        <v>1000000</v>
      </c>
      <c r="U13" s="11">
        <f t="shared" si="21"/>
        <v>0</v>
      </c>
      <c r="V13" s="11">
        <v>1000000</v>
      </c>
      <c r="W13" s="11">
        <v>1000000</v>
      </c>
      <c r="X13" s="11">
        <f t="shared" si="22"/>
        <v>0</v>
      </c>
      <c r="Y13" s="11">
        <v>1000000</v>
      </c>
      <c r="Z13" s="11">
        <v>1000000</v>
      </c>
      <c r="AA13" s="11">
        <f t="shared" si="23"/>
        <v>0</v>
      </c>
      <c r="AB13" s="11">
        <v>1000000</v>
      </c>
      <c r="AC13" s="11">
        <v>1000000</v>
      </c>
      <c r="AD13" s="11">
        <f t="shared" si="24"/>
        <v>0</v>
      </c>
      <c r="AE13" s="11">
        <v>1000000</v>
      </c>
      <c r="AF13" s="11">
        <v>1000000</v>
      </c>
      <c r="AG13" s="11">
        <f t="shared" si="25"/>
        <v>0</v>
      </c>
      <c r="AH13" s="11">
        <v>1000000</v>
      </c>
      <c r="AI13" s="11"/>
      <c r="AJ13" s="11">
        <f t="shared" si="26"/>
        <v>1000000</v>
      </c>
      <c r="AK13" s="11">
        <v>1000000</v>
      </c>
      <c r="AL13" s="11"/>
      <c r="AM13" s="11">
        <f t="shared" si="27"/>
        <v>1000000</v>
      </c>
      <c r="AN13" s="11">
        <v>1000000</v>
      </c>
      <c r="AO13" s="11"/>
      <c r="AP13" s="11">
        <f t="shared" si="28"/>
        <v>1000000</v>
      </c>
      <c r="AQ13" s="11"/>
      <c r="AR13" s="11"/>
      <c r="AS13" s="40">
        <f t="shared" si="12"/>
        <v>0</v>
      </c>
      <c r="AT13" s="11"/>
      <c r="AU13" s="11"/>
      <c r="AV13" s="11">
        <f t="shared" si="13"/>
        <v>0</v>
      </c>
      <c r="AW13" s="11"/>
      <c r="AX13" s="11"/>
      <c r="AY13" s="11"/>
      <c r="AZ13" s="31">
        <f t="shared" si="14"/>
        <v>12500000</v>
      </c>
      <c r="BA13" s="8">
        <f t="shared" si="15"/>
        <v>2500000</v>
      </c>
      <c r="BB13" s="8">
        <f t="shared" si="16"/>
        <v>15000000</v>
      </c>
      <c r="BC13" s="8">
        <f t="shared" si="17"/>
        <v>15000000</v>
      </c>
      <c r="BD13" s="8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51">
        <v>9</v>
      </c>
      <c r="B15" s="352"/>
      <c r="C15" s="353" t="s">
        <v>323</v>
      </c>
      <c r="D15" s="354" t="s">
        <v>374</v>
      </c>
      <c r="E15" s="281">
        <v>13000000</v>
      </c>
      <c r="F15" s="281"/>
      <c r="G15" s="281"/>
      <c r="H15" s="281">
        <f t="shared" si="0"/>
        <v>13000000</v>
      </c>
      <c r="I15" s="281">
        <v>5000000</v>
      </c>
      <c r="J15" s="281"/>
      <c r="K15" s="281"/>
      <c r="L15" s="281">
        <f t="shared" si="1"/>
        <v>0</v>
      </c>
      <c r="M15" s="281">
        <v>1600000</v>
      </c>
      <c r="N15" s="281">
        <v>1600000</v>
      </c>
      <c r="O15" s="281">
        <f t="shared" si="31"/>
        <v>0</v>
      </c>
      <c r="P15" s="281">
        <v>1600000</v>
      </c>
      <c r="Q15" s="281">
        <v>1600000</v>
      </c>
      <c r="R15" s="281">
        <f t="shared" si="20"/>
        <v>0</v>
      </c>
      <c r="S15" s="281">
        <v>1600000</v>
      </c>
      <c r="T15" s="281">
        <v>1600000</v>
      </c>
      <c r="U15" s="281">
        <f t="shared" si="21"/>
        <v>0</v>
      </c>
      <c r="V15" s="281">
        <v>1600000</v>
      </c>
      <c r="W15" s="281">
        <v>1600000</v>
      </c>
      <c r="X15" s="281">
        <f t="shared" si="32"/>
        <v>0</v>
      </c>
      <c r="Y15" s="281">
        <v>1600000</v>
      </c>
      <c r="Z15" s="281">
        <v>1600000</v>
      </c>
      <c r="AA15" s="281">
        <f t="shared" si="33"/>
        <v>0</v>
      </c>
      <c r="AB15" s="281"/>
      <c r="AC15" s="281"/>
      <c r="AD15" s="301">
        <f t="shared" si="34"/>
        <v>0</v>
      </c>
      <c r="AE15" s="281"/>
      <c r="AF15" s="281"/>
      <c r="AG15" s="301">
        <f t="shared" si="35"/>
        <v>0</v>
      </c>
      <c r="AH15" s="281"/>
      <c r="AI15" s="281"/>
      <c r="AJ15" s="301">
        <f t="shared" si="26"/>
        <v>0</v>
      </c>
      <c r="AK15" s="281"/>
      <c r="AL15" s="281"/>
      <c r="AM15" s="301">
        <f t="shared" si="27"/>
        <v>0</v>
      </c>
      <c r="AN15" s="281"/>
      <c r="AO15" s="281"/>
      <c r="AP15" s="301">
        <f t="shared" si="28"/>
        <v>0</v>
      </c>
      <c r="AQ15" s="281"/>
      <c r="AR15" s="281"/>
      <c r="AS15" s="301">
        <f t="shared" si="12"/>
        <v>0</v>
      </c>
      <c r="AT15" s="281"/>
      <c r="AU15" s="281"/>
      <c r="AV15" s="281">
        <f t="shared" si="13"/>
        <v>0</v>
      </c>
      <c r="AW15" s="281"/>
      <c r="AX15" s="281"/>
      <c r="AY15" s="281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51">
        <v>10</v>
      </c>
      <c r="B16" s="352"/>
      <c r="C16" s="353" t="s">
        <v>324</v>
      </c>
      <c r="D16" s="354" t="s">
        <v>375</v>
      </c>
      <c r="E16" s="281">
        <v>14500000</v>
      </c>
      <c r="F16" s="281"/>
      <c r="G16" s="281"/>
      <c r="H16" s="281">
        <f t="shared" si="0"/>
        <v>14500000</v>
      </c>
      <c r="I16" s="281">
        <v>5000000</v>
      </c>
      <c r="J16" s="281"/>
      <c r="K16" s="281"/>
      <c r="L16" s="281">
        <f t="shared" si="1"/>
        <v>0</v>
      </c>
      <c r="M16" s="281">
        <v>950000</v>
      </c>
      <c r="N16" s="281">
        <v>950000</v>
      </c>
      <c r="O16" s="281">
        <f t="shared" si="31"/>
        <v>0</v>
      </c>
      <c r="P16" s="281">
        <v>950000</v>
      </c>
      <c r="Q16" s="281">
        <v>950000</v>
      </c>
      <c r="R16" s="281">
        <f t="shared" si="20"/>
        <v>0</v>
      </c>
      <c r="S16" s="281">
        <v>950000</v>
      </c>
      <c r="T16" s="281">
        <v>950000</v>
      </c>
      <c r="U16" s="281">
        <f t="shared" si="21"/>
        <v>0</v>
      </c>
      <c r="V16" s="281">
        <v>950000</v>
      </c>
      <c r="W16" s="281">
        <v>950000</v>
      </c>
      <c r="X16" s="281">
        <f t="shared" si="32"/>
        <v>0</v>
      </c>
      <c r="Y16" s="281">
        <v>950000</v>
      </c>
      <c r="Z16" s="281">
        <v>950000</v>
      </c>
      <c r="AA16" s="281">
        <f t="shared" si="33"/>
        <v>0</v>
      </c>
      <c r="AB16" s="281">
        <v>950000</v>
      </c>
      <c r="AC16" s="281">
        <v>950000</v>
      </c>
      <c r="AD16" s="281">
        <f t="shared" si="34"/>
        <v>0</v>
      </c>
      <c r="AE16" s="281">
        <v>950000</v>
      </c>
      <c r="AF16" s="281">
        <v>950000</v>
      </c>
      <c r="AG16" s="281">
        <f t="shared" si="35"/>
        <v>0</v>
      </c>
      <c r="AH16" s="281">
        <v>950000</v>
      </c>
      <c r="AI16" s="281">
        <v>950000</v>
      </c>
      <c r="AJ16" s="281">
        <f t="shared" si="26"/>
        <v>0</v>
      </c>
      <c r="AK16" s="281">
        <v>950000</v>
      </c>
      <c r="AL16" s="281">
        <v>950000</v>
      </c>
      <c r="AM16" s="281">
        <f t="shared" si="27"/>
        <v>0</v>
      </c>
      <c r="AN16" s="281">
        <v>950000</v>
      </c>
      <c r="AO16" s="281">
        <v>950000</v>
      </c>
      <c r="AP16" s="281">
        <f t="shared" si="28"/>
        <v>0</v>
      </c>
      <c r="AQ16" s="281"/>
      <c r="AR16" s="281"/>
      <c r="AS16" s="281">
        <f t="shared" si="12"/>
        <v>0</v>
      </c>
      <c r="AT16" s="281"/>
      <c r="AU16" s="281"/>
      <c r="AV16" s="281">
        <f t="shared" si="13"/>
        <v>0</v>
      </c>
      <c r="AW16" s="281"/>
      <c r="AX16" s="281"/>
      <c r="AY16" s="281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x14ac:dyDescent="0.2">
      <c r="A17" s="135">
        <v>11</v>
      </c>
      <c r="B17" s="144"/>
      <c r="C17" s="137" t="s">
        <v>325</v>
      </c>
      <c r="D17" s="143" t="s">
        <v>374</v>
      </c>
      <c r="E17" s="11">
        <v>12700000</v>
      </c>
      <c r="F17" s="11"/>
      <c r="G17" s="11"/>
      <c r="H17" s="11">
        <f t="shared" si="0"/>
        <v>12700000</v>
      </c>
      <c r="I17" s="11">
        <v>1000000</v>
      </c>
      <c r="J17" s="11">
        <v>4000000</v>
      </c>
      <c r="K17" s="11">
        <v>4000000</v>
      </c>
      <c r="L17" s="11">
        <f t="shared" si="1"/>
        <v>0</v>
      </c>
      <c r="M17" s="11">
        <v>770000</v>
      </c>
      <c r="N17" s="11">
        <v>770000</v>
      </c>
      <c r="O17" s="11">
        <f t="shared" si="31"/>
        <v>0</v>
      </c>
      <c r="P17" s="11">
        <v>770000</v>
      </c>
      <c r="Q17" s="11">
        <v>770000</v>
      </c>
      <c r="R17" s="11">
        <f t="shared" si="20"/>
        <v>0</v>
      </c>
      <c r="S17" s="11">
        <v>770000</v>
      </c>
      <c r="T17" s="11">
        <v>770000</v>
      </c>
      <c r="U17" s="11">
        <f t="shared" si="21"/>
        <v>0</v>
      </c>
      <c r="V17" s="11">
        <v>770000</v>
      </c>
      <c r="W17" s="11">
        <v>770000</v>
      </c>
      <c r="X17" s="11">
        <f t="shared" si="32"/>
        <v>0</v>
      </c>
      <c r="Y17" s="11">
        <v>770000</v>
      </c>
      <c r="Z17" s="11">
        <v>770000</v>
      </c>
      <c r="AA17" s="11">
        <f t="shared" si="33"/>
        <v>0</v>
      </c>
      <c r="AB17" s="11">
        <v>770000</v>
      </c>
      <c r="AC17" s="11">
        <v>770000</v>
      </c>
      <c r="AD17" s="11">
        <f t="shared" si="34"/>
        <v>0</v>
      </c>
      <c r="AE17" s="11">
        <v>770000</v>
      </c>
      <c r="AF17" s="11">
        <v>770000</v>
      </c>
      <c r="AG17" s="11">
        <f t="shared" si="35"/>
        <v>0</v>
      </c>
      <c r="AH17" s="11">
        <v>770000</v>
      </c>
      <c r="AI17" s="11">
        <v>770000</v>
      </c>
      <c r="AJ17" s="11">
        <f t="shared" si="26"/>
        <v>0</v>
      </c>
      <c r="AK17" s="11">
        <v>770000</v>
      </c>
      <c r="AL17" s="11">
        <v>460000</v>
      </c>
      <c r="AM17" s="11">
        <f t="shared" si="27"/>
        <v>310000</v>
      </c>
      <c r="AN17" s="11">
        <v>770000</v>
      </c>
      <c r="AO17" s="11"/>
      <c r="AP17" s="11">
        <f t="shared" si="28"/>
        <v>770000</v>
      </c>
      <c r="AQ17" s="11"/>
      <c r="AR17" s="11"/>
      <c r="AS17" s="40">
        <f t="shared" si="12"/>
        <v>0</v>
      </c>
      <c r="AT17" s="11"/>
      <c r="AU17" s="11"/>
      <c r="AV17" s="11">
        <f t="shared" si="13"/>
        <v>0</v>
      </c>
      <c r="AW17" s="11"/>
      <c r="AX17" s="11"/>
      <c r="AY17" s="11"/>
      <c r="AZ17" s="31">
        <f t="shared" si="14"/>
        <v>11700000</v>
      </c>
      <c r="BA17" s="8">
        <f t="shared" si="15"/>
        <v>1000000</v>
      </c>
      <c r="BB17" s="8">
        <f t="shared" si="16"/>
        <v>12700000</v>
      </c>
      <c r="BC17" s="8">
        <f t="shared" si="17"/>
        <v>12700000</v>
      </c>
      <c r="BD17" s="8">
        <f t="shared" si="18"/>
        <v>0</v>
      </c>
    </row>
    <row r="18" spans="1:56" x14ac:dyDescent="0.2">
      <c r="A18" s="135">
        <v>12</v>
      </c>
      <c r="B18" s="141"/>
      <c r="C18" s="137" t="s">
        <v>326</v>
      </c>
      <c r="D18" s="143" t="s">
        <v>375</v>
      </c>
      <c r="E18" s="11">
        <v>13500000</v>
      </c>
      <c r="F18" s="11"/>
      <c r="G18" s="11"/>
      <c r="H18" s="11">
        <f t="shared" si="0"/>
        <v>13500000</v>
      </c>
      <c r="I18" s="11">
        <v>5000000</v>
      </c>
      <c r="J18" s="11"/>
      <c r="K18" s="11"/>
      <c r="L18" s="11">
        <f t="shared" si="1"/>
        <v>0</v>
      </c>
      <c r="M18" s="11">
        <v>850000</v>
      </c>
      <c r="N18" s="11">
        <v>850000</v>
      </c>
      <c r="O18" s="11">
        <f t="shared" si="31"/>
        <v>0</v>
      </c>
      <c r="P18" s="11">
        <v>850000</v>
      </c>
      <c r="Q18" s="11">
        <v>850000</v>
      </c>
      <c r="R18" s="11">
        <f t="shared" si="20"/>
        <v>0</v>
      </c>
      <c r="S18" s="11">
        <v>850000</v>
      </c>
      <c r="T18" s="11">
        <v>850000</v>
      </c>
      <c r="U18" s="11">
        <f t="shared" si="21"/>
        <v>0</v>
      </c>
      <c r="V18" s="11">
        <v>850000</v>
      </c>
      <c r="W18" s="11">
        <v>850000</v>
      </c>
      <c r="X18" s="11">
        <f t="shared" si="32"/>
        <v>0</v>
      </c>
      <c r="Y18" s="11">
        <v>850000</v>
      </c>
      <c r="Z18" s="11">
        <v>850000</v>
      </c>
      <c r="AA18" s="11">
        <f t="shared" si="33"/>
        <v>0</v>
      </c>
      <c r="AB18" s="11">
        <v>850000</v>
      </c>
      <c r="AC18" s="11">
        <v>850000</v>
      </c>
      <c r="AD18" s="11">
        <f t="shared" si="34"/>
        <v>0</v>
      </c>
      <c r="AE18" s="11">
        <v>850000</v>
      </c>
      <c r="AF18" s="11"/>
      <c r="AG18" s="11">
        <f t="shared" si="35"/>
        <v>850000</v>
      </c>
      <c r="AH18" s="11">
        <v>850000</v>
      </c>
      <c r="AI18" s="11"/>
      <c r="AJ18" s="11">
        <f t="shared" si="26"/>
        <v>850000</v>
      </c>
      <c r="AK18" s="11">
        <v>850000</v>
      </c>
      <c r="AL18" s="11"/>
      <c r="AM18" s="11">
        <f t="shared" si="27"/>
        <v>850000</v>
      </c>
      <c r="AN18" s="11">
        <v>850000</v>
      </c>
      <c r="AO18" s="11"/>
      <c r="AP18" s="11">
        <f t="shared" si="28"/>
        <v>850000</v>
      </c>
      <c r="AQ18" s="11"/>
      <c r="AR18" s="11"/>
      <c r="AS18" s="40">
        <f t="shared" si="12"/>
        <v>0</v>
      </c>
      <c r="AT18" s="11"/>
      <c r="AU18" s="11"/>
      <c r="AV18" s="11">
        <f t="shared" si="13"/>
        <v>0</v>
      </c>
      <c r="AW18" s="11"/>
      <c r="AX18" s="11"/>
      <c r="AY18" s="11"/>
      <c r="AZ18" s="31">
        <f t="shared" si="14"/>
        <v>8500000</v>
      </c>
      <c r="BA18" s="8">
        <f t="shared" si="15"/>
        <v>5000000</v>
      </c>
      <c r="BB18" s="8">
        <f t="shared" si="16"/>
        <v>13500000</v>
      </c>
      <c r="BC18" s="8">
        <f t="shared" si="17"/>
        <v>13500000</v>
      </c>
      <c r="BD18" s="8">
        <f t="shared" si="18"/>
        <v>0</v>
      </c>
    </row>
    <row r="19" spans="1:56" s="122" customFormat="1" x14ac:dyDescent="0.2">
      <c r="A19" s="351">
        <v>13</v>
      </c>
      <c r="B19" s="376"/>
      <c r="C19" s="353" t="s">
        <v>327</v>
      </c>
      <c r="D19" s="377" t="s">
        <v>374</v>
      </c>
      <c r="E19" s="292">
        <v>12700000</v>
      </c>
      <c r="F19" s="292"/>
      <c r="G19" s="292"/>
      <c r="H19" s="281">
        <f t="shared" si="0"/>
        <v>12700000</v>
      </c>
      <c r="I19" s="292">
        <v>5000000</v>
      </c>
      <c r="J19" s="292"/>
      <c r="K19" s="292"/>
      <c r="L19" s="378">
        <f t="shared" si="1"/>
        <v>0</v>
      </c>
      <c r="M19" s="292">
        <v>770000</v>
      </c>
      <c r="N19" s="292">
        <v>770000</v>
      </c>
      <c r="O19" s="281">
        <f t="shared" si="31"/>
        <v>0</v>
      </c>
      <c r="P19" s="292">
        <v>770000</v>
      </c>
      <c r="Q19" s="292">
        <v>770000</v>
      </c>
      <c r="R19" s="281">
        <f t="shared" si="20"/>
        <v>0</v>
      </c>
      <c r="S19" s="292">
        <v>770000</v>
      </c>
      <c r="T19" s="292">
        <v>770000</v>
      </c>
      <c r="U19" s="281">
        <f t="shared" si="21"/>
        <v>0</v>
      </c>
      <c r="V19" s="292">
        <v>770000</v>
      </c>
      <c r="W19" s="292">
        <v>770000</v>
      </c>
      <c r="X19" s="281">
        <f t="shared" si="32"/>
        <v>0</v>
      </c>
      <c r="Y19" s="292">
        <v>770000</v>
      </c>
      <c r="Z19" s="292">
        <v>770000</v>
      </c>
      <c r="AA19" s="281">
        <f t="shared" si="33"/>
        <v>0</v>
      </c>
      <c r="AB19" s="292">
        <v>770000</v>
      </c>
      <c r="AC19" s="292">
        <v>770000</v>
      </c>
      <c r="AD19" s="281">
        <f t="shared" si="34"/>
        <v>0</v>
      </c>
      <c r="AE19" s="292">
        <v>770000</v>
      </c>
      <c r="AF19" s="292">
        <v>770000</v>
      </c>
      <c r="AG19" s="281">
        <f t="shared" si="35"/>
        <v>0</v>
      </c>
      <c r="AH19" s="292">
        <v>770000</v>
      </c>
      <c r="AI19" s="292">
        <v>770000</v>
      </c>
      <c r="AJ19" s="281">
        <f t="shared" si="26"/>
        <v>0</v>
      </c>
      <c r="AK19" s="292">
        <v>770000</v>
      </c>
      <c r="AL19" s="292">
        <v>770000</v>
      </c>
      <c r="AM19" s="281">
        <f t="shared" si="27"/>
        <v>0</v>
      </c>
      <c r="AN19" s="292">
        <v>770000</v>
      </c>
      <c r="AO19" s="292">
        <v>770000</v>
      </c>
      <c r="AP19" s="281">
        <f t="shared" si="28"/>
        <v>0</v>
      </c>
      <c r="AQ19" s="292"/>
      <c r="AR19" s="292"/>
      <c r="AS19" s="301">
        <f t="shared" si="12"/>
        <v>0</v>
      </c>
      <c r="AT19" s="292"/>
      <c r="AU19" s="292"/>
      <c r="AV19" s="281">
        <f t="shared" si="13"/>
        <v>0</v>
      </c>
      <c r="AW19" s="292"/>
      <c r="AX19" s="292"/>
      <c r="AY19" s="292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51">
        <v>14</v>
      </c>
      <c r="B20" s="376"/>
      <c r="C20" s="353" t="s">
        <v>328</v>
      </c>
      <c r="D20" s="354" t="s">
        <v>375</v>
      </c>
      <c r="E20" s="292">
        <v>13000000</v>
      </c>
      <c r="F20" s="292"/>
      <c r="G20" s="292"/>
      <c r="H20" s="281">
        <f t="shared" si="0"/>
        <v>13000000</v>
      </c>
      <c r="I20" s="292">
        <v>5000000</v>
      </c>
      <c r="J20" s="292"/>
      <c r="K20" s="292"/>
      <c r="L20" s="281">
        <f t="shared" si="1"/>
        <v>0</v>
      </c>
      <c r="M20" s="292">
        <v>800000</v>
      </c>
      <c r="N20" s="292">
        <v>800000</v>
      </c>
      <c r="O20" s="281">
        <f t="shared" si="31"/>
        <v>0</v>
      </c>
      <c r="P20" s="292">
        <v>800000</v>
      </c>
      <c r="Q20" s="292">
        <v>800000</v>
      </c>
      <c r="R20" s="281">
        <f t="shared" si="20"/>
        <v>0</v>
      </c>
      <c r="S20" s="292">
        <v>800000</v>
      </c>
      <c r="T20" s="292">
        <v>800000</v>
      </c>
      <c r="U20" s="281">
        <f t="shared" si="21"/>
        <v>0</v>
      </c>
      <c r="V20" s="292">
        <v>800000</v>
      </c>
      <c r="W20" s="292">
        <v>800000</v>
      </c>
      <c r="X20" s="281">
        <f t="shared" si="32"/>
        <v>0</v>
      </c>
      <c r="Y20" s="292">
        <v>800000</v>
      </c>
      <c r="Z20" s="292">
        <v>800000</v>
      </c>
      <c r="AA20" s="281">
        <f t="shared" si="33"/>
        <v>0</v>
      </c>
      <c r="AB20" s="292">
        <v>800000</v>
      </c>
      <c r="AC20" s="292">
        <v>800000</v>
      </c>
      <c r="AD20" s="281">
        <f t="shared" si="34"/>
        <v>0</v>
      </c>
      <c r="AE20" s="292">
        <v>800000</v>
      </c>
      <c r="AF20" s="292">
        <v>800000</v>
      </c>
      <c r="AG20" s="281">
        <f t="shared" si="35"/>
        <v>0</v>
      </c>
      <c r="AH20" s="292">
        <v>800000</v>
      </c>
      <c r="AI20" s="292">
        <v>800000</v>
      </c>
      <c r="AJ20" s="281">
        <f t="shared" si="26"/>
        <v>0</v>
      </c>
      <c r="AK20" s="292">
        <v>800000</v>
      </c>
      <c r="AL20" s="292">
        <v>800000</v>
      </c>
      <c r="AM20" s="281">
        <f t="shared" si="27"/>
        <v>0</v>
      </c>
      <c r="AN20" s="292">
        <v>800000</v>
      </c>
      <c r="AO20" s="292">
        <v>800000</v>
      </c>
      <c r="AP20" s="281">
        <f t="shared" si="28"/>
        <v>0</v>
      </c>
      <c r="AQ20" s="292"/>
      <c r="AR20" s="292"/>
      <c r="AS20" s="301">
        <f t="shared" si="12"/>
        <v>0</v>
      </c>
      <c r="AT20" s="281"/>
      <c r="AU20" s="281"/>
      <c r="AV20" s="281">
        <f t="shared" si="13"/>
        <v>0</v>
      </c>
      <c r="AW20" s="281"/>
      <c r="AX20" s="281"/>
      <c r="AY20" s="281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x14ac:dyDescent="0.2">
      <c r="A22" s="135">
        <v>16</v>
      </c>
      <c r="B22" s="150"/>
      <c r="C22" s="107" t="s">
        <v>330</v>
      </c>
      <c r="D22" s="9" t="s">
        <v>374</v>
      </c>
      <c r="E22" s="11">
        <v>13000000</v>
      </c>
      <c r="F22" s="11"/>
      <c r="G22" s="11"/>
      <c r="H22" s="11">
        <f t="shared" si="0"/>
        <v>13000000</v>
      </c>
      <c r="I22" s="11">
        <v>1000000</v>
      </c>
      <c r="J22" s="11">
        <v>4000000</v>
      </c>
      <c r="K22" s="11">
        <v>4000000</v>
      </c>
      <c r="L22" s="220">
        <f t="shared" si="1"/>
        <v>0</v>
      </c>
      <c r="M22" s="41">
        <v>800000</v>
      </c>
      <c r="N22" s="41">
        <v>800000</v>
      </c>
      <c r="O22" s="53">
        <f t="shared" si="31"/>
        <v>0</v>
      </c>
      <c r="P22" s="41">
        <v>800000</v>
      </c>
      <c r="Q22" s="41">
        <v>800000</v>
      </c>
      <c r="R22" s="53">
        <f t="shared" si="20"/>
        <v>0</v>
      </c>
      <c r="S22" s="41">
        <v>800000</v>
      </c>
      <c r="T22" s="41">
        <v>800000</v>
      </c>
      <c r="U22" s="53">
        <f t="shared" si="21"/>
        <v>0</v>
      </c>
      <c r="V22" s="41">
        <v>800000</v>
      </c>
      <c r="W22" s="41">
        <v>800000</v>
      </c>
      <c r="X22" s="53">
        <f t="shared" si="32"/>
        <v>0</v>
      </c>
      <c r="Y22" s="41">
        <v>800000</v>
      </c>
      <c r="Z22" s="41">
        <v>800000</v>
      </c>
      <c r="AA22" s="53">
        <f t="shared" si="33"/>
        <v>0</v>
      </c>
      <c r="AB22" s="41">
        <v>800000</v>
      </c>
      <c r="AC22" s="41">
        <v>800000</v>
      </c>
      <c r="AD22" s="53">
        <f t="shared" si="34"/>
        <v>0</v>
      </c>
      <c r="AE22" s="41">
        <v>800000</v>
      </c>
      <c r="AF22" s="41"/>
      <c r="AG22" s="53">
        <f t="shared" si="35"/>
        <v>800000</v>
      </c>
      <c r="AH22" s="41">
        <v>800000</v>
      </c>
      <c r="AI22" s="41"/>
      <c r="AJ22" s="53">
        <f t="shared" si="26"/>
        <v>800000</v>
      </c>
      <c r="AK22" s="41">
        <v>800000</v>
      </c>
      <c r="AL22" s="41"/>
      <c r="AM22" s="53">
        <f t="shared" si="27"/>
        <v>800000</v>
      </c>
      <c r="AN22" s="41">
        <v>800000</v>
      </c>
      <c r="AO22" s="41"/>
      <c r="AP22" s="53">
        <f t="shared" si="28"/>
        <v>800000</v>
      </c>
      <c r="AQ22" s="43"/>
      <c r="AR22" s="11"/>
      <c r="AS22" s="40">
        <f t="shared" si="12"/>
        <v>0</v>
      </c>
      <c r="AT22" s="11"/>
      <c r="AU22" s="11"/>
      <c r="AV22" s="11">
        <f t="shared" si="13"/>
        <v>0</v>
      </c>
      <c r="AW22" s="11"/>
      <c r="AX22" s="11"/>
      <c r="AY22" s="11"/>
      <c r="AZ22" s="31">
        <f t="shared" si="14"/>
        <v>12000000</v>
      </c>
      <c r="BA22" s="8">
        <f t="shared" si="15"/>
        <v>1000000</v>
      </c>
      <c r="BB22" s="8">
        <f t="shared" si="16"/>
        <v>13000000</v>
      </c>
      <c r="BC22" s="8">
        <f t="shared" si="17"/>
        <v>13000000</v>
      </c>
      <c r="BD22" s="8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/>
      <c r="AJ24" s="53">
        <f t="shared" si="26"/>
        <v>800000</v>
      </c>
      <c r="AK24" s="11">
        <v>800000</v>
      </c>
      <c r="AL24" s="11"/>
      <c r="AM24" s="53">
        <f t="shared" si="27"/>
        <v>800000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x14ac:dyDescent="0.2">
      <c r="A27" s="135">
        <v>21</v>
      </c>
      <c r="B27" s="141"/>
      <c r="C27" s="137" t="s">
        <v>335</v>
      </c>
      <c r="D27" s="143" t="s">
        <v>375</v>
      </c>
      <c r="E27" s="11">
        <v>15200000</v>
      </c>
      <c r="F27" s="11"/>
      <c r="G27" s="11"/>
      <c r="H27" s="11">
        <f t="shared" si="0"/>
        <v>15200000</v>
      </c>
      <c r="I27" s="11">
        <v>2000000</v>
      </c>
      <c r="J27" s="11">
        <v>3000000</v>
      </c>
      <c r="K27" s="11">
        <v>3000000</v>
      </c>
      <c r="L27" s="11">
        <f t="shared" si="1"/>
        <v>0</v>
      </c>
      <c r="M27" s="11">
        <v>1020000</v>
      </c>
      <c r="N27" s="11">
        <v>1020000</v>
      </c>
      <c r="O27" s="53">
        <f t="shared" si="36"/>
        <v>0</v>
      </c>
      <c r="P27" s="11">
        <v>1020000</v>
      </c>
      <c r="Q27" s="11">
        <v>1020000</v>
      </c>
      <c r="R27" s="53">
        <f t="shared" si="20"/>
        <v>0</v>
      </c>
      <c r="S27" s="11">
        <v>1020000</v>
      </c>
      <c r="T27" s="11">
        <v>1020000</v>
      </c>
      <c r="U27" s="53">
        <f t="shared" si="21"/>
        <v>0</v>
      </c>
      <c r="V27" s="11">
        <v>1020000</v>
      </c>
      <c r="W27" s="11">
        <v>1020000</v>
      </c>
      <c r="X27" s="53">
        <f t="shared" si="32"/>
        <v>0</v>
      </c>
      <c r="Y27" s="11">
        <v>1020000</v>
      </c>
      <c r="Z27" s="11">
        <v>1020000</v>
      </c>
      <c r="AA27" s="53">
        <f t="shared" si="33"/>
        <v>0</v>
      </c>
      <c r="AB27" s="11">
        <v>1020000</v>
      </c>
      <c r="AC27" s="11">
        <v>1020000</v>
      </c>
      <c r="AD27" s="53">
        <f t="shared" si="34"/>
        <v>0</v>
      </c>
      <c r="AE27" s="11">
        <v>1020000</v>
      </c>
      <c r="AF27" s="11">
        <v>1020000</v>
      </c>
      <c r="AG27" s="53">
        <f t="shared" si="35"/>
        <v>0</v>
      </c>
      <c r="AH27" s="11">
        <v>1020000</v>
      </c>
      <c r="AI27" s="11"/>
      <c r="AJ27" s="53">
        <f t="shared" si="26"/>
        <v>1020000</v>
      </c>
      <c r="AK27" s="11">
        <v>1020000</v>
      </c>
      <c r="AL27" s="11"/>
      <c r="AM27" s="53">
        <f t="shared" si="27"/>
        <v>1020000</v>
      </c>
      <c r="AN27" s="11">
        <v>1020000</v>
      </c>
      <c r="AO27" s="11"/>
      <c r="AP27" s="53">
        <f t="shared" si="28"/>
        <v>1020000</v>
      </c>
      <c r="AQ27" s="11"/>
      <c r="AR27" s="11"/>
      <c r="AS27" s="40">
        <f t="shared" si="12"/>
        <v>0</v>
      </c>
      <c r="AT27" s="11"/>
      <c r="AU27" s="11"/>
      <c r="AV27" s="11">
        <f t="shared" si="13"/>
        <v>0</v>
      </c>
      <c r="AW27" s="11"/>
      <c r="AX27" s="11"/>
      <c r="AY27" s="11"/>
      <c r="AZ27" s="31">
        <f t="shared" si="14"/>
        <v>13200000</v>
      </c>
      <c r="BA27" s="8">
        <f t="shared" si="15"/>
        <v>2000000</v>
      </c>
      <c r="BB27" s="8">
        <f t="shared" si="16"/>
        <v>15200000</v>
      </c>
      <c r="BC27" s="8">
        <f t="shared" si="17"/>
        <v>15200000</v>
      </c>
      <c r="BD27" s="8">
        <f t="shared" si="18"/>
        <v>0</v>
      </c>
    </row>
    <row r="28" spans="1:56" x14ac:dyDescent="0.2">
      <c r="A28" s="135">
        <v>22</v>
      </c>
      <c r="B28" s="144"/>
      <c r="C28" s="108" t="s">
        <v>336</v>
      </c>
      <c r="D28" s="143" t="s">
        <v>374</v>
      </c>
      <c r="E28" s="41">
        <v>14000000</v>
      </c>
      <c r="F28" s="41"/>
      <c r="G28" s="41"/>
      <c r="H28" s="11">
        <f t="shared" si="0"/>
        <v>14000000</v>
      </c>
      <c r="I28" s="41">
        <v>5000000</v>
      </c>
      <c r="J28" s="41"/>
      <c r="K28" s="41"/>
      <c r="L28" s="11">
        <f t="shared" si="1"/>
        <v>0</v>
      </c>
      <c r="M28" s="41">
        <v>900000</v>
      </c>
      <c r="N28" s="41">
        <v>900000</v>
      </c>
      <c r="O28" s="53">
        <f t="shared" si="36"/>
        <v>0</v>
      </c>
      <c r="P28" s="41">
        <v>900000</v>
      </c>
      <c r="Q28" s="41">
        <v>900000</v>
      </c>
      <c r="R28" s="53">
        <f t="shared" si="20"/>
        <v>0</v>
      </c>
      <c r="S28" s="41">
        <v>900000</v>
      </c>
      <c r="T28" s="41">
        <v>900000</v>
      </c>
      <c r="U28" s="53">
        <f t="shared" si="21"/>
        <v>0</v>
      </c>
      <c r="V28" s="41">
        <v>900000</v>
      </c>
      <c r="W28" s="41">
        <v>900000</v>
      </c>
      <c r="X28" s="53">
        <f t="shared" si="32"/>
        <v>0</v>
      </c>
      <c r="Y28" s="41">
        <v>900000</v>
      </c>
      <c r="Z28" s="41">
        <v>900000</v>
      </c>
      <c r="AA28" s="53">
        <f t="shared" si="33"/>
        <v>0</v>
      </c>
      <c r="AB28" s="41">
        <v>900000</v>
      </c>
      <c r="AC28" s="41">
        <v>900000</v>
      </c>
      <c r="AD28" s="53">
        <f t="shared" si="34"/>
        <v>0</v>
      </c>
      <c r="AE28" s="41">
        <v>900000</v>
      </c>
      <c r="AF28" s="41">
        <v>900000</v>
      </c>
      <c r="AG28" s="53">
        <f t="shared" si="35"/>
        <v>0</v>
      </c>
      <c r="AH28" s="41">
        <v>900000</v>
      </c>
      <c r="AI28" s="41">
        <v>900000</v>
      </c>
      <c r="AJ28" s="53">
        <f t="shared" si="26"/>
        <v>0</v>
      </c>
      <c r="AK28" s="41">
        <v>900000</v>
      </c>
      <c r="AL28" s="41"/>
      <c r="AM28" s="53">
        <f t="shared" si="27"/>
        <v>900000</v>
      </c>
      <c r="AN28" s="41">
        <v>900000</v>
      </c>
      <c r="AO28" s="41"/>
      <c r="AP28" s="53">
        <f t="shared" si="28"/>
        <v>900000</v>
      </c>
      <c r="AQ28" s="41"/>
      <c r="AR28" s="41"/>
      <c r="AS28" s="40">
        <f t="shared" si="12"/>
        <v>0</v>
      </c>
      <c r="AT28" s="41"/>
      <c r="AU28" s="41"/>
      <c r="AV28" s="11">
        <f t="shared" si="13"/>
        <v>0</v>
      </c>
      <c r="AW28" s="41"/>
      <c r="AX28" s="41"/>
      <c r="AY28" s="41"/>
      <c r="AZ28" s="31">
        <f t="shared" si="14"/>
        <v>9000000</v>
      </c>
      <c r="BA28" s="8">
        <f t="shared" si="15"/>
        <v>5000000</v>
      </c>
      <c r="BB28" s="8">
        <f t="shared" si="16"/>
        <v>14000000</v>
      </c>
      <c r="BC28" s="8">
        <f t="shared" si="17"/>
        <v>14000000</v>
      </c>
      <c r="BD28" s="8">
        <f t="shared" si="18"/>
        <v>0</v>
      </c>
    </row>
    <row r="29" spans="1:56" x14ac:dyDescent="0.2">
      <c r="A29" s="135">
        <v>23</v>
      </c>
      <c r="B29" s="141"/>
      <c r="C29" s="137" t="s">
        <v>202</v>
      </c>
      <c r="D29" s="143" t="s">
        <v>375</v>
      </c>
      <c r="E29" s="11">
        <v>14000000</v>
      </c>
      <c r="F29" s="11"/>
      <c r="G29" s="11"/>
      <c r="H29" s="11">
        <f t="shared" si="0"/>
        <v>14000000</v>
      </c>
      <c r="I29" s="11">
        <v>3000000</v>
      </c>
      <c r="J29" s="11">
        <v>2000000</v>
      </c>
      <c r="K29" s="11">
        <v>2000000</v>
      </c>
      <c r="L29" s="11">
        <f t="shared" si="1"/>
        <v>0</v>
      </c>
      <c r="M29" s="41">
        <v>900000</v>
      </c>
      <c r="N29" s="41">
        <v>900000</v>
      </c>
      <c r="O29" s="53">
        <f t="shared" ref="O29:O30" si="37">M29-N29</f>
        <v>0</v>
      </c>
      <c r="P29" s="41">
        <v>900000</v>
      </c>
      <c r="Q29" s="41">
        <v>900000</v>
      </c>
      <c r="R29" s="53">
        <f t="shared" si="20"/>
        <v>0</v>
      </c>
      <c r="S29" s="41">
        <v>900000</v>
      </c>
      <c r="T29" s="41">
        <v>900000</v>
      </c>
      <c r="U29" s="53">
        <f t="shared" si="21"/>
        <v>0</v>
      </c>
      <c r="V29" s="41">
        <v>900000</v>
      </c>
      <c r="W29" s="41">
        <v>900000</v>
      </c>
      <c r="X29" s="53">
        <f t="shared" si="32"/>
        <v>0</v>
      </c>
      <c r="Y29" s="41">
        <v>900000</v>
      </c>
      <c r="Z29" s="41">
        <v>900000</v>
      </c>
      <c r="AA29" s="53">
        <f t="shared" si="33"/>
        <v>0</v>
      </c>
      <c r="AB29" s="41">
        <v>900000</v>
      </c>
      <c r="AC29" s="41">
        <v>900000</v>
      </c>
      <c r="AD29" s="53">
        <f t="shared" si="34"/>
        <v>0</v>
      </c>
      <c r="AE29" s="41">
        <v>900000</v>
      </c>
      <c r="AF29" s="41">
        <v>900000</v>
      </c>
      <c r="AG29" s="53">
        <f t="shared" si="35"/>
        <v>0</v>
      </c>
      <c r="AH29" s="41">
        <v>900000</v>
      </c>
      <c r="AI29" s="41">
        <v>900000</v>
      </c>
      <c r="AJ29" s="53">
        <f t="shared" si="26"/>
        <v>0</v>
      </c>
      <c r="AK29" s="41">
        <v>900000</v>
      </c>
      <c r="AL29" s="41"/>
      <c r="AM29" s="53">
        <f t="shared" si="27"/>
        <v>900000</v>
      </c>
      <c r="AN29" s="41">
        <v>900000</v>
      </c>
      <c r="AO29" s="41"/>
      <c r="AP29" s="53">
        <f t="shared" si="28"/>
        <v>900000</v>
      </c>
      <c r="AQ29" s="11"/>
      <c r="AR29" s="11"/>
      <c r="AS29" s="40">
        <f t="shared" si="12"/>
        <v>0</v>
      </c>
      <c r="AT29" s="11"/>
      <c r="AU29" s="11"/>
      <c r="AV29" s="11">
        <f t="shared" si="13"/>
        <v>0</v>
      </c>
      <c r="AW29" s="11"/>
      <c r="AX29" s="11"/>
      <c r="AY29" s="11"/>
      <c r="AZ29" s="31">
        <f t="shared" si="14"/>
        <v>11000000</v>
      </c>
      <c r="BA29" s="8">
        <f t="shared" si="15"/>
        <v>3000000</v>
      </c>
      <c r="BB29" s="8">
        <f t="shared" si="16"/>
        <v>14000000</v>
      </c>
      <c r="BC29" s="8">
        <f t="shared" si="17"/>
        <v>14000000</v>
      </c>
      <c r="BD29" s="8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/>
      <c r="AJ30" s="53">
        <f t="shared" si="26"/>
        <v>950000</v>
      </c>
      <c r="AK30" s="41">
        <v>950000</v>
      </c>
      <c r="AL30" s="41"/>
      <c r="AM30" s="53">
        <f t="shared" si="27"/>
        <v>950000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x14ac:dyDescent="0.2">
      <c r="A32" s="135">
        <v>26</v>
      </c>
      <c r="B32" s="141"/>
      <c r="C32" s="137" t="s">
        <v>339</v>
      </c>
      <c r="D32" s="143" t="s">
        <v>375</v>
      </c>
      <c r="E32" s="11">
        <v>14000000</v>
      </c>
      <c r="F32" s="11"/>
      <c r="G32" s="11"/>
      <c r="H32" s="11">
        <f t="shared" si="0"/>
        <v>14000000</v>
      </c>
      <c r="I32" s="11">
        <v>1000000</v>
      </c>
      <c r="J32" s="11">
        <v>4000000</v>
      </c>
      <c r="K32" s="11">
        <v>4000000</v>
      </c>
      <c r="L32" s="11">
        <f t="shared" si="1"/>
        <v>0</v>
      </c>
      <c r="M32" s="11">
        <v>900000</v>
      </c>
      <c r="N32" s="11">
        <v>900000</v>
      </c>
      <c r="O32" s="53">
        <f t="shared" si="36"/>
        <v>0</v>
      </c>
      <c r="P32" s="11">
        <v>900000</v>
      </c>
      <c r="Q32" s="11">
        <v>900000</v>
      </c>
      <c r="R32" s="53">
        <f t="shared" si="20"/>
        <v>0</v>
      </c>
      <c r="S32" s="11">
        <v>900000</v>
      </c>
      <c r="T32" s="11">
        <v>900000</v>
      </c>
      <c r="U32" s="53">
        <f t="shared" si="21"/>
        <v>0</v>
      </c>
      <c r="V32" s="11">
        <v>900000</v>
      </c>
      <c r="W32" s="11">
        <v>900000</v>
      </c>
      <c r="X32" s="53">
        <f t="shared" si="32"/>
        <v>0</v>
      </c>
      <c r="Y32" s="11">
        <v>900000</v>
      </c>
      <c r="Z32" s="11">
        <v>900000</v>
      </c>
      <c r="AA32" s="53">
        <f t="shared" si="33"/>
        <v>0</v>
      </c>
      <c r="AB32" s="11">
        <v>900000</v>
      </c>
      <c r="AC32" s="11">
        <v>900000</v>
      </c>
      <c r="AD32" s="53">
        <f t="shared" si="34"/>
        <v>0</v>
      </c>
      <c r="AE32" s="11">
        <v>900000</v>
      </c>
      <c r="AF32" s="11">
        <v>900000</v>
      </c>
      <c r="AG32" s="53">
        <f t="shared" si="35"/>
        <v>0</v>
      </c>
      <c r="AH32" s="11">
        <v>900000</v>
      </c>
      <c r="AI32" s="11"/>
      <c r="AJ32" s="53">
        <f t="shared" si="26"/>
        <v>900000</v>
      </c>
      <c r="AK32" s="11">
        <v>900000</v>
      </c>
      <c r="AL32" s="11"/>
      <c r="AM32" s="53">
        <f t="shared" si="27"/>
        <v>900000</v>
      </c>
      <c r="AN32" s="11">
        <v>900000</v>
      </c>
      <c r="AO32" s="11"/>
      <c r="AP32" s="53">
        <f t="shared" si="28"/>
        <v>900000</v>
      </c>
      <c r="AQ32" s="11"/>
      <c r="AR32" s="11"/>
      <c r="AS32" s="40">
        <f t="shared" si="12"/>
        <v>0</v>
      </c>
      <c r="AT32" s="11"/>
      <c r="AU32" s="11"/>
      <c r="AV32" s="11">
        <f t="shared" si="13"/>
        <v>0</v>
      </c>
      <c r="AW32" s="11"/>
      <c r="AX32" s="11"/>
      <c r="AY32" s="11"/>
      <c r="AZ32" s="31">
        <f t="shared" si="14"/>
        <v>13000000</v>
      </c>
      <c r="BA32" s="8">
        <f t="shared" si="15"/>
        <v>1000000</v>
      </c>
      <c r="BB32" s="8">
        <f t="shared" si="16"/>
        <v>14000000</v>
      </c>
      <c r="BC32" s="8">
        <f t="shared" si="17"/>
        <v>14000000</v>
      </c>
      <c r="BD32" s="8">
        <f t="shared" si="18"/>
        <v>0</v>
      </c>
    </row>
    <row r="33" spans="1:56" x14ac:dyDescent="0.2">
      <c r="A33" s="135">
        <v>27</v>
      </c>
      <c r="B33" s="141"/>
      <c r="C33" s="137" t="s">
        <v>340</v>
      </c>
      <c r="D33" s="143" t="s">
        <v>375</v>
      </c>
      <c r="E33" s="11">
        <v>14500000</v>
      </c>
      <c r="F33" s="11"/>
      <c r="G33" s="11"/>
      <c r="H33" s="11">
        <f t="shared" si="0"/>
        <v>14500000</v>
      </c>
      <c r="I33" s="11">
        <v>5000000</v>
      </c>
      <c r="J33" s="11"/>
      <c r="K33" s="11"/>
      <c r="L33" s="11">
        <f t="shared" si="1"/>
        <v>0</v>
      </c>
      <c r="M33" s="11">
        <v>950000</v>
      </c>
      <c r="N33" s="11">
        <v>950000</v>
      </c>
      <c r="O33" s="53">
        <f t="shared" si="36"/>
        <v>0</v>
      </c>
      <c r="P33" s="11">
        <v>950000</v>
      </c>
      <c r="Q33" s="11">
        <v>950000</v>
      </c>
      <c r="R33" s="53">
        <f t="shared" si="20"/>
        <v>0</v>
      </c>
      <c r="S33" s="11">
        <v>950000</v>
      </c>
      <c r="T33" s="11">
        <v>950000</v>
      </c>
      <c r="U33" s="53">
        <f t="shared" si="21"/>
        <v>0</v>
      </c>
      <c r="V33" s="11">
        <v>950000</v>
      </c>
      <c r="W33" s="11">
        <v>950000</v>
      </c>
      <c r="X33" s="53">
        <f t="shared" si="32"/>
        <v>0</v>
      </c>
      <c r="Y33" s="11">
        <v>950000</v>
      </c>
      <c r="Z33" s="11">
        <v>950000</v>
      </c>
      <c r="AA33" s="53">
        <f t="shared" si="33"/>
        <v>0</v>
      </c>
      <c r="AB33" s="11">
        <v>950000</v>
      </c>
      <c r="AC33" s="11"/>
      <c r="AD33" s="53">
        <f t="shared" si="34"/>
        <v>950000</v>
      </c>
      <c r="AE33" s="11">
        <v>950000</v>
      </c>
      <c r="AF33" s="11"/>
      <c r="AG33" s="53">
        <f t="shared" si="35"/>
        <v>950000</v>
      </c>
      <c r="AH33" s="11">
        <v>950000</v>
      </c>
      <c r="AI33" s="11"/>
      <c r="AJ33" s="53">
        <f t="shared" si="26"/>
        <v>950000</v>
      </c>
      <c r="AK33" s="11">
        <v>950000</v>
      </c>
      <c r="AL33" s="11"/>
      <c r="AM33" s="53">
        <f t="shared" si="27"/>
        <v>950000</v>
      </c>
      <c r="AN33" s="11">
        <v>950000</v>
      </c>
      <c r="AO33" s="11"/>
      <c r="AP33" s="53">
        <f t="shared" si="28"/>
        <v>950000</v>
      </c>
      <c r="AQ33" s="11"/>
      <c r="AR33" s="11"/>
      <c r="AS33" s="40">
        <f t="shared" si="12"/>
        <v>0</v>
      </c>
      <c r="AT33" s="11"/>
      <c r="AU33" s="11"/>
      <c r="AV33" s="11">
        <f t="shared" si="13"/>
        <v>0</v>
      </c>
      <c r="AW33" s="11"/>
      <c r="AX33" s="11"/>
      <c r="AY33" s="11"/>
      <c r="AZ33" s="31">
        <f t="shared" si="14"/>
        <v>9500000</v>
      </c>
      <c r="BA33" s="8">
        <f t="shared" si="15"/>
        <v>5000000</v>
      </c>
      <c r="BB33" s="8">
        <f t="shared" si="16"/>
        <v>14500000</v>
      </c>
      <c r="BC33" s="8">
        <f t="shared" si="17"/>
        <v>14500000</v>
      </c>
      <c r="BD33" s="8">
        <f t="shared" si="18"/>
        <v>0</v>
      </c>
    </row>
    <row r="34" spans="1:56" x14ac:dyDescent="0.2">
      <c r="A34" s="135">
        <v>28</v>
      </c>
      <c r="B34" s="141"/>
      <c r="C34" s="137" t="s">
        <v>341</v>
      </c>
      <c r="D34" s="143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11"/>
      <c r="K34" s="11"/>
      <c r="L34" s="11">
        <f t="shared" si="1"/>
        <v>0</v>
      </c>
      <c r="M34" s="11">
        <v>950000</v>
      </c>
      <c r="N34" s="11">
        <v>950000</v>
      </c>
      <c r="O34" s="53">
        <f t="shared" si="36"/>
        <v>0</v>
      </c>
      <c r="P34" s="11">
        <v>950000</v>
      </c>
      <c r="Q34" s="11">
        <v>950000</v>
      </c>
      <c r="R34" s="53">
        <f t="shared" si="20"/>
        <v>0</v>
      </c>
      <c r="S34" s="11">
        <v>950000</v>
      </c>
      <c r="T34" s="11">
        <v>950000</v>
      </c>
      <c r="U34" s="53">
        <f t="shared" si="21"/>
        <v>0</v>
      </c>
      <c r="V34" s="11">
        <v>950000</v>
      </c>
      <c r="W34" s="11">
        <v>950000</v>
      </c>
      <c r="X34" s="53">
        <f t="shared" si="32"/>
        <v>0</v>
      </c>
      <c r="Y34" s="11">
        <v>950000</v>
      </c>
      <c r="Z34" s="11">
        <v>950000</v>
      </c>
      <c r="AA34" s="53">
        <f t="shared" si="33"/>
        <v>0</v>
      </c>
      <c r="AB34" s="11">
        <v>950000</v>
      </c>
      <c r="AC34" s="11">
        <v>950000</v>
      </c>
      <c r="AD34" s="53">
        <f t="shared" si="34"/>
        <v>0</v>
      </c>
      <c r="AE34" s="11">
        <v>950000</v>
      </c>
      <c r="AF34" s="11">
        <v>950000</v>
      </c>
      <c r="AG34" s="53">
        <f t="shared" si="35"/>
        <v>0</v>
      </c>
      <c r="AH34" s="11">
        <v>950000</v>
      </c>
      <c r="AI34" s="11">
        <v>950000</v>
      </c>
      <c r="AJ34" s="53">
        <f t="shared" si="26"/>
        <v>0</v>
      </c>
      <c r="AK34" s="11">
        <v>950000</v>
      </c>
      <c r="AL34" s="11"/>
      <c r="AM34" s="53">
        <f t="shared" si="27"/>
        <v>950000</v>
      </c>
      <c r="AN34" s="11">
        <v>950000</v>
      </c>
      <c r="AO34" s="11"/>
      <c r="AP34" s="53">
        <f t="shared" si="28"/>
        <v>950000</v>
      </c>
      <c r="AQ34" s="11"/>
      <c r="AR34" s="11"/>
      <c r="AS34" s="40">
        <f t="shared" si="12"/>
        <v>0</v>
      </c>
      <c r="AT34" s="11"/>
      <c r="AU34" s="11"/>
      <c r="AV34" s="11">
        <f t="shared" si="13"/>
        <v>0</v>
      </c>
      <c r="AW34" s="11"/>
      <c r="AX34" s="11"/>
      <c r="AY34" s="11"/>
      <c r="AZ34" s="31">
        <f t="shared" si="14"/>
        <v>9500000</v>
      </c>
      <c r="BA34" s="8">
        <f t="shared" si="15"/>
        <v>5000000</v>
      </c>
      <c r="BB34" s="8">
        <f t="shared" si="16"/>
        <v>14500000</v>
      </c>
      <c r="BC34" s="8">
        <f t="shared" si="17"/>
        <v>14500000</v>
      </c>
      <c r="BD34" s="8">
        <f t="shared" si="18"/>
        <v>0</v>
      </c>
    </row>
    <row r="35" spans="1:56" x14ac:dyDescent="0.2">
      <c r="A35" s="135">
        <v>29</v>
      </c>
      <c r="B35" s="141"/>
      <c r="C35" s="137" t="s">
        <v>342</v>
      </c>
      <c r="D35" s="143" t="s">
        <v>375</v>
      </c>
      <c r="E35" s="11">
        <v>14500000</v>
      </c>
      <c r="F35" s="11"/>
      <c r="G35" s="11"/>
      <c r="H35" s="11">
        <f t="shared" si="0"/>
        <v>14500000</v>
      </c>
      <c r="I35" s="11">
        <v>5000000</v>
      </c>
      <c r="J35" s="11"/>
      <c r="K35" s="11"/>
      <c r="L35" s="11">
        <f t="shared" si="1"/>
        <v>0</v>
      </c>
      <c r="M35" s="11">
        <v>950000</v>
      </c>
      <c r="N35" s="11">
        <v>950000</v>
      </c>
      <c r="O35" s="53">
        <f t="shared" ref="O35" si="39">M35-N35</f>
        <v>0</v>
      </c>
      <c r="P35" s="11">
        <v>950000</v>
      </c>
      <c r="Q35" s="11">
        <v>950000</v>
      </c>
      <c r="R35" s="53">
        <f t="shared" si="20"/>
        <v>0</v>
      </c>
      <c r="S35" s="11">
        <v>950000</v>
      </c>
      <c r="T35" s="11">
        <v>950000</v>
      </c>
      <c r="U35" s="53">
        <f t="shared" si="21"/>
        <v>0</v>
      </c>
      <c r="V35" s="11">
        <v>950000</v>
      </c>
      <c r="W35" s="11">
        <v>950000</v>
      </c>
      <c r="X35" s="53">
        <f t="shared" si="32"/>
        <v>0</v>
      </c>
      <c r="Y35" s="11">
        <v>950000</v>
      </c>
      <c r="Z35" s="11">
        <v>950000</v>
      </c>
      <c r="AA35" s="53">
        <f t="shared" si="33"/>
        <v>0</v>
      </c>
      <c r="AB35" s="11">
        <v>950000</v>
      </c>
      <c r="AC35" s="11">
        <v>950000</v>
      </c>
      <c r="AD35" s="53">
        <f t="shared" si="34"/>
        <v>0</v>
      </c>
      <c r="AE35" s="11">
        <v>950000</v>
      </c>
      <c r="AF35" s="11">
        <v>950000</v>
      </c>
      <c r="AG35" s="53">
        <f t="shared" si="35"/>
        <v>0</v>
      </c>
      <c r="AH35" s="11">
        <v>950000</v>
      </c>
      <c r="AI35" s="11">
        <v>950000</v>
      </c>
      <c r="AJ35" s="53">
        <f t="shared" si="26"/>
        <v>0</v>
      </c>
      <c r="AK35" s="11">
        <v>950000</v>
      </c>
      <c r="AL35" s="11"/>
      <c r="AM35" s="53">
        <f t="shared" si="27"/>
        <v>950000</v>
      </c>
      <c r="AN35" s="11">
        <v>950000</v>
      </c>
      <c r="AO35" s="11"/>
      <c r="AP35" s="53">
        <f t="shared" si="28"/>
        <v>950000</v>
      </c>
      <c r="AQ35" s="11"/>
      <c r="AR35" s="11"/>
      <c r="AS35" s="40">
        <f t="shared" si="12"/>
        <v>0</v>
      </c>
      <c r="AT35" s="11"/>
      <c r="AU35" s="11"/>
      <c r="AV35" s="11">
        <f t="shared" si="13"/>
        <v>0</v>
      </c>
      <c r="AW35" s="11"/>
      <c r="AX35" s="11"/>
      <c r="AY35" s="11"/>
      <c r="AZ35" s="31">
        <f t="shared" si="14"/>
        <v>9500000</v>
      </c>
      <c r="BA35" s="8">
        <f t="shared" si="15"/>
        <v>5000000</v>
      </c>
      <c r="BB35" s="8">
        <f t="shared" si="16"/>
        <v>14500000</v>
      </c>
      <c r="BC35" s="8">
        <f t="shared" si="17"/>
        <v>14500000</v>
      </c>
      <c r="BD35" s="8">
        <f t="shared" si="18"/>
        <v>0</v>
      </c>
    </row>
    <row r="36" spans="1:56" s="120" customFormat="1" x14ac:dyDescent="0.2">
      <c r="A36" s="351">
        <v>30</v>
      </c>
      <c r="B36" s="367"/>
      <c r="C36" s="353" t="s">
        <v>343</v>
      </c>
      <c r="D36" s="354" t="s">
        <v>374</v>
      </c>
      <c r="E36" s="281">
        <v>14000000</v>
      </c>
      <c r="F36" s="281"/>
      <c r="G36" s="281"/>
      <c r="H36" s="281">
        <f t="shared" si="0"/>
        <v>14000000</v>
      </c>
      <c r="I36" s="281">
        <v>5000000</v>
      </c>
      <c r="J36" s="281"/>
      <c r="K36" s="281"/>
      <c r="L36" s="281">
        <f t="shared" si="1"/>
        <v>0</v>
      </c>
      <c r="M36" s="281">
        <v>900000</v>
      </c>
      <c r="N36" s="281">
        <v>900000</v>
      </c>
      <c r="O36" s="285">
        <f t="shared" ref="O36" si="40">M36-N36</f>
        <v>0</v>
      </c>
      <c r="P36" s="281">
        <v>900000</v>
      </c>
      <c r="Q36" s="281">
        <v>900000</v>
      </c>
      <c r="R36" s="285">
        <f t="shared" si="20"/>
        <v>0</v>
      </c>
      <c r="S36" s="281">
        <v>900000</v>
      </c>
      <c r="T36" s="281">
        <v>900000</v>
      </c>
      <c r="U36" s="285">
        <f t="shared" si="21"/>
        <v>0</v>
      </c>
      <c r="V36" s="281">
        <v>900000</v>
      </c>
      <c r="W36" s="281">
        <v>900000</v>
      </c>
      <c r="X36" s="285">
        <f t="shared" si="32"/>
        <v>0</v>
      </c>
      <c r="Y36" s="281">
        <v>900000</v>
      </c>
      <c r="Z36" s="281">
        <v>900000</v>
      </c>
      <c r="AA36" s="285">
        <f t="shared" si="33"/>
        <v>0</v>
      </c>
      <c r="AB36" s="281">
        <v>900000</v>
      </c>
      <c r="AC36" s="281">
        <v>900000</v>
      </c>
      <c r="AD36" s="285">
        <f t="shared" si="34"/>
        <v>0</v>
      </c>
      <c r="AE36" s="281">
        <v>900000</v>
      </c>
      <c r="AF36" s="281">
        <v>900000</v>
      </c>
      <c r="AG36" s="285">
        <f t="shared" si="35"/>
        <v>0</v>
      </c>
      <c r="AH36" s="281">
        <v>900000</v>
      </c>
      <c r="AI36" s="281">
        <v>900000</v>
      </c>
      <c r="AJ36" s="285">
        <f t="shared" si="26"/>
        <v>0</v>
      </c>
      <c r="AK36" s="281">
        <v>900000</v>
      </c>
      <c r="AL36" s="281">
        <v>900000</v>
      </c>
      <c r="AM36" s="285">
        <f t="shared" si="27"/>
        <v>0</v>
      </c>
      <c r="AN36" s="281">
        <v>900000</v>
      </c>
      <c r="AO36" s="281">
        <v>900000</v>
      </c>
      <c r="AP36" s="285">
        <f t="shared" si="28"/>
        <v>0</v>
      </c>
      <c r="AQ36" s="281"/>
      <c r="AR36" s="281"/>
      <c r="AS36" s="301">
        <f t="shared" si="12"/>
        <v>0</v>
      </c>
      <c r="AT36" s="281"/>
      <c r="AU36" s="281"/>
      <c r="AV36" s="281">
        <f t="shared" si="13"/>
        <v>0</v>
      </c>
      <c r="AW36" s="281"/>
      <c r="AX36" s="281"/>
      <c r="AY36" s="281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x14ac:dyDescent="0.2">
      <c r="A37" s="135">
        <v>31</v>
      </c>
      <c r="B37" s="141"/>
      <c r="C37" s="137" t="s">
        <v>344</v>
      </c>
      <c r="D37" s="143" t="s">
        <v>375</v>
      </c>
      <c r="E37" s="11">
        <v>13000000</v>
      </c>
      <c r="F37" s="11"/>
      <c r="G37" s="11"/>
      <c r="H37" s="11">
        <f t="shared" si="0"/>
        <v>13000000</v>
      </c>
      <c r="I37" s="11">
        <v>1000000</v>
      </c>
      <c r="J37" s="11">
        <v>4000000</v>
      </c>
      <c r="K37" s="11">
        <v>4000000</v>
      </c>
      <c r="L37" s="11">
        <f t="shared" si="1"/>
        <v>0</v>
      </c>
      <c r="M37" s="11">
        <v>800000</v>
      </c>
      <c r="N37" s="11">
        <v>800000</v>
      </c>
      <c r="O37" s="53">
        <f t="shared" si="36"/>
        <v>0</v>
      </c>
      <c r="P37" s="11">
        <v>800000</v>
      </c>
      <c r="Q37" s="11">
        <v>800000</v>
      </c>
      <c r="R37" s="53">
        <f t="shared" si="20"/>
        <v>0</v>
      </c>
      <c r="S37" s="11">
        <v>800000</v>
      </c>
      <c r="T37" s="11">
        <v>800000</v>
      </c>
      <c r="U37" s="53">
        <f t="shared" si="21"/>
        <v>0</v>
      </c>
      <c r="V37" s="11">
        <v>800000</v>
      </c>
      <c r="W37" s="11">
        <v>800000</v>
      </c>
      <c r="X37" s="53">
        <f t="shared" si="32"/>
        <v>0</v>
      </c>
      <c r="Y37" s="11">
        <v>800000</v>
      </c>
      <c r="Z37" s="11">
        <v>800000</v>
      </c>
      <c r="AA37" s="53">
        <f t="shared" si="33"/>
        <v>0</v>
      </c>
      <c r="AB37" s="11">
        <v>800000</v>
      </c>
      <c r="AC37" s="11">
        <v>800000</v>
      </c>
      <c r="AD37" s="53">
        <f t="shared" si="34"/>
        <v>0</v>
      </c>
      <c r="AE37" s="11">
        <v>800000</v>
      </c>
      <c r="AF37" s="11">
        <v>800000</v>
      </c>
      <c r="AG37" s="53">
        <f t="shared" si="35"/>
        <v>0</v>
      </c>
      <c r="AH37" s="11">
        <v>800000</v>
      </c>
      <c r="AI37" s="11"/>
      <c r="AJ37" s="53">
        <f t="shared" si="26"/>
        <v>800000</v>
      </c>
      <c r="AK37" s="11">
        <v>800000</v>
      </c>
      <c r="AL37" s="11"/>
      <c r="AM37" s="53">
        <f t="shared" si="27"/>
        <v>800000</v>
      </c>
      <c r="AN37" s="11">
        <v>800000</v>
      </c>
      <c r="AO37" s="11"/>
      <c r="AP37" s="53">
        <f t="shared" si="28"/>
        <v>800000</v>
      </c>
      <c r="AQ37" s="11"/>
      <c r="AR37" s="11"/>
      <c r="AS37" s="40">
        <f t="shared" si="12"/>
        <v>0</v>
      </c>
      <c r="AT37" s="11"/>
      <c r="AU37" s="11"/>
      <c r="AV37" s="11">
        <f t="shared" si="13"/>
        <v>0</v>
      </c>
      <c r="AW37" s="11"/>
      <c r="AX37" s="11"/>
      <c r="AY37" s="11"/>
      <c r="AZ37" s="31">
        <f t="shared" si="14"/>
        <v>12000000</v>
      </c>
      <c r="BA37" s="8">
        <f t="shared" si="15"/>
        <v>1000000</v>
      </c>
      <c r="BB37" s="8">
        <f t="shared" si="16"/>
        <v>13000000</v>
      </c>
      <c r="BC37" s="8">
        <f t="shared" si="17"/>
        <v>13000000</v>
      </c>
      <c r="BD37" s="8">
        <f t="shared" si="18"/>
        <v>0</v>
      </c>
    </row>
    <row r="38" spans="1:56" x14ac:dyDescent="0.2">
      <c r="A38" s="135">
        <v>32</v>
      </c>
      <c r="B38" s="141"/>
      <c r="C38" s="137" t="s">
        <v>345</v>
      </c>
      <c r="D38" s="143" t="s">
        <v>374</v>
      </c>
      <c r="E38" s="11">
        <v>14000000</v>
      </c>
      <c r="F38" s="11"/>
      <c r="G38" s="11"/>
      <c r="H38" s="11">
        <f t="shared" si="0"/>
        <v>14000000</v>
      </c>
      <c r="I38" s="11">
        <v>2000000</v>
      </c>
      <c r="J38" s="11">
        <v>3000000</v>
      </c>
      <c r="K38" s="11">
        <v>3000000</v>
      </c>
      <c r="L38" s="11">
        <f t="shared" si="1"/>
        <v>0</v>
      </c>
      <c r="M38" s="11">
        <v>900000</v>
      </c>
      <c r="N38" s="11">
        <v>900000</v>
      </c>
      <c r="O38" s="53">
        <f t="shared" si="36"/>
        <v>0</v>
      </c>
      <c r="P38" s="11">
        <v>900000</v>
      </c>
      <c r="Q38" s="11">
        <v>900000</v>
      </c>
      <c r="R38" s="53">
        <f t="shared" si="20"/>
        <v>0</v>
      </c>
      <c r="S38" s="11">
        <v>900000</v>
      </c>
      <c r="T38" s="11">
        <v>900000</v>
      </c>
      <c r="U38" s="53">
        <f t="shared" si="21"/>
        <v>0</v>
      </c>
      <c r="V38" s="11">
        <v>900000</v>
      </c>
      <c r="W38" s="11">
        <v>900000</v>
      </c>
      <c r="X38" s="53">
        <f t="shared" si="32"/>
        <v>0</v>
      </c>
      <c r="Y38" s="11">
        <v>900000</v>
      </c>
      <c r="Z38" s="11">
        <v>900000</v>
      </c>
      <c r="AA38" s="53">
        <f t="shared" si="33"/>
        <v>0</v>
      </c>
      <c r="AB38" s="11">
        <v>900000</v>
      </c>
      <c r="AC38" s="11">
        <v>900000</v>
      </c>
      <c r="AD38" s="53">
        <f t="shared" si="34"/>
        <v>0</v>
      </c>
      <c r="AE38" s="11">
        <v>900000</v>
      </c>
      <c r="AF38" s="11">
        <v>900000</v>
      </c>
      <c r="AG38" s="53">
        <f t="shared" si="35"/>
        <v>0</v>
      </c>
      <c r="AH38" s="11">
        <v>900000</v>
      </c>
      <c r="AI38" s="11">
        <v>900000</v>
      </c>
      <c r="AJ38" s="53">
        <f t="shared" si="26"/>
        <v>0</v>
      </c>
      <c r="AK38" s="11">
        <v>900000</v>
      </c>
      <c r="AL38" s="11"/>
      <c r="AM38" s="53">
        <f t="shared" si="27"/>
        <v>900000</v>
      </c>
      <c r="AN38" s="11">
        <v>900000</v>
      </c>
      <c r="AO38" s="11"/>
      <c r="AP38" s="53">
        <f t="shared" si="28"/>
        <v>900000</v>
      </c>
      <c r="AQ38" s="11"/>
      <c r="AR38" s="11"/>
      <c r="AS38" s="40">
        <f t="shared" si="12"/>
        <v>0</v>
      </c>
      <c r="AT38" s="11"/>
      <c r="AU38" s="11"/>
      <c r="AV38" s="11">
        <f t="shared" si="13"/>
        <v>0</v>
      </c>
      <c r="AW38" s="11"/>
      <c r="AX38" s="11"/>
      <c r="AY38" s="11"/>
      <c r="AZ38" s="31">
        <f t="shared" si="14"/>
        <v>12000000</v>
      </c>
      <c r="BA38" s="8">
        <f t="shared" si="15"/>
        <v>2000000</v>
      </c>
      <c r="BB38" s="8">
        <f t="shared" si="16"/>
        <v>14000000</v>
      </c>
      <c r="BC38" s="8">
        <f t="shared" si="17"/>
        <v>14000000</v>
      </c>
      <c r="BD38" s="8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x14ac:dyDescent="0.2">
      <c r="A40" s="135">
        <v>34</v>
      </c>
      <c r="B40" s="141"/>
      <c r="C40" s="137" t="s">
        <v>347</v>
      </c>
      <c r="D40" s="143" t="s">
        <v>375</v>
      </c>
      <c r="E40" s="11">
        <v>15000000</v>
      </c>
      <c r="F40" s="11"/>
      <c r="G40" s="11"/>
      <c r="H40" s="11">
        <f t="shared" si="0"/>
        <v>15000000</v>
      </c>
      <c r="I40" s="11">
        <v>5000000</v>
      </c>
      <c r="J40" s="11"/>
      <c r="K40" s="11"/>
      <c r="L40" s="11">
        <f t="shared" si="1"/>
        <v>0</v>
      </c>
      <c r="M40" s="11"/>
      <c r="N40" s="11"/>
      <c r="O40" s="53">
        <f t="shared" ref="O40" si="41">M40-N40</f>
        <v>0</v>
      </c>
      <c r="P40" s="11">
        <v>1000000</v>
      </c>
      <c r="Q40" s="11">
        <v>1000000</v>
      </c>
      <c r="R40" s="40">
        <f t="shared" ref="R40:R43" si="42">P40-Q40</f>
        <v>0</v>
      </c>
      <c r="S40" s="11">
        <v>1000000</v>
      </c>
      <c r="T40" s="11">
        <v>1000000</v>
      </c>
      <c r="U40" s="40">
        <f t="shared" si="21"/>
        <v>0</v>
      </c>
      <c r="V40" s="11">
        <v>1000000</v>
      </c>
      <c r="W40" s="11">
        <v>1000000</v>
      </c>
      <c r="X40" s="40">
        <f t="shared" si="32"/>
        <v>0</v>
      </c>
      <c r="Y40" s="11">
        <v>1000000</v>
      </c>
      <c r="Z40" s="11">
        <v>1000000</v>
      </c>
      <c r="AA40" s="40">
        <f t="shared" si="33"/>
        <v>0</v>
      </c>
      <c r="AB40" s="11">
        <v>1000000</v>
      </c>
      <c r="AC40" s="11">
        <v>1000000</v>
      </c>
      <c r="AD40" s="40">
        <f t="shared" si="34"/>
        <v>0</v>
      </c>
      <c r="AE40" s="11">
        <v>1000000</v>
      </c>
      <c r="AF40" s="11">
        <v>1000000</v>
      </c>
      <c r="AG40" s="40">
        <f t="shared" si="35"/>
        <v>0</v>
      </c>
      <c r="AH40" s="11">
        <v>1000000</v>
      </c>
      <c r="AI40" s="11">
        <v>1000000</v>
      </c>
      <c r="AJ40" s="40">
        <f t="shared" si="26"/>
        <v>0</v>
      </c>
      <c r="AK40" s="11">
        <v>1000000</v>
      </c>
      <c r="AL40" s="11"/>
      <c r="AM40" s="40">
        <f t="shared" si="27"/>
        <v>1000000</v>
      </c>
      <c r="AN40" s="11">
        <v>1000000</v>
      </c>
      <c r="AO40" s="11"/>
      <c r="AP40" s="40">
        <f t="shared" si="28"/>
        <v>1000000</v>
      </c>
      <c r="AQ40" s="11">
        <v>1000000</v>
      </c>
      <c r="AR40" s="11"/>
      <c r="AS40" s="40">
        <f t="shared" si="12"/>
        <v>1000000</v>
      </c>
      <c r="AT40" s="11"/>
      <c r="AU40" s="11"/>
      <c r="AV40" s="11">
        <f t="shared" si="13"/>
        <v>0</v>
      </c>
      <c r="AW40" s="11"/>
      <c r="AX40" s="11"/>
      <c r="AY40" s="11"/>
      <c r="AZ40" s="31">
        <f t="shared" si="14"/>
        <v>10000000</v>
      </c>
      <c r="BA40" s="8">
        <f t="shared" si="15"/>
        <v>5000000</v>
      </c>
      <c r="BB40" s="8">
        <f t="shared" si="16"/>
        <v>15000000</v>
      </c>
      <c r="BC40" s="8">
        <f t="shared" si="17"/>
        <v>15000000</v>
      </c>
      <c r="BD40" s="8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/>
      <c r="AJ41" s="53">
        <f t="shared" si="26"/>
        <v>950000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51">
        <v>37</v>
      </c>
      <c r="B43" s="385"/>
      <c r="C43" s="386" t="s">
        <v>355</v>
      </c>
      <c r="D43" s="263" t="s">
        <v>374</v>
      </c>
      <c r="E43" s="281">
        <v>14500000</v>
      </c>
      <c r="F43" s="265"/>
      <c r="G43" s="265"/>
      <c r="H43" s="281">
        <f t="shared" si="0"/>
        <v>14500000</v>
      </c>
      <c r="I43" s="265">
        <v>5000000</v>
      </c>
      <c r="J43" s="281"/>
      <c r="K43" s="265"/>
      <c r="L43" s="265">
        <f t="shared" si="1"/>
        <v>0</v>
      </c>
      <c r="M43" s="281">
        <v>950000</v>
      </c>
      <c r="N43" s="265">
        <v>950000</v>
      </c>
      <c r="O43" s="267">
        <f>M43-N43</f>
        <v>0</v>
      </c>
      <c r="P43" s="281">
        <v>950000</v>
      </c>
      <c r="Q43" s="265">
        <v>950000</v>
      </c>
      <c r="R43" s="267">
        <f t="shared" si="42"/>
        <v>0</v>
      </c>
      <c r="S43" s="281">
        <v>950000</v>
      </c>
      <c r="T43" s="265">
        <v>950000</v>
      </c>
      <c r="U43" s="267">
        <f t="shared" si="21"/>
        <v>0</v>
      </c>
      <c r="V43" s="281">
        <v>950000</v>
      </c>
      <c r="W43" s="265">
        <v>950000</v>
      </c>
      <c r="X43" s="267">
        <f t="shared" si="32"/>
        <v>0</v>
      </c>
      <c r="Y43" s="281">
        <v>950000</v>
      </c>
      <c r="Z43" s="265">
        <v>950000</v>
      </c>
      <c r="AA43" s="267">
        <f t="shared" si="33"/>
        <v>0</v>
      </c>
      <c r="AB43" s="281">
        <v>950000</v>
      </c>
      <c r="AC43" s="265">
        <v>950000</v>
      </c>
      <c r="AD43" s="267">
        <f t="shared" si="34"/>
        <v>0</v>
      </c>
      <c r="AE43" s="281">
        <v>950000</v>
      </c>
      <c r="AF43" s="265">
        <v>950000</v>
      </c>
      <c r="AG43" s="267">
        <f t="shared" si="35"/>
        <v>0</v>
      </c>
      <c r="AH43" s="281">
        <v>950000</v>
      </c>
      <c r="AI43" s="265">
        <v>950000</v>
      </c>
      <c r="AJ43" s="267">
        <f t="shared" si="26"/>
        <v>0</v>
      </c>
      <c r="AK43" s="281">
        <v>950000</v>
      </c>
      <c r="AL43" s="265">
        <v>950000</v>
      </c>
      <c r="AM43" s="267">
        <f t="shared" si="27"/>
        <v>0</v>
      </c>
      <c r="AN43" s="281">
        <v>950000</v>
      </c>
      <c r="AO43" s="265">
        <v>950000</v>
      </c>
      <c r="AP43" s="267">
        <f t="shared" si="28"/>
        <v>0</v>
      </c>
      <c r="AQ43" s="281"/>
      <c r="AR43" s="265"/>
      <c r="AS43" s="301">
        <f t="shared" si="12"/>
        <v>0</v>
      </c>
      <c r="AT43" s="265"/>
      <c r="AU43" s="265"/>
      <c r="AV43" s="281">
        <f t="shared" si="13"/>
        <v>0</v>
      </c>
      <c r="AW43" s="265"/>
      <c r="AX43" s="265"/>
      <c r="AY43" s="265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8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8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8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/>
      <c r="AJ46" s="40">
        <f t="shared" si="26"/>
        <v>1000000</v>
      </c>
      <c r="AK46" s="11">
        <v>1000000</v>
      </c>
      <c r="AL46" s="11"/>
      <c r="AM46" s="40">
        <f t="shared" si="27"/>
        <v>1000000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51">
        <v>41</v>
      </c>
      <c r="B47" s="352"/>
      <c r="C47" s="358" t="s">
        <v>383</v>
      </c>
      <c r="D47" s="354" t="s">
        <v>374</v>
      </c>
      <c r="E47" s="281">
        <v>15000000</v>
      </c>
      <c r="F47" s="265">
        <v>1500000</v>
      </c>
      <c r="G47" s="265"/>
      <c r="H47" s="281">
        <f>+E47-F47</f>
        <v>13500000</v>
      </c>
      <c r="I47" s="265">
        <f>+H47</f>
        <v>13500000</v>
      </c>
      <c r="J47" s="265"/>
      <c r="K47" s="265"/>
      <c r="L47" s="265"/>
      <c r="M47" s="265"/>
      <c r="N47" s="265"/>
      <c r="O47" s="302">
        <f t="shared" si="44"/>
        <v>0</v>
      </c>
      <c r="P47" s="265"/>
      <c r="Q47" s="265"/>
      <c r="R47" s="301">
        <f t="shared" si="45"/>
        <v>0</v>
      </c>
      <c r="S47" s="265"/>
      <c r="T47" s="265"/>
      <c r="U47" s="301">
        <f t="shared" ref="U47:U57" si="46">S47-T47</f>
        <v>0</v>
      </c>
      <c r="V47" s="265"/>
      <c r="W47" s="265"/>
      <c r="X47" s="301">
        <f t="shared" ref="X47:X57" si="47">V47-W47</f>
        <v>0</v>
      </c>
      <c r="Y47" s="265"/>
      <c r="Z47" s="265"/>
      <c r="AA47" s="301">
        <f t="shared" ref="AA47:AA57" si="48">Y47-Z47</f>
        <v>0</v>
      </c>
      <c r="AB47" s="265"/>
      <c r="AC47" s="265"/>
      <c r="AD47" s="301">
        <f t="shared" ref="AD47:AD55" si="49">AB47-AC47</f>
        <v>0</v>
      </c>
      <c r="AE47" s="265"/>
      <c r="AF47" s="265"/>
      <c r="AG47" s="301">
        <f t="shared" ref="AG47:AG55" si="50">AE47-AF47</f>
        <v>0</v>
      </c>
      <c r="AH47" s="265"/>
      <c r="AI47" s="265"/>
      <c r="AJ47" s="301">
        <f t="shared" ref="AJ47:AJ55" si="51">AH47-AI47</f>
        <v>0</v>
      </c>
      <c r="AK47" s="265"/>
      <c r="AL47" s="265"/>
      <c r="AM47" s="301">
        <f t="shared" ref="AM47:AM54" si="52">AK47-AL47</f>
        <v>0</v>
      </c>
      <c r="AN47" s="265"/>
      <c r="AO47" s="265"/>
      <c r="AP47" s="301">
        <f t="shared" ref="AP47:AP56" si="53">AN47-AO47</f>
        <v>0</v>
      </c>
      <c r="AQ47" s="265"/>
      <c r="AR47" s="265"/>
      <c r="AS47" s="301">
        <f t="shared" si="12"/>
        <v>0</v>
      </c>
      <c r="AT47" s="265"/>
      <c r="AU47" s="265"/>
      <c r="AV47" s="281">
        <f t="shared" si="13"/>
        <v>0</v>
      </c>
      <c r="AW47" s="265"/>
      <c r="AX47" s="265"/>
      <c r="AY47" s="265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8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51">
        <v>43</v>
      </c>
      <c r="B49" s="367"/>
      <c r="C49" s="353" t="s">
        <v>418</v>
      </c>
      <c r="D49" s="354" t="s">
        <v>375</v>
      </c>
      <c r="E49" s="281">
        <v>16500000</v>
      </c>
      <c r="F49" s="281">
        <v>1650000</v>
      </c>
      <c r="G49" s="281"/>
      <c r="H49" s="281">
        <f>+E49-F49</f>
        <v>14850000</v>
      </c>
      <c r="I49" s="281">
        <v>14850000</v>
      </c>
      <c r="J49" s="281"/>
      <c r="K49" s="281"/>
      <c r="L49" s="281"/>
      <c r="M49" s="281"/>
      <c r="N49" s="281"/>
      <c r="O49" s="302">
        <f t="shared" si="44"/>
        <v>0</v>
      </c>
      <c r="P49" s="281"/>
      <c r="Q49" s="281"/>
      <c r="R49" s="301">
        <f t="shared" si="45"/>
        <v>0</v>
      </c>
      <c r="S49" s="281"/>
      <c r="T49" s="281"/>
      <c r="U49" s="301">
        <f t="shared" si="46"/>
        <v>0</v>
      </c>
      <c r="V49" s="281"/>
      <c r="W49" s="281"/>
      <c r="X49" s="301">
        <f t="shared" si="47"/>
        <v>0</v>
      </c>
      <c r="Y49" s="281"/>
      <c r="Z49" s="281"/>
      <c r="AA49" s="301">
        <f t="shared" si="48"/>
        <v>0</v>
      </c>
      <c r="AB49" s="281"/>
      <c r="AC49" s="281"/>
      <c r="AD49" s="301">
        <f t="shared" si="49"/>
        <v>0</v>
      </c>
      <c r="AE49" s="281"/>
      <c r="AF49" s="281"/>
      <c r="AG49" s="301">
        <f t="shared" si="50"/>
        <v>0</v>
      </c>
      <c r="AH49" s="281"/>
      <c r="AI49" s="281"/>
      <c r="AJ49" s="301">
        <f t="shared" si="51"/>
        <v>0</v>
      </c>
      <c r="AK49" s="281"/>
      <c r="AL49" s="281"/>
      <c r="AM49" s="301">
        <f t="shared" si="52"/>
        <v>0</v>
      </c>
      <c r="AN49" s="281"/>
      <c r="AO49" s="281"/>
      <c r="AP49" s="301">
        <f t="shared" si="53"/>
        <v>0</v>
      </c>
      <c r="AQ49" s="281"/>
      <c r="AR49" s="281"/>
      <c r="AS49" s="301">
        <f t="shared" si="12"/>
        <v>0</v>
      </c>
      <c r="AT49" s="281"/>
      <c r="AU49" s="281"/>
      <c r="AV49" s="281">
        <f t="shared" si="13"/>
        <v>0</v>
      </c>
      <c r="AW49" s="281"/>
      <c r="AX49" s="281"/>
      <c r="AY49" s="281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51">
        <v>44</v>
      </c>
      <c r="B50" s="367"/>
      <c r="C50" s="353" t="s">
        <v>419</v>
      </c>
      <c r="D50" s="354" t="s">
        <v>374</v>
      </c>
      <c r="E50" s="281">
        <v>12122500</v>
      </c>
      <c r="F50" s="281"/>
      <c r="G50" s="281"/>
      <c r="H50" s="281">
        <v>12122500</v>
      </c>
      <c r="I50" s="281">
        <f>+H50</f>
        <v>12122500</v>
      </c>
      <c r="J50" s="281"/>
      <c r="K50" s="281"/>
      <c r="L50" s="281"/>
      <c r="M50" s="281"/>
      <c r="N50" s="281"/>
      <c r="O50" s="302">
        <f t="shared" si="44"/>
        <v>0</v>
      </c>
      <c r="P50" s="281"/>
      <c r="Q50" s="281"/>
      <c r="R50" s="301">
        <f t="shared" si="45"/>
        <v>0</v>
      </c>
      <c r="S50" s="281"/>
      <c r="T50" s="281"/>
      <c r="U50" s="301">
        <f t="shared" si="46"/>
        <v>0</v>
      </c>
      <c r="V50" s="281"/>
      <c r="W50" s="281"/>
      <c r="X50" s="301">
        <f t="shared" si="47"/>
        <v>0</v>
      </c>
      <c r="Y50" s="281"/>
      <c r="Z50" s="281"/>
      <c r="AA50" s="301">
        <f t="shared" si="48"/>
        <v>0</v>
      </c>
      <c r="AB50" s="281"/>
      <c r="AC50" s="281"/>
      <c r="AD50" s="301">
        <f t="shared" si="49"/>
        <v>0</v>
      </c>
      <c r="AE50" s="281"/>
      <c r="AF50" s="281"/>
      <c r="AG50" s="301">
        <f t="shared" si="50"/>
        <v>0</v>
      </c>
      <c r="AH50" s="281"/>
      <c r="AI50" s="281"/>
      <c r="AJ50" s="301">
        <f t="shared" si="51"/>
        <v>0</v>
      </c>
      <c r="AK50" s="281"/>
      <c r="AL50" s="281"/>
      <c r="AM50" s="301">
        <f t="shared" si="52"/>
        <v>0</v>
      </c>
      <c r="AN50" s="281"/>
      <c r="AO50" s="281"/>
      <c r="AP50" s="301">
        <f t="shared" si="53"/>
        <v>0</v>
      </c>
      <c r="AQ50" s="281"/>
      <c r="AR50" s="281"/>
      <c r="AS50" s="301">
        <f t="shared" si="12"/>
        <v>0</v>
      </c>
      <c r="AT50" s="281"/>
      <c r="AU50" s="281"/>
      <c r="AV50" s="281">
        <f t="shared" si="13"/>
        <v>0</v>
      </c>
      <c r="AW50" s="281"/>
      <c r="AX50" s="281"/>
      <c r="AY50" s="281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8">
        <f t="shared" si="44"/>
        <v>0</v>
      </c>
      <c r="P51" s="11">
        <v>950000</v>
      </c>
      <c r="Q51" s="11">
        <v>950000</v>
      </c>
      <c r="R51" s="228">
        <f t="shared" si="45"/>
        <v>0</v>
      </c>
      <c r="S51" s="11">
        <v>950000</v>
      </c>
      <c r="T51" s="11">
        <v>950000</v>
      </c>
      <c r="U51" s="228">
        <f t="shared" si="46"/>
        <v>0</v>
      </c>
      <c r="V51" s="11">
        <v>950000</v>
      </c>
      <c r="W51" s="11">
        <v>950000</v>
      </c>
      <c r="X51" s="228">
        <f t="shared" si="47"/>
        <v>0</v>
      </c>
      <c r="Y51" s="11">
        <v>950000</v>
      </c>
      <c r="Z51" s="11">
        <v>950000</v>
      </c>
      <c r="AA51" s="228">
        <f t="shared" si="48"/>
        <v>0</v>
      </c>
      <c r="AB51" s="11">
        <v>950000</v>
      </c>
      <c r="AC51" s="11"/>
      <c r="AD51" s="228">
        <f t="shared" si="49"/>
        <v>950000</v>
      </c>
      <c r="AE51" s="11">
        <v>950000</v>
      </c>
      <c r="AF51" s="11"/>
      <c r="AG51" s="228">
        <f t="shared" si="50"/>
        <v>950000</v>
      </c>
      <c r="AH51" s="11">
        <v>950000</v>
      </c>
      <c r="AI51" s="11"/>
      <c r="AJ51" s="228">
        <f t="shared" si="51"/>
        <v>950000</v>
      </c>
      <c r="AK51" s="11">
        <v>950000</v>
      </c>
      <c r="AL51" s="11"/>
      <c r="AM51" s="228">
        <f t="shared" si="52"/>
        <v>950000</v>
      </c>
      <c r="AN51" s="11">
        <v>950000</v>
      </c>
      <c r="AO51" s="11"/>
      <c r="AP51" s="228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8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205000</v>
      </c>
      <c r="AD52" s="40">
        <f t="shared" si="49"/>
        <v>420000</v>
      </c>
      <c r="AE52" s="11">
        <v>625000</v>
      </c>
      <c r="AF52" s="11"/>
      <c r="AG52" s="40">
        <f t="shared" si="50"/>
        <v>625000</v>
      </c>
      <c r="AH52" s="11">
        <v>625000</v>
      </c>
      <c r="AI52" s="11"/>
      <c r="AJ52" s="40">
        <f t="shared" si="51"/>
        <v>625000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8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8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8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8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8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8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8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4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5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35" customFormat="1" ht="20.25" customHeight="1" thickTop="1" thickBot="1" x14ac:dyDescent="0.3">
      <c r="A110" s="417"/>
      <c r="B110" s="418"/>
      <c r="C110" s="418"/>
      <c r="D110" s="418"/>
      <c r="E110" s="233">
        <f t="shared" ref="E110:J110" si="60">SUM(E7:E109)</f>
        <v>641472500</v>
      </c>
      <c r="F110" s="233">
        <f t="shared" si="60"/>
        <v>4700000</v>
      </c>
      <c r="G110" s="233">
        <f t="shared" si="60"/>
        <v>0</v>
      </c>
      <c r="H110" s="233">
        <f t="shared" si="60"/>
        <v>636772500</v>
      </c>
      <c r="I110" s="233">
        <f t="shared" si="60"/>
        <v>217422500</v>
      </c>
      <c r="J110" s="233">
        <f t="shared" si="60"/>
        <v>48125000</v>
      </c>
      <c r="K110" s="233">
        <f>SUM(K7:K109)</f>
        <v>42125000</v>
      </c>
      <c r="L110" s="233">
        <f t="shared" ref="L110:AY110" si="61">SUM(L7:L109)</f>
        <v>6000000</v>
      </c>
      <c r="M110" s="233">
        <f t="shared" si="61"/>
        <v>31652000</v>
      </c>
      <c r="N110" s="233">
        <f t="shared" si="61"/>
        <v>28335000</v>
      </c>
      <c r="O110" s="233">
        <f t="shared" si="61"/>
        <v>3317000</v>
      </c>
      <c r="P110" s="233">
        <f t="shared" si="61"/>
        <v>36952000</v>
      </c>
      <c r="Q110" s="233">
        <f t="shared" si="61"/>
        <v>33635000</v>
      </c>
      <c r="R110" s="233">
        <f t="shared" si="61"/>
        <v>3317000</v>
      </c>
      <c r="S110" s="233">
        <f t="shared" si="61"/>
        <v>37577000</v>
      </c>
      <c r="T110" s="233">
        <f t="shared" si="61"/>
        <v>32510000</v>
      </c>
      <c r="U110" s="233">
        <f t="shared" si="61"/>
        <v>5067000</v>
      </c>
      <c r="V110" s="233">
        <f t="shared" si="61"/>
        <v>37577000</v>
      </c>
      <c r="W110" s="233">
        <f t="shared" si="61"/>
        <v>30110000</v>
      </c>
      <c r="X110" s="233">
        <f t="shared" si="61"/>
        <v>7467000</v>
      </c>
      <c r="Y110" s="233">
        <f t="shared" si="61"/>
        <v>37577000</v>
      </c>
      <c r="Z110" s="233">
        <f t="shared" si="61"/>
        <v>30060000</v>
      </c>
      <c r="AA110" s="233">
        <f t="shared" si="61"/>
        <v>7517000</v>
      </c>
      <c r="AB110" s="233">
        <f t="shared" si="61"/>
        <v>35977000</v>
      </c>
      <c r="AC110" s="233">
        <f t="shared" si="61"/>
        <v>26140000</v>
      </c>
      <c r="AD110" s="233">
        <f t="shared" si="61"/>
        <v>9837000</v>
      </c>
      <c r="AE110" s="233">
        <f t="shared" si="61"/>
        <v>35977000</v>
      </c>
      <c r="AF110" s="233">
        <f t="shared" si="61"/>
        <v>22485000</v>
      </c>
      <c r="AG110" s="233">
        <f t="shared" si="61"/>
        <v>13492000</v>
      </c>
      <c r="AH110" s="233">
        <f t="shared" si="61"/>
        <v>35977000</v>
      </c>
      <c r="AI110" s="233">
        <f t="shared" si="61"/>
        <v>14115000</v>
      </c>
      <c r="AJ110" s="233">
        <f t="shared" si="61"/>
        <v>21862000</v>
      </c>
      <c r="AK110" s="233">
        <f t="shared" si="61"/>
        <v>35977000</v>
      </c>
      <c r="AL110" s="233">
        <f t="shared" si="61"/>
        <v>7105000</v>
      </c>
      <c r="AM110" s="233">
        <f t="shared" si="61"/>
        <v>28872000</v>
      </c>
      <c r="AN110" s="233">
        <f t="shared" si="61"/>
        <v>35977000</v>
      </c>
      <c r="AO110" s="233">
        <f t="shared" si="61"/>
        <v>6645000</v>
      </c>
      <c r="AP110" s="233">
        <f t="shared" si="61"/>
        <v>29332000</v>
      </c>
      <c r="AQ110" s="233">
        <f t="shared" si="61"/>
        <v>7967000</v>
      </c>
      <c r="AR110" s="233">
        <f t="shared" si="61"/>
        <v>1375000</v>
      </c>
      <c r="AS110" s="233">
        <f t="shared" si="61"/>
        <v>6592000</v>
      </c>
      <c r="AT110" s="233">
        <f t="shared" si="61"/>
        <v>2038000</v>
      </c>
      <c r="AU110" s="233">
        <f t="shared" si="61"/>
        <v>750000</v>
      </c>
      <c r="AV110" s="233">
        <f t="shared" si="61"/>
        <v>1288000</v>
      </c>
      <c r="AW110" s="233">
        <f t="shared" si="61"/>
        <v>0</v>
      </c>
      <c r="AX110" s="233">
        <f t="shared" si="61"/>
        <v>0</v>
      </c>
      <c r="AY110" s="233">
        <f t="shared" si="61"/>
        <v>0</v>
      </c>
      <c r="AZ110" s="234">
        <f>SUM(AZ7:AZ109)</f>
        <v>419350000</v>
      </c>
      <c r="BA110" s="234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400" t="s">
        <v>125</v>
      </c>
      <c r="B113" s="400"/>
      <c r="C113" s="400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65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65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65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65">
        <f t="shared" si="63"/>
        <v>2200000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65">
        <f t="shared" si="63"/>
        <v>2850000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65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65">
        <f t="shared" si="63"/>
        <v>3000000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65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65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65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65">
        <f t="shared" si="63"/>
        <v>1080000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65">
        <f t="shared" si="63"/>
        <v>3400000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65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65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65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65">
        <f t="shared" si="63"/>
        <v>3200000</v>
      </c>
    </row>
    <row r="132" spans="1:5" s="350" customFormat="1" x14ac:dyDescent="0.2">
      <c r="A132" s="349">
        <v>17</v>
      </c>
      <c r="B132" s="349"/>
      <c r="C132" s="349" t="str">
        <f t="shared" si="62"/>
        <v>Hinrik Addura</v>
      </c>
      <c r="D132" s="349" t="str">
        <f t="shared" si="62"/>
        <v>B</v>
      </c>
      <c r="E132" s="265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65">
        <f t="shared" si="63"/>
        <v>2400000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65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65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65">
        <f t="shared" si="63"/>
        <v>3060000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65">
        <f t="shared" si="63"/>
        <v>1800000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65">
        <f t="shared" si="63"/>
        <v>1800000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65">
        <f t="shared" si="63"/>
        <v>2850000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65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65">
        <f t="shared" si="63"/>
        <v>2700000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65">
        <f t="shared" si="63"/>
        <v>4750000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65">
        <f t="shared" si="63"/>
        <v>1900000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65">
        <f t="shared" si="63"/>
        <v>1900000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65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65">
        <f t="shared" si="63"/>
        <v>2400000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65">
        <f t="shared" si="63"/>
        <v>1800000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65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65">
        <f t="shared" si="63"/>
        <v>3000000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65">
        <f t="shared" si="63"/>
        <v>2850000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65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65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65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65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65">
        <f t="shared" si="63"/>
        <v>4000000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49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49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49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49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49">
        <f>+L51+O51+R51+U51+X51+AA51+AD51+AG51+AJ51+AM51+AP51+AS51+AV51+AY51</f>
        <v>4750000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49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49">
        <f t="shared" si="64"/>
        <v>4750000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49">
        <f t="shared" si="64"/>
        <v>3545000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49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49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49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49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49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49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49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49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49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49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49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49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49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49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49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49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49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49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49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49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49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49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49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49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49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49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49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49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49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49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49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49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49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49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49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49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49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148085000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59280000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80510000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zoomScale="130" zoomScaleNormal="130" workbookViewId="0">
      <pane xSplit="5" ySplit="6" topLeftCell="AC12" activePane="bottomRight" state="frozen"/>
      <selection pane="topRight" activeCell="F1" sqref="F1"/>
      <selection pane="bottomLeft" activeCell="A7" sqref="A7"/>
      <selection pane="bottomRight" activeCell="AH20" sqref="AH20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8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21" customWidth="1"/>
    <col min="46" max="46" width="11.5703125" style="8" bestFit="1" customWidth="1"/>
    <col min="47" max="47" width="10.5703125" style="8" customWidth="1"/>
    <col min="48" max="48" width="11.5703125" style="229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36" t="s">
        <v>1</v>
      </c>
      <c r="B5" s="438" t="s">
        <v>2</v>
      </c>
      <c r="C5" s="440" t="s">
        <v>3</v>
      </c>
      <c r="D5" s="440" t="s">
        <v>4</v>
      </c>
      <c r="E5" s="440" t="s">
        <v>5</v>
      </c>
      <c r="F5" s="442" t="s">
        <v>6</v>
      </c>
      <c r="G5" s="442"/>
      <c r="H5" s="440" t="s">
        <v>10</v>
      </c>
      <c r="I5" s="440" t="s">
        <v>27</v>
      </c>
      <c r="J5" s="443" t="s">
        <v>26</v>
      </c>
      <c r="K5" s="444"/>
      <c r="L5" s="445"/>
      <c r="M5" s="434" t="s">
        <v>9</v>
      </c>
      <c r="N5" s="434"/>
      <c r="O5" s="434"/>
      <c r="P5" s="434" t="s">
        <v>14</v>
      </c>
      <c r="Q5" s="434"/>
      <c r="R5" s="434"/>
      <c r="S5" s="434" t="s">
        <v>15</v>
      </c>
      <c r="T5" s="434"/>
      <c r="U5" s="434"/>
      <c r="V5" s="434" t="s">
        <v>16</v>
      </c>
      <c r="W5" s="434"/>
      <c r="X5" s="434"/>
      <c r="Y5" s="434" t="s">
        <v>17</v>
      </c>
      <c r="Z5" s="434"/>
      <c r="AA5" s="434"/>
      <c r="AB5" s="434" t="s">
        <v>18</v>
      </c>
      <c r="AC5" s="434"/>
      <c r="AD5" s="434"/>
      <c r="AE5" s="434" t="s">
        <v>19</v>
      </c>
      <c r="AF5" s="434"/>
      <c r="AG5" s="434"/>
      <c r="AH5" s="434" t="s">
        <v>20</v>
      </c>
      <c r="AI5" s="434"/>
      <c r="AJ5" s="434"/>
      <c r="AK5" s="434" t="s">
        <v>21</v>
      </c>
      <c r="AL5" s="434"/>
      <c r="AM5" s="434"/>
      <c r="AN5" s="434" t="s">
        <v>22</v>
      </c>
      <c r="AO5" s="434"/>
      <c r="AP5" s="434"/>
      <c r="AQ5" s="434" t="s">
        <v>46</v>
      </c>
      <c r="AR5" s="434"/>
      <c r="AS5" s="435"/>
      <c r="AT5" s="434" t="s">
        <v>47</v>
      </c>
      <c r="AU5" s="434"/>
      <c r="AV5" s="434"/>
      <c r="AW5" s="446" t="s">
        <v>25</v>
      </c>
      <c r="AX5" s="447"/>
      <c r="AY5" s="448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37"/>
      <c r="B6" s="439"/>
      <c r="C6" s="441"/>
      <c r="D6" s="441"/>
      <c r="E6" s="441"/>
      <c r="F6" s="128" t="s">
        <v>7</v>
      </c>
      <c r="G6" s="129" t="s">
        <v>8</v>
      </c>
      <c r="H6" s="441"/>
      <c r="I6" s="441"/>
      <c r="J6" s="130" t="s">
        <v>11</v>
      </c>
      <c r="K6" s="130" t="s">
        <v>12</v>
      </c>
      <c r="L6" s="219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31" t="s">
        <v>13</v>
      </c>
      <c r="AT6" s="130" t="s">
        <v>11</v>
      </c>
      <c r="AU6" s="130" t="s">
        <v>12</v>
      </c>
      <c r="AV6" s="241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s="120" customFormat="1" x14ac:dyDescent="0.2">
      <c r="A7" s="348">
        <v>1</v>
      </c>
      <c r="B7" s="296"/>
      <c r="C7" s="297" t="s">
        <v>159</v>
      </c>
      <c r="D7" s="280" t="s">
        <v>375</v>
      </c>
      <c r="E7" s="281">
        <v>12500000</v>
      </c>
      <c r="F7" s="281"/>
      <c r="G7" s="281"/>
      <c r="H7" s="282">
        <f t="shared" ref="H7:H12" si="0">E7-F7-G7</f>
        <v>12500000</v>
      </c>
      <c r="I7" s="281">
        <v>5000000</v>
      </c>
      <c r="J7" s="281"/>
      <c r="K7" s="281"/>
      <c r="L7" s="298">
        <f>J7-K7</f>
        <v>0</v>
      </c>
      <c r="M7" s="281"/>
      <c r="N7" s="281"/>
      <c r="O7" s="285">
        <f>M7-N7</f>
        <v>0</v>
      </c>
      <c r="P7" s="282">
        <v>750000</v>
      </c>
      <c r="Q7" s="281">
        <v>750000</v>
      </c>
      <c r="R7" s="285">
        <f>P7-Q7</f>
        <v>0</v>
      </c>
      <c r="S7" s="282">
        <v>750000</v>
      </c>
      <c r="T7" s="281">
        <v>750000</v>
      </c>
      <c r="U7" s="285">
        <f>S7-T7</f>
        <v>0</v>
      </c>
      <c r="V7" s="282">
        <v>750000</v>
      </c>
      <c r="W7" s="281">
        <v>750000</v>
      </c>
      <c r="X7" s="285">
        <f>V7-W7</f>
        <v>0</v>
      </c>
      <c r="Y7" s="282">
        <v>750000</v>
      </c>
      <c r="Z7" s="281">
        <v>750000</v>
      </c>
      <c r="AA7" s="285">
        <f>Y7-Z7</f>
        <v>0</v>
      </c>
      <c r="AB7" s="282">
        <v>750000</v>
      </c>
      <c r="AC7" s="281">
        <v>750000</v>
      </c>
      <c r="AD7" s="285">
        <f>AB7-AC7</f>
        <v>0</v>
      </c>
      <c r="AE7" s="282">
        <v>750000</v>
      </c>
      <c r="AF7" s="281">
        <v>750000</v>
      </c>
      <c r="AG7" s="285">
        <f>AE7-AF7</f>
        <v>0</v>
      </c>
      <c r="AH7" s="282">
        <v>750000</v>
      </c>
      <c r="AI7" s="281">
        <v>750000</v>
      </c>
      <c r="AJ7" s="285">
        <f>AH7-AI7</f>
        <v>0</v>
      </c>
      <c r="AK7" s="282">
        <v>750000</v>
      </c>
      <c r="AL7" s="281">
        <v>750000</v>
      </c>
      <c r="AM7" s="285">
        <f>AK7-AL7</f>
        <v>0</v>
      </c>
      <c r="AN7" s="282">
        <v>750000</v>
      </c>
      <c r="AO7" s="281">
        <v>750000</v>
      </c>
      <c r="AP7" s="285">
        <f>AN7-AO7</f>
        <v>0</v>
      </c>
      <c r="AQ7" s="282">
        <v>750000</v>
      </c>
      <c r="AR7" s="281">
        <v>750000</v>
      </c>
      <c r="AS7" s="286">
        <f>AQ7-AR7</f>
        <v>0</v>
      </c>
      <c r="AT7" s="281"/>
      <c r="AU7" s="281"/>
      <c r="AV7" s="286">
        <f>AT7-AU7</f>
        <v>0</v>
      </c>
      <c r="AW7" s="281"/>
      <c r="AX7" s="281"/>
      <c r="AY7" s="281"/>
      <c r="AZ7" s="119">
        <f>+J7+M7+P7+S7+V7+Y7+AB7+AE7+AH7+AK7+AN7+AQ7+AT7+AW7</f>
        <v>7500000</v>
      </c>
      <c r="BA7" s="265">
        <f>I7</f>
        <v>5000000</v>
      </c>
      <c r="BB7" s="120">
        <f>+AZ7+BA7</f>
        <v>12500000</v>
      </c>
      <c r="BC7" s="120">
        <f>H7</f>
        <v>12500000</v>
      </c>
      <c r="BD7" s="120">
        <f>BB7-BC7</f>
        <v>0</v>
      </c>
    </row>
    <row r="8" spans="1:56" x14ac:dyDescent="0.2">
      <c r="A8" s="207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20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/>
      <c r="AM8" s="53">
        <f>AK8-AL8</f>
        <v>750000</v>
      </c>
      <c r="AN8" s="43">
        <v>750000</v>
      </c>
      <c r="AO8" s="11"/>
      <c r="AP8" s="53">
        <f>AN8-AO8</f>
        <v>750000</v>
      </c>
      <c r="AQ8" s="43">
        <v>0</v>
      </c>
      <c r="AR8" s="11"/>
      <c r="AS8" s="230">
        <f>AQ8-AR8</f>
        <v>0</v>
      </c>
      <c r="AT8" s="11"/>
      <c r="AU8" s="11"/>
      <c r="AV8" s="230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7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20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25000</v>
      </c>
      <c r="AG9" s="53">
        <f>AE9-AF9</f>
        <v>600000</v>
      </c>
      <c r="AH9" s="43">
        <v>625000</v>
      </c>
      <c r="AI9" s="11"/>
      <c r="AJ9" s="53">
        <f>AH9-AI9</f>
        <v>625000</v>
      </c>
      <c r="AK9" s="43">
        <v>625000</v>
      </c>
      <c r="AL9" s="11"/>
      <c r="AM9" s="53">
        <f>AK9-AL9</f>
        <v>625000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30">
        <f>AQ9-AR9</f>
        <v>625000</v>
      </c>
      <c r="AT9" s="11"/>
      <c r="AU9" s="11"/>
      <c r="AV9" s="230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7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20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30">
        <f>AQ10-AR10</f>
        <v>0</v>
      </c>
      <c r="AT10" s="11"/>
      <c r="AU10" s="11"/>
      <c r="AV10" s="230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x14ac:dyDescent="0.2">
      <c r="A11" s="207">
        <v>5</v>
      </c>
      <c r="B11" s="49"/>
      <c r="C11" s="50" t="s">
        <v>167</v>
      </c>
      <c r="D11" s="51" t="s">
        <v>374</v>
      </c>
      <c r="E11" s="52">
        <v>13500000</v>
      </c>
      <c r="F11" s="52"/>
      <c r="G11" s="52"/>
      <c r="H11" s="256">
        <f t="shared" si="0"/>
        <v>13500000</v>
      </c>
      <c r="I11" s="52">
        <v>9000000</v>
      </c>
      <c r="J11" s="52"/>
      <c r="K11" s="52"/>
      <c r="L11" s="257">
        <f>J11-K11</f>
        <v>0</v>
      </c>
      <c r="M11" s="52">
        <v>450000</v>
      </c>
      <c r="N11" s="52">
        <v>450000</v>
      </c>
      <c r="O11" s="258">
        <f>M11-N11</f>
        <v>0</v>
      </c>
      <c r="P11" s="256">
        <v>450000</v>
      </c>
      <c r="Q11" s="52">
        <v>450000</v>
      </c>
      <c r="R11" s="258">
        <f>P11-Q11</f>
        <v>0</v>
      </c>
      <c r="S11" s="256">
        <v>450000</v>
      </c>
      <c r="T11" s="52">
        <v>450000</v>
      </c>
      <c r="U11" s="258">
        <f>S11-T11</f>
        <v>0</v>
      </c>
      <c r="V11" s="256">
        <v>450000</v>
      </c>
      <c r="W11" s="52">
        <v>450000</v>
      </c>
      <c r="X11" s="258">
        <f>V11-W11</f>
        <v>0</v>
      </c>
      <c r="Y11" s="256">
        <v>450000</v>
      </c>
      <c r="Z11" s="52">
        <v>450000</v>
      </c>
      <c r="AA11" s="258">
        <f>Y11-Z11</f>
        <v>0</v>
      </c>
      <c r="AB11" s="256">
        <v>450000</v>
      </c>
      <c r="AC11" s="52">
        <v>450000</v>
      </c>
      <c r="AD11" s="258">
        <f>AB11-AC11</f>
        <v>0</v>
      </c>
      <c r="AE11" s="256">
        <v>450000</v>
      </c>
      <c r="AF11" s="52"/>
      <c r="AG11" s="258">
        <f>AE11-AF11</f>
        <v>450000</v>
      </c>
      <c r="AH11" s="256">
        <v>450000</v>
      </c>
      <c r="AI11" s="52"/>
      <c r="AJ11" s="258">
        <f>AH11-AI11</f>
        <v>450000</v>
      </c>
      <c r="AK11" s="256">
        <v>450000</v>
      </c>
      <c r="AL11" s="52"/>
      <c r="AM11" s="258">
        <f>AK11-AL11</f>
        <v>450000</v>
      </c>
      <c r="AN11" s="256">
        <v>450000</v>
      </c>
      <c r="AO11" s="52"/>
      <c r="AP11" s="258">
        <f>AN11-AO11</f>
        <v>450000</v>
      </c>
      <c r="AQ11" s="256"/>
      <c r="AR11" s="52"/>
      <c r="AS11" s="259">
        <f>AQ11-AR11</f>
        <v>0</v>
      </c>
      <c r="AT11" s="52"/>
      <c r="AU11" s="52"/>
      <c r="AV11" s="259">
        <f>AT11-AU11</f>
        <v>0</v>
      </c>
      <c r="AW11" s="52"/>
      <c r="AX11" s="52"/>
      <c r="AY11" s="52"/>
      <c r="AZ11" s="31">
        <f t="shared" si="1"/>
        <v>4500000</v>
      </c>
      <c r="BA11" s="41">
        <f t="shared" si="2"/>
        <v>9000000</v>
      </c>
      <c r="BB11" s="8">
        <f t="shared" si="3"/>
        <v>13500000</v>
      </c>
      <c r="BC11" s="8">
        <f t="shared" si="4"/>
        <v>13500000</v>
      </c>
      <c r="BD11" s="8">
        <f t="shared" si="5"/>
        <v>0</v>
      </c>
    </row>
    <row r="12" spans="1:56" s="120" customFormat="1" x14ac:dyDescent="0.2">
      <c r="A12" s="207">
        <v>6</v>
      </c>
      <c r="B12" s="264"/>
      <c r="C12" s="265" t="s">
        <v>187</v>
      </c>
      <c r="D12" s="263" t="s">
        <v>375</v>
      </c>
      <c r="E12" s="265">
        <v>14500000</v>
      </c>
      <c r="F12" s="265">
        <v>1450000</v>
      </c>
      <c r="G12" s="265"/>
      <c r="H12" s="265">
        <f t="shared" si="0"/>
        <v>13050000</v>
      </c>
      <c r="I12" s="265">
        <v>13050000</v>
      </c>
      <c r="J12" s="265"/>
      <c r="K12" s="265"/>
      <c r="L12" s="266"/>
      <c r="M12" s="265"/>
      <c r="N12" s="265"/>
      <c r="O12" s="121"/>
      <c r="P12" s="265"/>
      <c r="Q12" s="265"/>
      <c r="R12" s="121"/>
      <c r="S12" s="265"/>
      <c r="T12" s="265"/>
      <c r="U12" s="121"/>
      <c r="V12" s="265"/>
      <c r="W12" s="265"/>
      <c r="X12" s="121"/>
      <c r="Y12" s="265"/>
      <c r="Z12" s="265"/>
      <c r="AA12" s="121"/>
      <c r="AB12" s="265"/>
      <c r="AC12" s="265"/>
      <c r="AD12" s="121"/>
      <c r="AE12" s="265"/>
      <c r="AF12" s="265"/>
      <c r="AG12" s="265"/>
      <c r="AH12" s="265"/>
      <c r="AI12" s="265"/>
      <c r="AJ12" s="121"/>
      <c r="AK12" s="265"/>
      <c r="AL12" s="265"/>
      <c r="AM12" s="265"/>
      <c r="AN12" s="265"/>
      <c r="AO12" s="265"/>
      <c r="AP12" s="121"/>
      <c r="AQ12" s="265"/>
      <c r="AR12" s="265"/>
      <c r="AS12" s="267"/>
      <c r="AT12" s="265"/>
      <c r="AU12" s="265"/>
      <c r="AV12" s="268"/>
      <c r="AW12" s="265"/>
      <c r="AX12" s="265"/>
      <c r="AY12" s="265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x14ac:dyDescent="0.2">
      <c r="A13" s="207">
        <v>7</v>
      </c>
      <c r="B13" s="260"/>
      <c r="C13" s="261" t="s">
        <v>184</v>
      </c>
      <c r="D13" s="262" t="s">
        <v>375</v>
      </c>
      <c r="E13" s="43">
        <v>14500000</v>
      </c>
      <c r="F13" s="43"/>
      <c r="G13" s="43">
        <v>750000</v>
      </c>
      <c r="H13" s="43">
        <f t="shared" ref="H13:H24" si="6">E13-F13-G13</f>
        <v>13750000</v>
      </c>
      <c r="I13" s="43">
        <v>3000000</v>
      </c>
      <c r="J13" s="43">
        <v>2000000</v>
      </c>
      <c r="K13" s="43">
        <v>2000000</v>
      </c>
      <c r="L13" s="220">
        <f t="shared" ref="L13:L23" si="7">J13-K13</f>
        <v>0</v>
      </c>
      <c r="M13" s="43">
        <v>875000</v>
      </c>
      <c r="N13" s="43">
        <v>875000</v>
      </c>
      <c r="O13" s="53">
        <f>M13-N13</f>
        <v>0</v>
      </c>
      <c r="P13" s="43">
        <v>875000</v>
      </c>
      <c r="Q13" s="43">
        <v>875000</v>
      </c>
      <c r="R13" s="53">
        <f>P13-Q13</f>
        <v>0</v>
      </c>
      <c r="S13" s="43">
        <v>875000</v>
      </c>
      <c r="T13" s="43">
        <v>875000</v>
      </c>
      <c r="U13" s="53">
        <f>S13-T13</f>
        <v>0</v>
      </c>
      <c r="V13" s="43">
        <v>875000</v>
      </c>
      <c r="W13" s="43">
        <v>875000</v>
      </c>
      <c r="X13" s="53">
        <f>V13-W13</f>
        <v>0</v>
      </c>
      <c r="Y13" s="43">
        <v>875000</v>
      </c>
      <c r="Z13" s="43">
        <v>875000</v>
      </c>
      <c r="AA13" s="53">
        <f>Y13-Z13</f>
        <v>0</v>
      </c>
      <c r="AB13" s="43">
        <v>875000</v>
      </c>
      <c r="AC13" s="43">
        <v>875000</v>
      </c>
      <c r="AD13" s="53">
        <f>AB13-AC13</f>
        <v>0</v>
      </c>
      <c r="AE13" s="43">
        <v>875000</v>
      </c>
      <c r="AF13" s="43"/>
      <c r="AG13" s="53">
        <f>AE13-AF13</f>
        <v>875000</v>
      </c>
      <c r="AH13" s="43">
        <v>875000</v>
      </c>
      <c r="AI13" s="43"/>
      <c r="AJ13" s="53">
        <f>AH13-AI13</f>
        <v>875000</v>
      </c>
      <c r="AK13" s="43">
        <v>875000</v>
      </c>
      <c r="AL13" s="43"/>
      <c r="AM13" s="53">
        <f>AK13-AL13</f>
        <v>875000</v>
      </c>
      <c r="AN13" s="43">
        <v>875000</v>
      </c>
      <c r="AO13" s="43"/>
      <c r="AP13" s="53">
        <f>AN13-AO13</f>
        <v>875000</v>
      </c>
      <c r="AQ13" s="43"/>
      <c r="AR13" s="43"/>
      <c r="AS13" s="230">
        <f t="shared" ref="AS13:AS38" si="8">AQ13-AR13</f>
        <v>0</v>
      </c>
      <c r="AT13" s="43"/>
      <c r="AU13" s="43"/>
      <c r="AV13" s="230">
        <f t="shared" ref="AV13:AV38" si="9">AT13-AU13</f>
        <v>0</v>
      </c>
      <c r="AW13" s="43"/>
      <c r="AX13" s="43"/>
      <c r="AY13" s="43"/>
      <c r="AZ13" s="31">
        <f t="shared" si="1"/>
        <v>10750000</v>
      </c>
      <c r="BA13" s="41">
        <f t="shared" si="2"/>
        <v>3000000</v>
      </c>
      <c r="BB13" s="8">
        <f t="shared" si="3"/>
        <v>13750000</v>
      </c>
      <c r="BC13" s="8">
        <f t="shared" si="4"/>
        <v>13750000</v>
      </c>
      <c r="BD13" s="8">
        <f t="shared" si="5"/>
        <v>0</v>
      </c>
    </row>
    <row r="14" spans="1:56" x14ac:dyDescent="0.2">
      <c r="A14" s="207">
        <v>8</v>
      </c>
      <c r="B14" s="12"/>
      <c r="C14" s="47" t="s">
        <v>185</v>
      </c>
      <c r="D14" s="9" t="s">
        <v>374</v>
      </c>
      <c r="E14" s="41">
        <v>14500000</v>
      </c>
      <c r="F14" s="41"/>
      <c r="G14" s="41"/>
      <c r="H14" s="43">
        <f t="shared" si="6"/>
        <v>14500000</v>
      </c>
      <c r="I14" s="41">
        <v>5000000</v>
      </c>
      <c r="J14" s="41"/>
      <c r="K14" s="41"/>
      <c r="L14" s="220">
        <f t="shared" si="7"/>
        <v>0</v>
      </c>
      <c r="M14" s="41">
        <v>950000</v>
      </c>
      <c r="N14" s="41">
        <v>950000</v>
      </c>
      <c r="O14" s="53">
        <f>M14-N14</f>
        <v>0</v>
      </c>
      <c r="P14" s="41">
        <v>950000</v>
      </c>
      <c r="Q14" s="41">
        <v>950000</v>
      </c>
      <c r="R14" s="53">
        <f>P14-Q14</f>
        <v>0</v>
      </c>
      <c r="S14" s="41">
        <v>950000</v>
      </c>
      <c r="T14" s="41">
        <v>950000</v>
      </c>
      <c r="U14" s="53">
        <f>S14-T14</f>
        <v>0</v>
      </c>
      <c r="V14" s="41">
        <v>950000</v>
      </c>
      <c r="W14" s="41">
        <v>950000</v>
      </c>
      <c r="X14" s="53">
        <f>V14-W14</f>
        <v>0</v>
      </c>
      <c r="Y14" s="41">
        <v>950000</v>
      </c>
      <c r="Z14" s="41">
        <v>950000</v>
      </c>
      <c r="AA14" s="53">
        <f>Y14-Z14</f>
        <v>0</v>
      </c>
      <c r="AB14" s="41">
        <v>950000</v>
      </c>
      <c r="AC14" s="41">
        <v>950000</v>
      </c>
      <c r="AD14" s="53">
        <f>AB14-AC14</f>
        <v>0</v>
      </c>
      <c r="AE14" s="41">
        <v>950000</v>
      </c>
      <c r="AF14" s="41">
        <v>950000</v>
      </c>
      <c r="AG14" s="53">
        <f>AE14-AF14</f>
        <v>0</v>
      </c>
      <c r="AH14" s="41">
        <v>950000</v>
      </c>
      <c r="AI14" s="41"/>
      <c r="AJ14" s="53">
        <f>AH14-AI14</f>
        <v>950000</v>
      </c>
      <c r="AK14" s="41">
        <v>950000</v>
      </c>
      <c r="AL14" s="41"/>
      <c r="AM14" s="53">
        <f>AK14-AL14</f>
        <v>950000</v>
      </c>
      <c r="AN14" s="41">
        <v>950000</v>
      </c>
      <c r="AO14" s="41"/>
      <c r="AP14" s="53">
        <f>AN14-AO14</f>
        <v>950000</v>
      </c>
      <c r="AQ14" s="43"/>
      <c r="AR14" s="41"/>
      <c r="AS14" s="230">
        <f t="shared" si="8"/>
        <v>0</v>
      </c>
      <c r="AT14" s="41"/>
      <c r="AU14" s="41"/>
      <c r="AV14" s="230">
        <f t="shared" si="9"/>
        <v>0</v>
      </c>
      <c r="AW14" s="41"/>
      <c r="AX14" s="41"/>
      <c r="AY14" s="41"/>
      <c r="AZ14" s="31">
        <f t="shared" si="1"/>
        <v>9500000</v>
      </c>
      <c r="BA14" s="41">
        <f t="shared" si="2"/>
        <v>5000000</v>
      </c>
      <c r="BB14" s="8">
        <f t="shared" si="3"/>
        <v>14500000</v>
      </c>
      <c r="BC14" s="8">
        <f t="shared" si="4"/>
        <v>14500000</v>
      </c>
      <c r="BD14" s="8">
        <f t="shared" si="5"/>
        <v>0</v>
      </c>
    </row>
    <row r="15" spans="1:56" x14ac:dyDescent="0.2">
      <c r="A15" s="207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20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/>
      <c r="AG15" s="53">
        <f t="shared" ref="AG15:AG17" si="15">AE15-AF15</f>
        <v>950000</v>
      </c>
      <c r="AH15" s="11">
        <v>950000</v>
      </c>
      <c r="AI15" s="11"/>
      <c r="AJ15" s="53">
        <f t="shared" ref="AJ15:AJ17" si="16">AH15-AI15</f>
        <v>950000</v>
      </c>
      <c r="AK15" s="11">
        <v>950000</v>
      </c>
      <c r="AL15" s="11"/>
      <c r="AM15" s="53">
        <f t="shared" ref="AM15:AM17" si="17">AK15-AL15</f>
        <v>950000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30">
        <f t="shared" si="8"/>
        <v>0</v>
      </c>
      <c r="AT15" s="11"/>
      <c r="AU15" s="11"/>
      <c r="AV15" s="230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ht="10.5" customHeight="1" x14ac:dyDescent="0.2">
      <c r="A16" s="207">
        <v>10</v>
      </c>
      <c r="B16" s="150"/>
      <c r="C16" s="107" t="s">
        <v>189</v>
      </c>
      <c r="D16" s="9" t="s">
        <v>377</v>
      </c>
      <c r="E16" s="11">
        <v>14000000</v>
      </c>
      <c r="F16" s="11"/>
      <c r="G16" s="11"/>
      <c r="H16" s="43">
        <f t="shared" si="6"/>
        <v>14000000</v>
      </c>
      <c r="I16" s="11">
        <v>5000000</v>
      </c>
      <c r="J16" s="11"/>
      <c r="K16" s="11"/>
      <c r="L16" s="220">
        <f t="shared" si="7"/>
        <v>0</v>
      </c>
      <c r="M16" s="11">
        <v>900000</v>
      </c>
      <c r="N16" s="11">
        <v>900000</v>
      </c>
      <c r="O16" s="53">
        <f t="shared" ref="O16" si="19">M16-N16</f>
        <v>0</v>
      </c>
      <c r="P16" s="11">
        <v>900000</v>
      </c>
      <c r="Q16" s="11">
        <v>900000</v>
      </c>
      <c r="R16" s="53">
        <f t="shared" si="10"/>
        <v>0</v>
      </c>
      <c r="S16" s="11">
        <v>900000</v>
      </c>
      <c r="T16" s="11">
        <v>900000</v>
      </c>
      <c r="U16" s="53">
        <f t="shared" si="11"/>
        <v>0</v>
      </c>
      <c r="V16" s="11">
        <v>900000</v>
      </c>
      <c r="W16" s="11">
        <v>900000</v>
      </c>
      <c r="X16" s="53">
        <f t="shared" si="12"/>
        <v>0</v>
      </c>
      <c r="Y16" s="11">
        <v>900000</v>
      </c>
      <c r="Z16" s="11">
        <v>900000</v>
      </c>
      <c r="AA16" s="53">
        <f t="shared" si="13"/>
        <v>0</v>
      </c>
      <c r="AB16" s="11">
        <v>900000</v>
      </c>
      <c r="AC16" s="11">
        <v>900000</v>
      </c>
      <c r="AD16" s="53">
        <f t="shared" si="14"/>
        <v>0</v>
      </c>
      <c r="AE16" s="11">
        <v>900000</v>
      </c>
      <c r="AF16" s="11">
        <v>900000</v>
      </c>
      <c r="AG16" s="53">
        <f t="shared" si="15"/>
        <v>0</v>
      </c>
      <c r="AH16" s="11">
        <v>900000</v>
      </c>
      <c r="AI16" s="11">
        <v>900000</v>
      </c>
      <c r="AJ16" s="53">
        <f t="shared" si="16"/>
        <v>0</v>
      </c>
      <c r="AK16" s="11">
        <v>900000</v>
      </c>
      <c r="AL16" s="11"/>
      <c r="AM16" s="53">
        <f t="shared" si="17"/>
        <v>900000</v>
      </c>
      <c r="AN16" s="11">
        <v>900000</v>
      </c>
      <c r="AO16" s="11"/>
      <c r="AP16" s="53">
        <f t="shared" si="18"/>
        <v>900000</v>
      </c>
      <c r="AQ16" s="43"/>
      <c r="AR16" s="11"/>
      <c r="AS16" s="230">
        <f t="shared" si="8"/>
        <v>0</v>
      </c>
      <c r="AT16" s="11"/>
      <c r="AU16" s="11"/>
      <c r="AV16" s="230">
        <f t="shared" si="9"/>
        <v>0</v>
      </c>
      <c r="AW16" s="11"/>
      <c r="AX16" s="11"/>
      <c r="AY16" s="11"/>
      <c r="AZ16" s="31">
        <f t="shared" si="1"/>
        <v>9000000</v>
      </c>
      <c r="BA16" s="41">
        <f t="shared" si="2"/>
        <v>5000000</v>
      </c>
      <c r="BB16" s="8">
        <f t="shared" si="3"/>
        <v>14000000</v>
      </c>
      <c r="BC16" s="8">
        <f t="shared" si="4"/>
        <v>14000000</v>
      </c>
      <c r="BD16" s="8">
        <f t="shared" si="5"/>
        <v>0</v>
      </c>
    </row>
    <row r="17" spans="1:56" x14ac:dyDescent="0.2">
      <c r="A17" s="207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20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30">
        <f t="shared" si="8"/>
        <v>0</v>
      </c>
      <c r="AT17" s="11"/>
      <c r="AU17" s="11"/>
      <c r="AV17" s="230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48">
        <v>12</v>
      </c>
      <c r="B18" s="296"/>
      <c r="C18" s="297" t="s">
        <v>195</v>
      </c>
      <c r="D18" s="280" t="s">
        <v>374</v>
      </c>
      <c r="E18" s="281">
        <v>14500000</v>
      </c>
      <c r="F18" s="281">
        <v>1000000</v>
      </c>
      <c r="G18" s="281"/>
      <c r="H18" s="282">
        <f t="shared" si="6"/>
        <v>13500000</v>
      </c>
      <c r="I18" s="281">
        <v>5000000</v>
      </c>
      <c r="J18" s="281"/>
      <c r="K18" s="281"/>
      <c r="L18" s="298">
        <f t="shared" si="7"/>
        <v>0</v>
      </c>
      <c r="M18" s="281">
        <v>850000</v>
      </c>
      <c r="N18" s="281">
        <v>850000</v>
      </c>
      <c r="O18" s="285">
        <f t="shared" ref="O18" si="22">M18-N18</f>
        <v>0</v>
      </c>
      <c r="P18" s="281">
        <v>850000</v>
      </c>
      <c r="Q18" s="281">
        <v>850000</v>
      </c>
      <c r="R18" s="285">
        <f t="shared" si="21"/>
        <v>0</v>
      </c>
      <c r="S18" s="281">
        <v>850000</v>
      </c>
      <c r="T18" s="281">
        <v>850000</v>
      </c>
      <c r="U18" s="285">
        <f t="shared" ref="U18:U21" si="23">S18-T18</f>
        <v>0</v>
      </c>
      <c r="V18" s="281">
        <v>850000</v>
      </c>
      <c r="W18" s="281">
        <v>850000</v>
      </c>
      <c r="X18" s="285">
        <f t="shared" ref="X18:X21" si="24">V18-W18</f>
        <v>0</v>
      </c>
      <c r="Y18" s="281">
        <v>850000</v>
      </c>
      <c r="Z18" s="281">
        <v>850000</v>
      </c>
      <c r="AA18" s="285">
        <f t="shared" ref="AA18:AA21" si="25">Y18-Z18</f>
        <v>0</v>
      </c>
      <c r="AB18" s="281">
        <v>850000</v>
      </c>
      <c r="AC18" s="281">
        <v>850000</v>
      </c>
      <c r="AD18" s="285">
        <f t="shared" ref="AD18:AD21" si="26">AB18-AC18</f>
        <v>0</v>
      </c>
      <c r="AE18" s="281">
        <v>850000</v>
      </c>
      <c r="AF18" s="281">
        <v>850000</v>
      </c>
      <c r="AG18" s="285">
        <f t="shared" ref="AG18:AG21" si="27">AE18-AF18</f>
        <v>0</v>
      </c>
      <c r="AH18" s="281">
        <v>850000</v>
      </c>
      <c r="AI18" s="281">
        <v>850000</v>
      </c>
      <c r="AJ18" s="285">
        <f t="shared" ref="AJ18:AJ21" si="28">AH18-AI18</f>
        <v>0</v>
      </c>
      <c r="AK18" s="281">
        <v>850000</v>
      </c>
      <c r="AL18" s="281">
        <v>850000</v>
      </c>
      <c r="AM18" s="285">
        <f t="shared" ref="AM18:AM21" si="29">AK18-AL18</f>
        <v>0</v>
      </c>
      <c r="AN18" s="281">
        <v>850000</v>
      </c>
      <c r="AO18" s="281">
        <v>850000</v>
      </c>
      <c r="AP18" s="285">
        <f t="shared" ref="AP18:AP21" si="30">AN18-AO18</f>
        <v>0</v>
      </c>
      <c r="AQ18" s="282"/>
      <c r="AR18" s="281"/>
      <c r="AS18" s="286">
        <f t="shared" si="8"/>
        <v>0</v>
      </c>
      <c r="AT18" s="281"/>
      <c r="AU18" s="281"/>
      <c r="AV18" s="286">
        <f t="shared" si="9"/>
        <v>0</v>
      </c>
      <c r="AW18" s="281"/>
      <c r="AX18" s="281"/>
      <c r="AY18" s="281"/>
      <c r="AZ18" s="119">
        <f t="shared" si="1"/>
        <v>8500000</v>
      </c>
      <c r="BA18" s="265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48">
        <v>13</v>
      </c>
      <c r="B19" s="296"/>
      <c r="C19" s="297" t="s">
        <v>196</v>
      </c>
      <c r="D19" s="280" t="s">
        <v>377</v>
      </c>
      <c r="E19" s="281">
        <v>14500000</v>
      </c>
      <c r="F19" s="281">
        <v>500000</v>
      </c>
      <c r="G19" s="281"/>
      <c r="H19" s="282">
        <f t="shared" si="6"/>
        <v>14000000</v>
      </c>
      <c r="I19" s="281">
        <v>2000000</v>
      </c>
      <c r="J19" s="281">
        <v>3000000</v>
      </c>
      <c r="K19" s="281">
        <v>3000000</v>
      </c>
      <c r="L19" s="298">
        <f t="shared" si="7"/>
        <v>0</v>
      </c>
      <c r="M19" s="281">
        <v>900000</v>
      </c>
      <c r="N19" s="281">
        <v>900000</v>
      </c>
      <c r="O19" s="285">
        <f t="shared" ref="O19:O23" si="31">M19-N19</f>
        <v>0</v>
      </c>
      <c r="P19" s="281">
        <v>900000</v>
      </c>
      <c r="Q19" s="281">
        <v>900000</v>
      </c>
      <c r="R19" s="285">
        <f t="shared" si="21"/>
        <v>0</v>
      </c>
      <c r="S19" s="281">
        <v>900000</v>
      </c>
      <c r="T19" s="281">
        <v>900000</v>
      </c>
      <c r="U19" s="285">
        <f t="shared" si="23"/>
        <v>0</v>
      </c>
      <c r="V19" s="281">
        <v>900000</v>
      </c>
      <c r="W19" s="281">
        <v>900000</v>
      </c>
      <c r="X19" s="285">
        <f t="shared" si="24"/>
        <v>0</v>
      </c>
      <c r="Y19" s="281">
        <v>900000</v>
      </c>
      <c r="Z19" s="281">
        <v>900000</v>
      </c>
      <c r="AA19" s="285">
        <f t="shared" si="25"/>
        <v>0</v>
      </c>
      <c r="AB19" s="281">
        <v>900000</v>
      </c>
      <c r="AC19" s="281">
        <v>900000</v>
      </c>
      <c r="AD19" s="285">
        <f t="shared" si="26"/>
        <v>0</v>
      </c>
      <c r="AE19" s="281">
        <v>900000</v>
      </c>
      <c r="AF19" s="281">
        <v>900000</v>
      </c>
      <c r="AG19" s="285">
        <f t="shared" si="27"/>
        <v>0</v>
      </c>
      <c r="AH19" s="281">
        <v>900000</v>
      </c>
      <c r="AI19" s="281">
        <v>900000</v>
      </c>
      <c r="AJ19" s="285">
        <f t="shared" si="28"/>
        <v>0</v>
      </c>
      <c r="AK19" s="281">
        <v>900000</v>
      </c>
      <c r="AL19" s="281">
        <v>900000</v>
      </c>
      <c r="AM19" s="285">
        <f t="shared" si="29"/>
        <v>0</v>
      </c>
      <c r="AN19" s="281">
        <v>900000</v>
      </c>
      <c r="AO19" s="281">
        <v>900000</v>
      </c>
      <c r="AP19" s="285">
        <f t="shared" si="30"/>
        <v>0</v>
      </c>
      <c r="AQ19" s="282"/>
      <c r="AR19" s="281"/>
      <c r="AS19" s="286">
        <f t="shared" si="8"/>
        <v>0</v>
      </c>
      <c r="AT19" s="281"/>
      <c r="AU19" s="281"/>
      <c r="AV19" s="286">
        <f t="shared" si="9"/>
        <v>0</v>
      </c>
      <c r="AW19" s="281"/>
      <c r="AX19" s="281"/>
      <c r="AY19" s="281"/>
      <c r="AZ19" s="119">
        <f t="shared" si="1"/>
        <v>12000000</v>
      </c>
      <c r="BA19" s="265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7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20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>
        <v>500000</v>
      </c>
      <c r="AG20" s="53">
        <f t="shared" si="27"/>
        <v>0</v>
      </c>
      <c r="AH20" s="11">
        <v>500000</v>
      </c>
      <c r="AI20" s="11"/>
      <c r="AJ20" s="53">
        <f t="shared" si="28"/>
        <v>500000</v>
      </c>
      <c r="AK20" s="11">
        <v>500000</v>
      </c>
      <c r="AL20" s="11"/>
      <c r="AM20" s="53">
        <f t="shared" si="29"/>
        <v>500000</v>
      </c>
      <c r="AN20" s="11">
        <v>500000</v>
      </c>
      <c r="AO20" s="11"/>
      <c r="AP20" s="53">
        <f t="shared" si="30"/>
        <v>500000</v>
      </c>
      <c r="AQ20" s="43">
        <v>500000</v>
      </c>
      <c r="AR20" s="11"/>
      <c r="AS20" s="230">
        <f t="shared" si="8"/>
        <v>500000</v>
      </c>
      <c r="AT20" s="11">
        <v>500000</v>
      </c>
      <c r="AU20" s="11"/>
      <c r="AV20" s="230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48">
        <v>15</v>
      </c>
      <c r="B21" s="287"/>
      <c r="C21" s="288" t="s">
        <v>197</v>
      </c>
      <c r="D21" s="280" t="s">
        <v>374</v>
      </c>
      <c r="E21" s="265">
        <v>14500000</v>
      </c>
      <c r="F21" s="265"/>
      <c r="G21" s="265"/>
      <c r="H21" s="282">
        <f t="shared" si="6"/>
        <v>14500000</v>
      </c>
      <c r="I21" s="265">
        <v>3000000</v>
      </c>
      <c r="J21" s="265">
        <v>2000000</v>
      </c>
      <c r="K21" s="265">
        <v>2000000</v>
      </c>
      <c r="L21" s="298">
        <f t="shared" si="7"/>
        <v>0</v>
      </c>
      <c r="M21" s="265">
        <v>950000</v>
      </c>
      <c r="N21" s="265">
        <v>950000</v>
      </c>
      <c r="O21" s="285">
        <f t="shared" si="31"/>
        <v>0</v>
      </c>
      <c r="P21" s="265">
        <v>950000</v>
      </c>
      <c r="Q21" s="265">
        <v>950000</v>
      </c>
      <c r="R21" s="285">
        <f t="shared" si="21"/>
        <v>0</v>
      </c>
      <c r="S21" s="265">
        <v>950000</v>
      </c>
      <c r="T21" s="265">
        <v>950000</v>
      </c>
      <c r="U21" s="285">
        <f t="shared" si="23"/>
        <v>0</v>
      </c>
      <c r="V21" s="265">
        <v>950000</v>
      </c>
      <c r="W21" s="265">
        <v>950000</v>
      </c>
      <c r="X21" s="285">
        <f t="shared" si="24"/>
        <v>0</v>
      </c>
      <c r="Y21" s="265">
        <v>950000</v>
      </c>
      <c r="Z21" s="265">
        <v>950000</v>
      </c>
      <c r="AA21" s="285">
        <f t="shared" si="25"/>
        <v>0</v>
      </c>
      <c r="AB21" s="265">
        <v>950000</v>
      </c>
      <c r="AC21" s="265">
        <v>950000</v>
      </c>
      <c r="AD21" s="285">
        <f t="shared" si="26"/>
        <v>0</v>
      </c>
      <c r="AE21" s="265">
        <v>950000</v>
      </c>
      <c r="AF21" s="265">
        <v>950000</v>
      </c>
      <c r="AG21" s="285">
        <f t="shared" si="27"/>
        <v>0</v>
      </c>
      <c r="AH21" s="265">
        <v>950000</v>
      </c>
      <c r="AI21" s="265">
        <v>950000</v>
      </c>
      <c r="AJ21" s="285">
        <f t="shared" si="28"/>
        <v>0</v>
      </c>
      <c r="AK21" s="265">
        <v>950000</v>
      </c>
      <c r="AL21" s="265">
        <v>950000</v>
      </c>
      <c r="AM21" s="285">
        <f t="shared" si="29"/>
        <v>0</v>
      </c>
      <c r="AN21" s="265">
        <v>950000</v>
      </c>
      <c r="AO21" s="265">
        <v>950000</v>
      </c>
      <c r="AP21" s="285">
        <f t="shared" si="30"/>
        <v>0</v>
      </c>
      <c r="AQ21" s="282"/>
      <c r="AR21" s="265"/>
      <c r="AS21" s="286">
        <f t="shared" si="8"/>
        <v>0</v>
      </c>
      <c r="AT21" s="265"/>
      <c r="AU21" s="265"/>
      <c r="AV21" s="286">
        <f t="shared" si="9"/>
        <v>0</v>
      </c>
      <c r="AW21" s="265"/>
      <c r="AX21" s="265"/>
      <c r="AY21" s="265"/>
      <c r="AZ21" s="119">
        <f t="shared" si="1"/>
        <v>11500000</v>
      </c>
      <c r="BA21" s="265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x14ac:dyDescent="0.2">
      <c r="A22" s="207">
        <v>16</v>
      </c>
      <c r="B22" s="150"/>
      <c r="C22" s="107" t="s">
        <v>376</v>
      </c>
      <c r="D22" s="9" t="s">
        <v>375</v>
      </c>
      <c r="E22" s="11">
        <v>10850000</v>
      </c>
      <c r="F22" s="11"/>
      <c r="G22" s="11"/>
      <c r="H22" s="43">
        <f t="shared" si="6"/>
        <v>10850000</v>
      </c>
      <c r="I22" s="11">
        <v>5000000</v>
      </c>
      <c r="J22" s="11"/>
      <c r="K22" s="11"/>
      <c r="L22" s="220">
        <f t="shared" si="7"/>
        <v>0</v>
      </c>
      <c r="M22" s="11">
        <v>585000</v>
      </c>
      <c r="N22" s="11">
        <v>585000</v>
      </c>
      <c r="O22" s="53">
        <f t="shared" si="31"/>
        <v>0</v>
      </c>
      <c r="P22" s="11">
        <v>585000</v>
      </c>
      <c r="Q22" s="11">
        <v>585000</v>
      </c>
      <c r="R22" s="53">
        <f t="shared" ref="R22:R26" si="32">P22-Q22</f>
        <v>0</v>
      </c>
      <c r="S22" s="11">
        <v>585000</v>
      </c>
      <c r="T22" s="11">
        <v>585000</v>
      </c>
      <c r="U22" s="53">
        <f t="shared" ref="U22:U26" si="33">S22-T22</f>
        <v>0</v>
      </c>
      <c r="V22" s="11">
        <v>585000</v>
      </c>
      <c r="W22" s="11">
        <v>585000</v>
      </c>
      <c r="X22" s="53">
        <f t="shared" ref="X22:X26" si="34">V22-W22</f>
        <v>0</v>
      </c>
      <c r="Y22" s="11">
        <v>585000</v>
      </c>
      <c r="Z22" s="11">
        <v>585000</v>
      </c>
      <c r="AA22" s="53">
        <f t="shared" ref="AA22:AA26" si="35">Y22-Z22</f>
        <v>0</v>
      </c>
      <c r="AB22" s="11">
        <v>585000</v>
      </c>
      <c r="AC22" s="11">
        <v>585000</v>
      </c>
      <c r="AD22" s="53">
        <f t="shared" ref="AD22:AD26" si="36">AB22-AC22</f>
        <v>0</v>
      </c>
      <c r="AE22" s="11">
        <v>585000</v>
      </c>
      <c r="AF22" s="11">
        <v>585000</v>
      </c>
      <c r="AG22" s="53">
        <f t="shared" ref="AG22:AG26" si="37">AE22-AF22</f>
        <v>0</v>
      </c>
      <c r="AH22" s="11">
        <v>585000</v>
      </c>
      <c r="AI22" s="11">
        <v>585000</v>
      </c>
      <c r="AJ22" s="53">
        <f t="shared" ref="AJ22:AJ26" si="38">AH22-AI22</f>
        <v>0</v>
      </c>
      <c r="AK22" s="11">
        <v>585000</v>
      </c>
      <c r="AL22" s="11"/>
      <c r="AM22" s="53">
        <f t="shared" ref="AM22:AM26" si="39">AK22-AL22</f>
        <v>585000</v>
      </c>
      <c r="AN22" s="11">
        <v>585000</v>
      </c>
      <c r="AO22" s="11"/>
      <c r="AP22" s="53">
        <f t="shared" ref="AP22:AP26" si="40">AN22-AO22</f>
        <v>585000</v>
      </c>
      <c r="AQ22" s="43"/>
      <c r="AR22" s="11"/>
      <c r="AS22" s="230">
        <f t="shared" si="8"/>
        <v>0</v>
      </c>
      <c r="AT22" s="11"/>
      <c r="AU22" s="11"/>
      <c r="AV22" s="230">
        <f t="shared" si="9"/>
        <v>0</v>
      </c>
      <c r="AW22" s="11"/>
      <c r="AX22" s="11"/>
      <c r="AY22" s="11"/>
      <c r="AZ22" s="31">
        <f t="shared" si="1"/>
        <v>5850000</v>
      </c>
      <c r="BA22" s="41">
        <f t="shared" si="2"/>
        <v>5000000</v>
      </c>
      <c r="BB22" s="8">
        <f t="shared" si="3"/>
        <v>10850000</v>
      </c>
      <c r="BC22" s="8">
        <f t="shared" si="4"/>
        <v>10850000</v>
      </c>
      <c r="BD22" s="8">
        <f t="shared" si="5"/>
        <v>0</v>
      </c>
    </row>
    <row r="23" spans="1:56" x14ac:dyDescent="0.2">
      <c r="A23" s="207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20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</f>
        <v>4750000</v>
      </c>
      <c r="U23" s="53">
        <f t="shared" si="33"/>
        <v>250000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/>
      <c r="AD23" s="53">
        <f t="shared" si="36"/>
        <v>4500000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30">
        <f t="shared" si="8"/>
        <v>0</v>
      </c>
      <c r="AT23" s="11"/>
      <c r="AU23" s="11"/>
      <c r="AV23" s="230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x14ac:dyDescent="0.2">
      <c r="A24" s="207">
        <v>18</v>
      </c>
      <c r="B24" s="150"/>
      <c r="C24" s="107" t="s">
        <v>216</v>
      </c>
      <c r="D24" s="9" t="s">
        <v>375</v>
      </c>
      <c r="E24" s="11">
        <v>15500000</v>
      </c>
      <c r="F24" s="11"/>
      <c r="G24" s="11"/>
      <c r="H24" s="43">
        <f t="shared" si="6"/>
        <v>15500000</v>
      </c>
      <c r="I24" s="11">
        <v>5000000</v>
      </c>
      <c r="J24" s="11"/>
      <c r="K24" s="11"/>
      <c r="L24" s="220"/>
      <c r="M24" s="11">
        <v>1050000</v>
      </c>
      <c r="N24" s="11">
        <v>1050000</v>
      </c>
      <c r="O24" s="53">
        <f>M24-N24</f>
        <v>0</v>
      </c>
      <c r="P24" s="11">
        <v>1050000</v>
      </c>
      <c r="Q24" s="11">
        <v>1050000</v>
      </c>
      <c r="R24" s="53">
        <f t="shared" si="32"/>
        <v>0</v>
      </c>
      <c r="S24" s="11">
        <v>1050000</v>
      </c>
      <c r="T24" s="11">
        <v>1050000</v>
      </c>
      <c r="U24" s="53">
        <f t="shared" si="33"/>
        <v>0</v>
      </c>
      <c r="V24" s="11">
        <v>1050000</v>
      </c>
      <c r="W24" s="11">
        <v>1050000</v>
      </c>
      <c r="X24" s="53">
        <f t="shared" si="34"/>
        <v>0</v>
      </c>
      <c r="Y24" s="11">
        <v>1050000</v>
      </c>
      <c r="Z24" s="11">
        <v>1050000</v>
      </c>
      <c r="AA24" s="53">
        <f t="shared" si="35"/>
        <v>0</v>
      </c>
      <c r="AB24" s="11">
        <v>1050000</v>
      </c>
      <c r="AC24" s="11">
        <v>1050000</v>
      </c>
      <c r="AD24" s="53">
        <f t="shared" si="36"/>
        <v>0</v>
      </c>
      <c r="AE24" s="11">
        <v>1050000</v>
      </c>
      <c r="AF24" s="11">
        <v>1050000</v>
      </c>
      <c r="AG24" s="53">
        <f t="shared" si="37"/>
        <v>0</v>
      </c>
      <c r="AH24" s="11">
        <v>1050000</v>
      </c>
      <c r="AI24" s="11">
        <v>1050000</v>
      </c>
      <c r="AJ24" s="53">
        <f t="shared" si="38"/>
        <v>0</v>
      </c>
      <c r="AK24" s="11">
        <v>1050000</v>
      </c>
      <c r="AL24" s="11"/>
      <c r="AM24" s="53">
        <f t="shared" si="39"/>
        <v>1050000</v>
      </c>
      <c r="AN24" s="11">
        <v>1050000</v>
      </c>
      <c r="AO24" s="11"/>
      <c r="AP24" s="53">
        <f t="shared" si="40"/>
        <v>1050000</v>
      </c>
      <c r="AQ24" s="43"/>
      <c r="AR24" s="11"/>
      <c r="AS24" s="230">
        <f t="shared" si="8"/>
        <v>0</v>
      </c>
      <c r="AT24" s="11"/>
      <c r="AU24" s="11"/>
      <c r="AV24" s="230">
        <f t="shared" si="9"/>
        <v>0</v>
      </c>
      <c r="AW24" s="11"/>
      <c r="AX24" s="11"/>
      <c r="AY24" s="11"/>
      <c r="AZ24" s="31">
        <f t="shared" si="1"/>
        <v>10500000</v>
      </c>
      <c r="BA24" s="41">
        <f t="shared" si="2"/>
        <v>5000000</v>
      </c>
      <c r="BB24" s="8">
        <f t="shared" si="3"/>
        <v>15500000</v>
      </c>
      <c r="BC24" s="8">
        <f t="shared" si="4"/>
        <v>15500000</v>
      </c>
      <c r="BD24" s="8">
        <f t="shared" si="5"/>
        <v>0</v>
      </c>
    </row>
    <row r="25" spans="1:56" x14ac:dyDescent="0.2">
      <c r="A25" s="207">
        <v>19</v>
      </c>
      <c r="B25" s="150"/>
      <c r="C25" s="107" t="s">
        <v>217</v>
      </c>
      <c r="D25" s="9" t="s">
        <v>377</v>
      </c>
      <c r="E25" s="11">
        <v>13750000</v>
      </c>
      <c r="F25" s="11"/>
      <c r="G25" s="11"/>
      <c r="H25" s="43">
        <f t="shared" ref="H25:H39" si="41">E25-F25-G25</f>
        <v>13750000</v>
      </c>
      <c r="I25" s="11">
        <v>4000000</v>
      </c>
      <c r="J25" s="11">
        <v>1000000</v>
      </c>
      <c r="K25" s="11">
        <v>1000000</v>
      </c>
      <c r="L25" s="220">
        <f t="shared" ref="L25:L38" si="42">J25-K25</f>
        <v>0</v>
      </c>
      <c r="M25" s="11">
        <v>875000</v>
      </c>
      <c r="N25" s="11">
        <v>875000</v>
      </c>
      <c r="O25" s="53">
        <f t="shared" ref="O25:O31" si="43">M25-N25</f>
        <v>0</v>
      </c>
      <c r="P25" s="11">
        <v>875000</v>
      </c>
      <c r="Q25" s="11">
        <v>875000</v>
      </c>
      <c r="R25" s="53">
        <f t="shared" si="32"/>
        <v>0</v>
      </c>
      <c r="S25" s="11">
        <v>875000</v>
      </c>
      <c r="T25" s="11">
        <v>875000</v>
      </c>
      <c r="U25" s="53">
        <f t="shared" si="33"/>
        <v>0</v>
      </c>
      <c r="V25" s="11">
        <v>875000</v>
      </c>
      <c r="W25" s="11">
        <v>875000</v>
      </c>
      <c r="X25" s="53">
        <f t="shared" si="34"/>
        <v>0</v>
      </c>
      <c r="Y25" s="11">
        <v>875000</v>
      </c>
      <c r="Z25" s="11">
        <v>875000</v>
      </c>
      <c r="AA25" s="53">
        <f t="shared" si="35"/>
        <v>0</v>
      </c>
      <c r="AB25" s="11">
        <v>875000</v>
      </c>
      <c r="AC25" s="11">
        <v>50000</v>
      </c>
      <c r="AD25" s="53">
        <f t="shared" si="36"/>
        <v>825000</v>
      </c>
      <c r="AE25" s="11">
        <v>875000</v>
      </c>
      <c r="AF25" s="11"/>
      <c r="AG25" s="53">
        <f t="shared" si="37"/>
        <v>875000</v>
      </c>
      <c r="AH25" s="11">
        <v>875000</v>
      </c>
      <c r="AI25" s="11"/>
      <c r="AJ25" s="53">
        <f t="shared" si="38"/>
        <v>875000</v>
      </c>
      <c r="AK25" s="11">
        <v>875000</v>
      </c>
      <c r="AL25" s="11"/>
      <c r="AM25" s="53">
        <f t="shared" si="39"/>
        <v>875000</v>
      </c>
      <c r="AN25" s="11">
        <v>875000</v>
      </c>
      <c r="AO25" s="11"/>
      <c r="AP25" s="53">
        <f t="shared" si="40"/>
        <v>875000</v>
      </c>
      <c r="AQ25" s="43"/>
      <c r="AR25" s="11"/>
      <c r="AS25" s="230">
        <f t="shared" si="8"/>
        <v>0</v>
      </c>
      <c r="AT25" s="11"/>
      <c r="AU25" s="11"/>
      <c r="AV25" s="230">
        <f t="shared" si="9"/>
        <v>0</v>
      </c>
      <c r="AW25" s="11"/>
      <c r="AX25" s="11"/>
      <c r="AY25" s="11"/>
      <c r="AZ25" s="31">
        <f t="shared" si="1"/>
        <v>9750000</v>
      </c>
      <c r="BA25" s="41">
        <f t="shared" si="2"/>
        <v>4000000</v>
      </c>
      <c r="BB25" s="8">
        <f t="shared" si="3"/>
        <v>13750000</v>
      </c>
      <c r="BC25" s="8">
        <f t="shared" si="4"/>
        <v>13750000</v>
      </c>
      <c r="BD25" s="8">
        <f t="shared" si="5"/>
        <v>0</v>
      </c>
    </row>
    <row r="26" spans="1:56" x14ac:dyDescent="0.2">
      <c r="A26" s="207">
        <v>20</v>
      </c>
      <c r="B26" s="150"/>
      <c r="C26" s="206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20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30">
        <f t="shared" si="8"/>
        <v>0</v>
      </c>
      <c r="AT26" s="40"/>
      <c r="AU26" s="11"/>
      <c r="AV26" s="230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7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20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30">
        <f t="shared" si="8"/>
        <v>0</v>
      </c>
      <c r="AT27" s="11"/>
      <c r="AU27" s="11"/>
      <c r="AV27" s="230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x14ac:dyDescent="0.2">
      <c r="A28" s="207">
        <v>22</v>
      </c>
      <c r="B28" s="150"/>
      <c r="C28" s="107" t="s">
        <v>249</v>
      </c>
      <c r="D28" s="9" t="s">
        <v>375</v>
      </c>
      <c r="E28" s="11">
        <v>14500000</v>
      </c>
      <c r="F28" s="11"/>
      <c r="G28" s="11"/>
      <c r="H28" s="43">
        <f t="shared" si="41"/>
        <v>14500000</v>
      </c>
      <c r="I28" s="11">
        <v>5000000</v>
      </c>
      <c r="J28" s="11"/>
      <c r="K28" s="11"/>
      <c r="L28" s="220">
        <f t="shared" si="42"/>
        <v>0</v>
      </c>
      <c r="M28" s="11">
        <v>950000</v>
      </c>
      <c r="N28" s="11">
        <v>950000</v>
      </c>
      <c r="O28" s="53">
        <f t="shared" si="43"/>
        <v>0</v>
      </c>
      <c r="P28" s="11">
        <v>950000</v>
      </c>
      <c r="Q28" s="11">
        <v>950000</v>
      </c>
      <c r="R28" s="53">
        <f t="shared" si="44"/>
        <v>0</v>
      </c>
      <c r="S28" s="11">
        <v>950000</v>
      </c>
      <c r="T28" s="11">
        <v>950000</v>
      </c>
      <c r="U28" s="53">
        <f t="shared" si="45"/>
        <v>0</v>
      </c>
      <c r="V28" s="11">
        <v>950000</v>
      </c>
      <c r="W28" s="11">
        <v>950000</v>
      </c>
      <c r="X28" s="53">
        <f t="shared" si="46"/>
        <v>0</v>
      </c>
      <c r="Y28" s="11">
        <v>950000</v>
      </c>
      <c r="Z28" s="11">
        <v>950000</v>
      </c>
      <c r="AA28" s="53">
        <f t="shared" si="47"/>
        <v>0</v>
      </c>
      <c r="AB28" s="11">
        <v>950000</v>
      </c>
      <c r="AC28" s="11">
        <v>950000</v>
      </c>
      <c r="AD28" s="53">
        <f t="shared" si="48"/>
        <v>0</v>
      </c>
      <c r="AE28" s="11">
        <v>950000</v>
      </c>
      <c r="AF28" s="11">
        <v>950000</v>
      </c>
      <c r="AG28" s="53">
        <f t="shared" si="49"/>
        <v>0</v>
      </c>
      <c r="AH28" s="11">
        <v>950000</v>
      </c>
      <c r="AI28" s="11">
        <v>950000</v>
      </c>
      <c r="AJ28" s="53">
        <f t="shared" si="50"/>
        <v>0</v>
      </c>
      <c r="AK28" s="11">
        <v>950000</v>
      </c>
      <c r="AL28" s="11"/>
      <c r="AM28" s="53">
        <f t="shared" si="51"/>
        <v>950000</v>
      </c>
      <c r="AN28" s="11">
        <v>950000</v>
      </c>
      <c r="AO28" s="11"/>
      <c r="AP28" s="53">
        <f t="shared" si="52"/>
        <v>950000</v>
      </c>
      <c r="AQ28" s="43"/>
      <c r="AR28" s="11"/>
      <c r="AS28" s="230">
        <f t="shared" si="8"/>
        <v>0</v>
      </c>
      <c r="AT28" s="11"/>
      <c r="AU28" s="11"/>
      <c r="AV28" s="230">
        <f t="shared" si="9"/>
        <v>0</v>
      </c>
      <c r="AW28" s="11"/>
      <c r="AX28" s="11"/>
      <c r="AY28" s="11"/>
      <c r="AZ28" s="31">
        <f t="shared" si="1"/>
        <v>9500000</v>
      </c>
      <c r="BA28" s="41">
        <f t="shared" si="2"/>
        <v>5000000</v>
      </c>
      <c r="BB28" s="8">
        <f t="shared" si="3"/>
        <v>14500000</v>
      </c>
      <c r="BC28" s="8">
        <f t="shared" si="4"/>
        <v>14500000</v>
      </c>
      <c r="BD28" s="8">
        <f t="shared" si="5"/>
        <v>0</v>
      </c>
    </row>
    <row r="29" spans="1:56" x14ac:dyDescent="0.2">
      <c r="A29" s="207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20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/>
      <c r="AG29" s="53">
        <f t="shared" si="49"/>
        <v>900000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30">
        <f t="shared" si="8"/>
        <v>0</v>
      </c>
      <c r="AT29" s="11"/>
      <c r="AU29" s="11"/>
      <c r="AV29" s="230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48">
        <v>24</v>
      </c>
      <c r="B30" s="296"/>
      <c r="C30" s="297" t="s">
        <v>251</v>
      </c>
      <c r="D30" s="280" t="s">
        <v>374</v>
      </c>
      <c r="E30" s="281">
        <v>13000000</v>
      </c>
      <c r="F30" s="281"/>
      <c r="G30" s="281"/>
      <c r="H30" s="282">
        <f t="shared" si="41"/>
        <v>13000000</v>
      </c>
      <c r="I30" s="281">
        <v>5000000</v>
      </c>
      <c r="J30" s="281"/>
      <c r="K30" s="281"/>
      <c r="L30" s="298">
        <f t="shared" si="42"/>
        <v>0</v>
      </c>
      <c r="M30" s="281">
        <v>800000</v>
      </c>
      <c r="N30" s="281">
        <v>800000</v>
      </c>
      <c r="O30" s="285">
        <f t="shared" si="43"/>
        <v>0</v>
      </c>
      <c r="P30" s="281">
        <v>800000</v>
      </c>
      <c r="Q30" s="281">
        <v>800000</v>
      </c>
      <c r="R30" s="285">
        <f t="shared" si="44"/>
        <v>0</v>
      </c>
      <c r="S30" s="281">
        <v>800000</v>
      </c>
      <c r="T30" s="281">
        <v>800000</v>
      </c>
      <c r="U30" s="285">
        <f t="shared" si="45"/>
        <v>0</v>
      </c>
      <c r="V30" s="281">
        <v>800000</v>
      </c>
      <c r="W30" s="281">
        <v>800000</v>
      </c>
      <c r="X30" s="285">
        <f t="shared" si="46"/>
        <v>0</v>
      </c>
      <c r="Y30" s="281">
        <v>800000</v>
      </c>
      <c r="Z30" s="281">
        <v>800000</v>
      </c>
      <c r="AA30" s="285">
        <f t="shared" si="47"/>
        <v>0</v>
      </c>
      <c r="AB30" s="281">
        <v>800000</v>
      </c>
      <c r="AC30" s="281">
        <v>800000</v>
      </c>
      <c r="AD30" s="285">
        <f t="shared" si="48"/>
        <v>0</v>
      </c>
      <c r="AE30" s="281">
        <v>800000</v>
      </c>
      <c r="AF30" s="281">
        <v>800000</v>
      </c>
      <c r="AG30" s="285">
        <f t="shared" si="49"/>
        <v>0</v>
      </c>
      <c r="AH30" s="281">
        <v>800000</v>
      </c>
      <c r="AI30" s="281">
        <v>800000</v>
      </c>
      <c r="AJ30" s="285">
        <f t="shared" si="50"/>
        <v>0</v>
      </c>
      <c r="AK30" s="281">
        <v>800000</v>
      </c>
      <c r="AL30" s="281">
        <v>800000</v>
      </c>
      <c r="AM30" s="285">
        <f t="shared" si="51"/>
        <v>0</v>
      </c>
      <c r="AN30" s="281">
        <v>800000</v>
      </c>
      <c r="AO30" s="281">
        <v>800000</v>
      </c>
      <c r="AP30" s="285">
        <f t="shared" si="52"/>
        <v>0</v>
      </c>
      <c r="AQ30" s="282"/>
      <c r="AR30" s="281"/>
      <c r="AS30" s="286">
        <f t="shared" si="8"/>
        <v>0</v>
      </c>
      <c r="AT30" s="281"/>
      <c r="AU30" s="281"/>
      <c r="AV30" s="286">
        <f t="shared" si="9"/>
        <v>0</v>
      </c>
      <c r="AW30" s="281"/>
      <c r="AX30" s="281"/>
      <c r="AY30" s="281"/>
      <c r="AZ30" s="119">
        <f t="shared" si="1"/>
        <v>8000000</v>
      </c>
      <c r="BA30" s="265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7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20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/>
      <c r="AG31" s="53">
        <f t="shared" si="49"/>
        <v>950000</v>
      </c>
      <c r="AH31" s="11">
        <v>950000</v>
      </c>
      <c r="AI31" s="11"/>
      <c r="AJ31" s="53">
        <f t="shared" si="50"/>
        <v>950000</v>
      </c>
      <c r="AK31" s="11">
        <v>950000</v>
      </c>
      <c r="AL31" s="11"/>
      <c r="AM31" s="53">
        <f t="shared" si="51"/>
        <v>950000</v>
      </c>
      <c r="AN31" s="43">
        <v>950000</v>
      </c>
      <c r="AO31" s="11"/>
      <c r="AP31" s="53">
        <f t="shared" si="52"/>
        <v>950000</v>
      </c>
      <c r="AQ31" s="43"/>
      <c r="AR31" s="11"/>
      <c r="AS31" s="230">
        <f t="shared" si="8"/>
        <v>0</v>
      </c>
      <c r="AT31" s="11"/>
      <c r="AU31" s="11"/>
      <c r="AV31" s="230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x14ac:dyDescent="0.2">
      <c r="A32" s="207">
        <v>26</v>
      </c>
      <c r="B32" s="150"/>
      <c r="C32" s="107" t="s">
        <v>253</v>
      </c>
      <c r="D32" s="9" t="s">
        <v>377</v>
      </c>
      <c r="E32" s="11">
        <v>13000000</v>
      </c>
      <c r="F32" s="11"/>
      <c r="G32" s="11"/>
      <c r="H32" s="43">
        <f t="shared" si="41"/>
        <v>13000000</v>
      </c>
      <c r="I32" s="11">
        <v>1000000</v>
      </c>
      <c r="J32" s="11">
        <v>4000000</v>
      </c>
      <c r="K32" s="11">
        <v>4000000</v>
      </c>
      <c r="L32" s="220">
        <f t="shared" si="42"/>
        <v>0</v>
      </c>
      <c r="M32" s="11">
        <v>800000</v>
      </c>
      <c r="N32" s="11">
        <v>800000</v>
      </c>
      <c r="O32" s="53">
        <f t="shared" ref="O32" si="53">M32-N32</f>
        <v>0</v>
      </c>
      <c r="P32" s="11">
        <v>800000</v>
      </c>
      <c r="Q32" s="11">
        <v>800000</v>
      </c>
      <c r="R32" s="53">
        <f t="shared" si="44"/>
        <v>0</v>
      </c>
      <c r="S32" s="11">
        <v>800000</v>
      </c>
      <c r="T32" s="11">
        <v>800000</v>
      </c>
      <c r="U32" s="53">
        <f t="shared" si="45"/>
        <v>0</v>
      </c>
      <c r="V32" s="11">
        <v>800000</v>
      </c>
      <c r="W32" s="11">
        <v>800000</v>
      </c>
      <c r="X32" s="53">
        <f t="shared" si="46"/>
        <v>0</v>
      </c>
      <c r="Y32" s="11">
        <v>800000</v>
      </c>
      <c r="Z32" s="11">
        <v>800000</v>
      </c>
      <c r="AA32" s="53">
        <f t="shared" si="47"/>
        <v>0</v>
      </c>
      <c r="AB32" s="11">
        <v>800000</v>
      </c>
      <c r="AC32" s="11">
        <v>800000</v>
      </c>
      <c r="AD32" s="53">
        <f t="shared" si="48"/>
        <v>0</v>
      </c>
      <c r="AE32" s="11">
        <v>800000</v>
      </c>
      <c r="AF32" s="11">
        <v>800000</v>
      </c>
      <c r="AG32" s="53">
        <f t="shared" si="49"/>
        <v>0</v>
      </c>
      <c r="AH32" s="11">
        <v>800000</v>
      </c>
      <c r="AI32" s="11">
        <v>800000</v>
      </c>
      <c r="AJ32" s="53">
        <f t="shared" si="50"/>
        <v>0</v>
      </c>
      <c r="AK32" s="11">
        <v>800000</v>
      </c>
      <c r="AL32" s="11"/>
      <c r="AM32" s="53">
        <f t="shared" si="51"/>
        <v>800000</v>
      </c>
      <c r="AN32" s="11">
        <v>800000</v>
      </c>
      <c r="AO32" s="11"/>
      <c r="AP32" s="53">
        <f t="shared" si="52"/>
        <v>800000</v>
      </c>
      <c r="AQ32" s="43"/>
      <c r="AR32" s="11"/>
      <c r="AS32" s="230">
        <f t="shared" si="8"/>
        <v>0</v>
      </c>
      <c r="AT32" s="11"/>
      <c r="AU32" s="11"/>
      <c r="AV32" s="230">
        <f t="shared" si="9"/>
        <v>0</v>
      </c>
      <c r="AW32" s="11"/>
      <c r="AX32" s="11"/>
      <c r="AY32" s="11"/>
      <c r="AZ32" s="31">
        <f t="shared" si="1"/>
        <v>12000000</v>
      </c>
      <c r="BA32" s="41">
        <f t="shared" si="2"/>
        <v>1000000</v>
      </c>
      <c r="BB32" s="8">
        <f t="shared" si="3"/>
        <v>13000000</v>
      </c>
      <c r="BC32" s="8">
        <f t="shared" si="4"/>
        <v>13000000</v>
      </c>
      <c r="BD32" s="8">
        <f t="shared" si="5"/>
        <v>0</v>
      </c>
    </row>
    <row r="33" spans="1:56" x14ac:dyDescent="0.2">
      <c r="A33" s="207">
        <v>27</v>
      </c>
      <c r="B33" s="150"/>
      <c r="C33" s="107" t="s">
        <v>254</v>
      </c>
      <c r="D33" s="9" t="s">
        <v>374</v>
      </c>
      <c r="E33" s="11">
        <v>13000000</v>
      </c>
      <c r="F33" s="11"/>
      <c r="G33" s="11"/>
      <c r="H33" s="43">
        <f t="shared" si="41"/>
        <v>13000000</v>
      </c>
      <c r="I33" s="11">
        <v>5000000</v>
      </c>
      <c r="J33" s="11"/>
      <c r="K33" s="11"/>
      <c r="L33" s="220">
        <f t="shared" si="42"/>
        <v>0</v>
      </c>
      <c r="M33" s="11">
        <v>800000</v>
      </c>
      <c r="N33" s="11">
        <v>800000</v>
      </c>
      <c r="O33" s="53">
        <f>M33-N33</f>
        <v>0</v>
      </c>
      <c r="P33" s="11">
        <v>800000</v>
      </c>
      <c r="Q33" s="11">
        <v>800000</v>
      </c>
      <c r="R33" s="53">
        <f t="shared" si="44"/>
        <v>0</v>
      </c>
      <c r="S33" s="11">
        <v>800000</v>
      </c>
      <c r="T33" s="11">
        <v>800000</v>
      </c>
      <c r="U33" s="53">
        <f t="shared" si="45"/>
        <v>0</v>
      </c>
      <c r="V33" s="11">
        <v>800000</v>
      </c>
      <c r="W33" s="11">
        <v>800000</v>
      </c>
      <c r="X33" s="53">
        <f t="shared" si="46"/>
        <v>0</v>
      </c>
      <c r="Y33" s="11">
        <v>800000</v>
      </c>
      <c r="Z33" s="11">
        <v>800000</v>
      </c>
      <c r="AA33" s="53">
        <f t="shared" si="47"/>
        <v>0</v>
      </c>
      <c r="AB33" s="11">
        <v>800000</v>
      </c>
      <c r="AC33" s="11">
        <v>800000</v>
      </c>
      <c r="AD33" s="53">
        <f t="shared" si="48"/>
        <v>0</v>
      </c>
      <c r="AE33" s="11">
        <v>800000</v>
      </c>
      <c r="AF33" s="11">
        <v>800000</v>
      </c>
      <c r="AG33" s="53">
        <f t="shared" si="49"/>
        <v>0</v>
      </c>
      <c r="AH33" s="11">
        <v>800000</v>
      </c>
      <c r="AI33" s="11"/>
      <c r="AJ33" s="53">
        <f t="shared" si="50"/>
        <v>800000</v>
      </c>
      <c r="AK33" s="11">
        <v>800000</v>
      </c>
      <c r="AL33" s="11"/>
      <c r="AM33" s="53">
        <f t="shared" si="51"/>
        <v>800000</v>
      </c>
      <c r="AN33" s="11">
        <v>800000</v>
      </c>
      <c r="AO33" s="11"/>
      <c r="AP33" s="53">
        <f t="shared" si="52"/>
        <v>800000</v>
      </c>
      <c r="AQ33" s="43"/>
      <c r="AR33" s="11"/>
      <c r="AS33" s="230">
        <f t="shared" si="8"/>
        <v>0</v>
      </c>
      <c r="AT33" s="11"/>
      <c r="AU33" s="11"/>
      <c r="AV33" s="230">
        <f t="shared" si="9"/>
        <v>0</v>
      </c>
      <c r="AW33" s="11"/>
      <c r="AX33" s="11"/>
      <c r="AY33" s="11"/>
      <c r="AZ33" s="31">
        <f t="shared" si="1"/>
        <v>8000000</v>
      </c>
      <c r="BA33" s="41">
        <f t="shared" si="2"/>
        <v>5000000</v>
      </c>
      <c r="BB33" s="8">
        <f t="shared" si="3"/>
        <v>13000000</v>
      </c>
      <c r="BC33" s="8">
        <f t="shared" si="4"/>
        <v>13000000</v>
      </c>
      <c r="BD33" s="8">
        <f t="shared" si="5"/>
        <v>0</v>
      </c>
    </row>
    <row r="34" spans="1:56" x14ac:dyDescent="0.2">
      <c r="A34" s="207">
        <v>28</v>
      </c>
      <c r="B34" s="150"/>
      <c r="C34" s="107" t="s">
        <v>255</v>
      </c>
      <c r="D34" s="9" t="s">
        <v>377</v>
      </c>
      <c r="E34" s="11">
        <v>14500000</v>
      </c>
      <c r="F34" s="11"/>
      <c r="G34" s="11"/>
      <c r="H34" s="43">
        <f t="shared" si="41"/>
        <v>14500000</v>
      </c>
      <c r="I34" s="11">
        <v>2500000</v>
      </c>
      <c r="J34" s="11">
        <v>2500000</v>
      </c>
      <c r="K34" s="11">
        <v>2500000</v>
      </c>
      <c r="L34" s="220">
        <f t="shared" si="42"/>
        <v>0</v>
      </c>
      <c r="M34" s="11">
        <v>950000</v>
      </c>
      <c r="N34" s="11">
        <v>950000</v>
      </c>
      <c r="O34" s="53">
        <f t="shared" ref="O34" si="54">M34-N34</f>
        <v>0</v>
      </c>
      <c r="P34" s="11">
        <v>950000</v>
      </c>
      <c r="Q34" s="11">
        <v>950000</v>
      </c>
      <c r="R34" s="53">
        <f t="shared" si="44"/>
        <v>0</v>
      </c>
      <c r="S34" s="11">
        <v>950000</v>
      </c>
      <c r="T34" s="11">
        <v>950000</v>
      </c>
      <c r="U34" s="53">
        <f t="shared" si="45"/>
        <v>0</v>
      </c>
      <c r="V34" s="11">
        <v>950000</v>
      </c>
      <c r="W34" s="11">
        <v>950000</v>
      </c>
      <c r="X34" s="53">
        <f t="shared" si="46"/>
        <v>0</v>
      </c>
      <c r="Y34" s="11">
        <v>950000</v>
      </c>
      <c r="Z34" s="11">
        <v>950000</v>
      </c>
      <c r="AA34" s="285">
        <f t="shared" si="47"/>
        <v>0</v>
      </c>
      <c r="AB34" s="11">
        <v>950000</v>
      </c>
      <c r="AC34" s="11">
        <v>950000</v>
      </c>
      <c r="AD34" s="53">
        <f t="shared" si="48"/>
        <v>0</v>
      </c>
      <c r="AE34" s="11">
        <v>950000</v>
      </c>
      <c r="AF34" s="11">
        <v>950000</v>
      </c>
      <c r="AG34" s="53">
        <f t="shared" si="49"/>
        <v>0</v>
      </c>
      <c r="AH34" s="11">
        <v>950000</v>
      </c>
      <c r="AI34" s="11"/>
      <c r="AJ34" s="53">
        <f t="shared" si="50"/>
        <v>950000</v>
      </c>
      <c r="AK34" s="11">
        <v>950000</v>
      </c>
      <c r="AL34" s="11"/>
      <c r="AM34" s="53">
        <f t="shared" si="51"/>
        <v>950000</v>
      </c>
      <c r="AN34" s="11">
        <v>950000</v>
      </c>
      <c r="AO34" s="11"/>
      <c r="AP34" s="53">
        <f t="shared" si="52"/>
        <v>950000</v>
      </c>
      <c r="AQ34" s="43"/>
      <c r="AR34" s="11"/>
      <c r="AS34" s="230">
        <f t="shared" si="8"/>
        <v>0</v>
      </c>
      <c r="AT34" s="11"/>
      <c r="AU34" s="11"/>
      <c r="AV34" s="230">
        <f t="shared" si="9"/>
        <v>0</v>
      </c>
      <c r="AW34" s="11"/>
      <c r="AX34" s="11"/>
      <c r="AY34" s="11"/>
      <c r="AZ34" s="31">
        <f t="shared" si="1"/>
        <v>12000000</v>
      </c>
      <c r="BA34" s="41">
        <f t="shared" si="2"/>
        <v>2500000</v>
      </c>
      <c r="BB34" s="8">
        <f t="shared" si="3"/>
        <v>14500000</v>
      </c>
      <c r="BC34" s="8">
        <f t="shared" si="4"/>
        <v>14500000</v>
      </c>
      <c r="BD34" s="8">
        <f t="shared" si="5"/>
        <v>0</v>
      </c>
    </row>
    <row r="35" spans="1:56" s="120" customFormat="1" x14ac:dyDescent="0.2">
      <c r="A35" s="348">
        <v>29</v>
      </c>
      <c r="B35" s="296"/>
      <c r="C35" s="297" t="s">
        <v>256</v>
      </c>
      <c r="D35" s="280" t="s">
        <v>375</v>
      </c>
      <c r="E35" s="281">
        <v>14500000</v>
      </c>
      <c r="F35" s="281"/>
      <c r="G35" s="281"/>
      <c r="H35" s="282">
        <f t="shared" si="41"/>
        <v>14500000</v>
      </c>
      <c r="I35" s="281">
        <v>5000000</v>
      </c>
      <c r="J35" s="281"/>
      <c r="K35" s="281"/>
      <c r="L35" s="298">
        <f t="shared" si="42"/>
        <v>0</v>
      </c>
      <c r="M35" s="281">
        <v>950000</v>
      </c>
      <c r="N35" s="281">
        <v>950000</v>
      </c>
      <c r="O35" s="285">
        <f t="shared" ref="O35" si="55">M35-N35</f>
        <v>0</v>
      </c>
      <c r="P35" s="281">
        <v>950000</v>
      </c>
      <c r="Q35" s="281">
        <v>950000</v>
      </c>
      <c r="R35" s="285">
        <f t="shared" si="44"/>
        <v>0</v>
      </c>
      <c r="S35" s="281">
        <v>950000</v>
      </c>
      <c r="T35" s="281">
        <v>950000</v>
      </c>
      <c r="U35" s="285">
        <f t="shared" si="45"/>
        <v>0</v>
      </c>
      <c r="V35" s="281">
        <v>950000</v>
      </c>
      <c r="W35" s="281">
        <v>950000</v>
      </c>
      <c r="X35" s="285">
        <f t="shared" si="46"/>
        <v>0</v>
      </c>
      <c r="Y35" s="281">
        <v>950000</v>
      </c>
      <c r="Z35" s="281">
        <v>950000</v>
      </c>
      <c r="AA35" s="285">
        <f t="shared" si="47"/>
        <v>0</v>
      </c>
      <c r="AB35" s="281">
        <v>950000</v>
      </c>
      <c r="AC35" s="281">
        <v>950000</v>
      </c>
      <c r="AD35" s="285">
        <f t="shared" si="48"/>
        <v>0</v>
      </c>
      <c r="AE35" s="281">
        <v>950000</v>
      </c>
      <c r="AF35" s="281">
        <v>950000</v>
      </c>
      <c r="AG35" s="285">
        <f t="shared" si="49"/>
        <v>0</v>
      </c>
      <c r="AH35" s="281">
        <v>950000</v>
      </c>
      <c r="AI35" s="281">
        <v>950000</v>
      </c>
      <c r="AJ35" s="285">
        <f t="shared" si="50"/>
        <v>0</v>
      </c>
      <c r="AK35" s="281">
        <v>950000</v>
      </c>
      <c r="AL35" s="281">
        <v>950000</v>
      </c>
      <c r="AM35" s="285">
        <f t="shared" si="51"/>
        <v>0</v>
      </c>
      <c r="AN35" s="281">
        <v>950000</v>
      </c>
      <c r="AO35" s="281">
        <v>950000</v>
      </c>
      <c r="AP35" s="285">
        <f t="shared" si="52"/>
        <v>0</v>
      </c>
      <c r="AQ35" s="282"/>
      <c r="AR35" s="281"/>
      <c r="AS35" s="286">
        <f t="shared" si="8"/>
        <v>0</v>
      </c>
      <c r="AT35" s="281"/>
      <c r="AU35" s="281"/>
      <c r="AV35" s="286">
        <f t="shared" si="9"/>
        <v>0</v>
      </c>
      <c r="AW35" s="281"/>
      <c r="AX35" s="281"/>
      <c r="AY35" s="281"/>
      <c r="AZ35" s="119">
        <f t="shared" si="1"/>
        <v>9500000</v>
      </c>
      <c r="BA35" s="265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x14ac:dyDescent="0.2">
      <c r="A36" s="207">
        <v>30</v>
      </c>
      <c r="B36" s="150"/>
      <c r="C36" s="107" t="s">
        <v>408</v>
      </c>
      <c r="D36" s="9" t="s">
        <v>377</v>
      </c>
      <c r="E36" s="11">
        <v>14500000</v>
      </c>
      <c r="F36" s="11"/>
      <c r="G36" s="11"/>
      <c r="H36" s="43">
        <f t="shared" si="41"/>
        <v>14500000</v>
      </c>
      <c r="I36" s="11">
        <v>2000000</v>
      </c>
      <c r="J36" s="11">
        <v>3000000</v>
      </c>
      <c r="K36" s="11">
        <v>3000000</v>
      </c>
      <c r="L36" s="220">
        <f t="shared" si="42"/>
        <v>0</v>
      </c>
      <c r="M36" s="11">
        <v>950000</v>
      </c>
      <c r="N36" s="11">
        <v>950000</v>
      </c>
      <c r="O36" s="53">
        <f>M36-N36</f>
        <v>0</v>
      </c>
      <c r="P36" s="11">
        <v>950000</v>
      </c>
      <c r="Q36" s="11">
        <v>950000</v>
      </c>
      <c r="R36" s="53">
        <f t="shared" si="44"/>
        <v>0</v>
      </c>
      <c r="S36" s="11">
        <v>950000</v>
      </c>
      <c r="T36" s="11">
        <v>950000</v>
      </c>
      <c r="U36" s="53">
        <f t="shared" si="45"/>
        <v>0</v>
      </c>
      <c r="V36" s="11">
        <v>950000</v>
      </c>
      <c r="W36" s="11">
        <v>950000</v>
      </c>
      <c r="X36" s="53">
        <f t="shared" si="46"/>
        <v>0</v>
      </c>
      <c r="Y36" s="11">
        <v>950000</v>
      </c>
      <c r="Z36" s="11">
        <v>950000</v>
      </c>
      <c r="AA36" s="53">
        <f t="shared" si="47"/>
        <v>0</v>
      </c>
      <c r="AB36" s="11">
        <v>950000</v>
      </c>
      <c r="AC36" s="11">
        <v>950000</v>
      </c>
      <c r="AD36" s="53">
        <f t="shared" si="48"/>
        <v>0</v>
      </c>
      <c r="AE36" s="11">
        <v>950000</v>
      </c>
      <c r="AF36" s="11"/>
      <c r="AG36" s="53">
        <f t="shared" si="49"/>
        <v>950000</v>
      </c>
      <c r="AH36" s="11">
        <v>950000</v>
      </c>
      <c r="AI36" s="11"/>
      <c r="AJ36" s="53">
        <f t="shared" si="50"/>
        <v>950000</v>
      </c>
      <c r="AK36" s="11">
        <v>950000</v>
      </c>
      <c r="AL36" s="11"/>
      <c r="AM36" s="53">
        <f t="shared" si="51"/>
        <v>950000</v>
      </c>
      <c r="AN36" s="11">
        <v>950000</v>
      </c>
      <c r="AO36" s="11"/>
      <c r="AP36" s="53">
        <f t="shared" si="52"/>
        <v>950000</v>
      </c>
      <c r="AQ36" s="43"/>
      <c r="AR36" s="11"/>
      <c r="AS36" s="230">
        <f t="shared" si="8"/>
        <v>0</v>
      </c>
      <c r="AT36" s="11"/>
      <c r="AU36" s="11"/>
      <c r="AV36" s="230">
        <f t="shared" si="9"/>
        <v>0</v>
      </c>
      <c r="AW36" s="11"/>
      <c r="AX36" s="11"/>
      <c r="AY36" s="11"/>
      <c r="AZ36" s="31">
        <f t="shared" si="1"/>
        <v>12500000</v>
      </c>
      <c r="BA36" s="41">
        <f t="shared" si="2"/>
        <v>2000000</v>
      </c>
      <c r="BB36" s="8">
        <f t="shared" si="3"/>
        <v>14500000</v>
      </c>
      <c r="BC36" s="8">
        <f t="shared" si="4"/>
        <v>14500000</v>
      </c>
      <c r="BD36" s="8">
        <f t="shared" si="5"/>
        <v>0</v>
      </c>
    </row>
    <row r="37" spans="1:56" x14ac:dyDescent="0.2">
      <c r="A37" s="207">
        <v>31</v>
      </c>
      <c r="B37" s="150"/>
      <c r="C37" s="107" t="s">
        <v>257</v>
      </c>
      <c r="D37" s="9" t="s">
        <v>377</v>
      </c>
      <c r="E37" s="11">
        <v>14500000</v>
      </c>
      <c r="F37" s="11"/>
      <c r="G37" s="11"/>
      <c r="H37" s="43">
        <f t="shared" si="41"/>
        <v>14500000</v>
      </c>
      <c r="I37" s="11">
        <v>5000000</v>
      </c>
      <c r="J37" s="11"/>
      <c r="K37" s="11"/>
      <c r="L37" s="220">
        <f t="shared" si="42"/>
        <v>0</v>
      </c>
      <c r="M37" s="11">
        <v>950000</v>
      </c>
      <c r="N37" s="11">
        <v>950000</v>
      </c>
      <c r="O37" s="53">
        <f>M37-N37</f>
        <v>0</v>
      </c>
      <c r="P37" s="11">
        <v>950000</v>
      </c>
      <c r="Q37" s="11">
        <v>950000</v>
      </c>
      <c r="R37" s="53">
        <f t="shared" si="44"/>
        <v>0</v>
      </c>
      <c r="S37" s="11">
        <v>950000</v>
      </c>
      <c r="T37" s="11">
        <v>950000</v>
      </c>
      <c r="U37" s="53">
        <f t="shared" si="45"/>
        <v>0</v>
      </c>
      <c r="V37" s="11">
        <v>950000</v>
      </c>
      <c r="W37" s="11">
        <v>950000</v>
      </c>
      <c r="X37" s="53">
        <f t="shared" si="46"/>
        <v>0</v>
      </c>
      <c r="Y37" s="11">
        <v>950000</v>
      </c>
      <c r="Z37" s="11">
        <v>950000</v>
      </c>
      <c r="AA37" s="53">
        <f t="shared" si="47"/>
        <v>0</v>
      </c>
      <c r="AB37" s="11">
        <v>950000</v>
      </c>
      <c r="AC37" s="11">
        <v>950000</v>
      </c>
      <c r="AD37" s="53">
        <f t="shared" si="48"/>
        <v>0</v>
      </c>
      <c r="AE37" s="11">
        <v>950000</v>
      </c>
      <c r="AF37" s="11">
        <v>950000</v>
      </c>
      <c r="AG37" s="53">
        <f t="shared" si="49"/>
        <v>0</v>
      </c>
      <c r="AH37" s="11">
        <v>950000</v>
      </c>
      <c r="AI37" s="11">
        <v>950000</v>
      </c>
      <c r="AJ37" s="53">
        <f t="shared" si="50"/>
        <v>0</v>
      </c>
      <c r="AK37" s="11">
        <v>950000</v>
      </c>
      <c r="AL37" s="11"/>
      <c r="AM37" s="53">
        <f t="shared" si="51"/>
        <v>950000</v>
      </c>
      <c r="AN37" s="11">
        <v>950000</v>
      </c>
      <c r="AO37" s="11"/>
      <c r="AP37" s="53">
        <f t="shared" si="52"/>
        <v>950000</v>
      </c>
      <c r="AQ37" s="43"/>
      <c r="AR37" s="11"/>
      <c r="AS37" s="230">
        <f t="shared" si="8"/>
        <v>0</v>
      </c>
      <c r="AT37" s="11"/>
      <c r="AU37" s="11"/>
      <c r="AV37" s="230">
        <f t="shared" si="9"/>
        <v>0</v>
      </c>
      <c r="AW37" s="11"/>
      <c r="AX37" s="11"/>
      <c r="AY37" s="11"/>
      <c r="AZ37" s="31">
        <f t="shared" si="1"/>
        <v>9500000</v>
      </c>
      <c r="BA37" s="41">
        <f t="shared" si="2"/>
        <v>5000000</v>
      </c>
      <c r="BB37" s="8">
        <f t="shared" si="3"/>
        <v>14500000</v>
      </c>
      <c r="BC37" s="8">
        <f t="shared" si="4"/>
        <v>14500000</v>
      </c>
      <c r="BD37" s="8">
        <f t="shared" si="5"/>
        <v>0</v>
      </c>
    </row>
    <row r="38" spans="1:56" x14ac:dyDescent="0.2">
      <c r="A38" s="207">
        <v>32</v>
      </c>
      <c r="B38" s="150"/>
      <c r="C38" s="107" t="s">
        <v>258</v>
      </c>
      <c r="D38" s="9" t="s">
        <v>375</v>
      </c>
      <c r="E38" s="11">
        <v>15200000</v>
      </c>
      <c r="F38" s="11"/>
      <c r="G38" s="11"/>
      <c r="H38" s="43">
        <f t="shared" si="41"/>
        <v>15200000</v>
      </c>
      <c r="I38" s="11">
        <v>5000000</v>
      </c>
      <c r="J38" s="11"/>
      <c r="K38" s="11"/>
      <c r="L38" s="220">
        <f t="shared" si="42"/>
        <v>0</v>
      </c>
      <c r="M38" s="11">
        <v>1020000</v>
      </c>
      <c r="N38" s="11"/>
      <c r="O38" s="53">
        <f>M38-N38</f>
        <v>1020000</v>
      </c>
      <c r="P38" s="11">
        <v>1020000</v>
      </c>
      <c r="Q38" s="11"/>
      <c r="R38" s="53">
        <f t="shared" si="44"/>
        <v>1020000</v>
      </c>
      <c r="S38" s="11">
        <v>1020000</v>
      </c>
      <c r="T38" s="11"/>
      <c r="U38" s="53">
        <f t="shared" si="45"/>
        <v>1020000</v>
      </c>
      <c r="V38" s="11">
        <v>1020000</v>
      </c>
      <c r="W38" s="11"/>
      <c r="X38" s="53">
        <f t="shared" si="46"/>
        <v>1020000</v>
      </c>
      <c r="Y38" s="11">
        <v>1020000</v>
      </c>
      <c r="Z38" s="11"/>
      <c r="AA38" s="53">
        <f t="shared" si="47"/>
        <v>1020000</v>
      </c>
      <c r="AB38" s="11">
        <v>1020000</v>
      </c>
      <c r="AC38" s="11"/>
      <c r="AD38" s="53">
        <f t="shared" si="48"/>
        <v>1020000</v>
      </c>
      <c r="AE38" s="11">
        <v>1020000</v>
      </c>
      <c r="AF38" s="11"/>
      <c r="AG38" s="53">
        <f t="shared" si="49"/>
        <v>1020000</v>
      </c>
      <c r="AH38" s="11">
        <v>1020000</v>
      </c>
      <c r="AI38" s="11"/>
      <c r="AJ38" s="53">
        <f t="shared" si="50"/>
        <v>1020000</v>
      </c>
      <c r="AK38" s="11">
        <v>1020000</v>
      </c>
      <c r="AL38" s="11"/>
      <c r="AM38" s="53">
        <f t="shared" si="51"/>
        <v>1020000</v>
      </c>
      <c r="AN38" s="11">
        <v>1020000</v>
      </c>
      <c r="AO38" s="11"/>
      <c r="AP38" s="53">
        <f t="shared" si="52"/>
        <v>1020000</v>
      </c>
      <c r="AQ38" s="43"/>
      <c r="AR38" s="11"/>
      <c r="AS38" s="230">
        <f t="shared" si="8"/>
        <v>0</v>
      </c>
      <c r="AT38" s="11"/>
      <c r="AU38" s="11"/>
      <c r="AV38" s="230">
        <f t="shared" si="9"/>
        <v>0</v>
      </c>
      <c r="AW38" s="11"/>
      <c r="AX38" s="11"/>
      <c r="AY38" s="11"/>
      <c r="AZ38" s="31">
        <f t="shared" si="1"/>
        <v>10200000</v>
      </c>
      <c r="BA38" s="41">
        <f t="shared" si="2"/>
        <v>5000000</v>
      </c>
      <c r="BB38" s="8">
        <f t="shared" si="3"/>
        <v>15200000</v>
      </c>
      <c r="BC38" s="8">
        <f t="shared" si="4"/>
        <v>15200000</v>
      </c>
      <c r="BD38" s="8">
        <f t="shared" si="5"/>
        <v>0</v>
      </c>
    </row>
    <row r="39" spans="1:56" s="120" customFormat="1" x14ac:dyDescent="0.2">
      <c r="A39" s="348">
        <v>33</v>
      </c>
      <c r="B39" s="296"/>
      <c r="C39" s="297" t="s">
        <v>259</v>
      </c>
      <c r="D39" s="280" t="s">
        <v>374</v>
      </c>
      <c r="E39" s="281">
        <v>13000000</v>
      </c>
      <c r="F39" s="281"/>
      <c r="G39" s="281"/>
      <c r="H39" s="282">
        <f t="shared" si="41"/>
        <v>13000000</v>
      </c>
      <c r="I39" s="281">
        <v>5000000</v>
      </c>
      <c r="J39" s="281"/>
      <c r="K39" s="281"/>
      <c r="L39" s="298"/>
      <c r="M39" s="281">
        <v>800000</v>
      </c>
      <c r="N39" s="281">
        <v>800000</v>
      </c>
      <c r="O39" s="285">
        <f>M39-N39</f>
        <v>0</v>
      </c>
      <c r="P39" s="281">
        <v>800000</v>
      </c>
      <c r="Q39" s="281">
        <v>800000</v>
      </c>
      <c r="R39" s="285">
        <f t="shared" si="44"/>
        <v>0</v>
      </c>
      <c r="S39" s="281">
        <v>800000</v>
      </c>
      <c r="T39" s="281">
        <v>800000</v>
      </c>
      <c r="U39" s="285">
        <f t="shared" si="45"/>
        <v>0</v>
      </c>
      <c r="V39" s="281">
        <v>800000</v>
      </c>
      <c r="W39" s="281">
        <v>800000</v>
      </c>
      <c r="X39" s="285">
        <f t="shared" si="46"/>
        <v>0</v>
      </c>
      <c r="Y39" s="281">
        <v>800000</v>
      </c>
      <c r="Z39" s="281">
        <v>800000</v>
      </c>
      <c r="AA39" s="285">
        <f t="shared" si="47"/>
        <v>0</v>
      </c>
      <c r="AB39" s="281">
        <v>800000</v>
      </c>
      <c r="AC39" s="281">
        <v>800000</v>
      </c>
      <c r="AD39" s="285">
        <f t="shared" si="48"/>
        <v>0</v>
      </c>
      <c r="AE39" s="281">
        <v>800000</v>
      </c>
      <c r="AF39" s="281">
        <v>800000</v>
      </c>
      <c r="AG39" s="285">
        <f t="shared" si="49"/>
        <v>0</v>
      </c>
      <c r="AH39" s="281">
        <v>800000</v>
      </c>
      <c r="AI39" s="281">
        <v>800000</v>
      </c>
      <c r="AJ39" s="285">
        <f t="shared" si="50"/>
        <v>0</v>
      </c>
      <c r="AK39" s="281">
        <v>800000</v>
      </c>
      <c r="AL39" s="281">
        <v>800000</v>
      </c>
      <c r="AM39" s="285">
        <f t="shared" si="51"/>
        <v>0</v>
      </c>
      <c r="AN39" s="281">
        <v>800000</v>
      </c>
      <c r="AO39" s="281">
        <v>800000</v>
      </c>
      <c r="AP39" s="285">
        <f t="shared" si="52"/>
        <v>0</v>
      </c>
      <c r="AQ39" s="282"/>
      <c r="AR39" s="281"/>
      <c r="AS39" s="286"/>
      <c r="AT39" s="281"/>
      <c r="AU39" s="281"/>
      <c r="AV39" s="286"/>
      <c r="AW39" s="281"/>
      <c r="AX39" s="281"/>
      <c r="AY39" s="281"/>
      <c r="AZ39" s="119">
        <f t="shared" si="1"/>
        <v>8000000</v>
      </c>
      <c r="BA39" s="265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x14ac:dyDescent="0.2">
      <c r="A40" s="207">
        <v>34</v>
      </c>
      <c r="B40" s="150"/>
      <c r="C40" s="107" t="s">
        <v>260</v>
      </c>
      <c r="D40" s="9" t="s">
        <v>375</v>
      </c>
      <c r="E40" s="11">
        <v>14500000</v>
      </c>
      <c r="F40" s="11"/>
      <c r="G40" s="11"/>
      <c r="H40" s="43">
        <f t="shared" ref="H40:H66" si="56">E40-F40-G40</f>
        <v>14500000</v>
      </c>
      <c r="I40" s="11">
        <v>5000000</v>
      </c>
      <c r="J40" s="11"/>
      <c r="K40" s="11"/>
      <c r="L40" s="220">
        <f t="shared" ref="L40:L47" si="57">J40-K40</f>
        <v>0</v>
      </c>
      <c r="M40" s="11">
        <v>950000</v>
      </c>
      <c r="N40" s="11">
        <v>950000</v>
      </c>
      <c r="O40" s="53">
        <f>M40-N40</f>
        <v>0</v>
      </c>
      <c r="P40" s="11">
        <v>950000</v>
      </c>
      <c r="Q40" s="11">
        <v>950000</v>
      </c>
      <c r="R40" s="53">
        <f t="shared" si="44"/>
        <v>0</v>
      </c>
      <c r="S40" s="11">
        <v>950000</v>
      </c>
      <c r="T40" s="11">
        <v>950000</v>
      </c>
      <c r="U40" s="53">
        <f t="shared" si="45"/>
        <v>0</v>
      </c>
      <c r="V40" s="11">
        <v>950000</v>
      </c>
      <c r="W40" s="11">
        <v>950000</v>
      </c>
      <c r="X40" s="53">
        <f t="shared" si="46"/>
        <v>0</v>
      </c>
      <c r="Y40" s="11">
        <v>950000</v>
      </c>
      <c r="Z40" s="11">
        <v>950000</v>
      </c>
      <c r="AA40" s="53">
        <f>Y40-Z40</f>
        <v>0</v>
      </c>
      <c r="AB40" s="11">
        <v>950000</v>
      </c>
      <c r="AC40" s="11">
        <v>950000</v>
      </c>
      <c r="AD40" s="53">
        <f t="shared" si="48"/>
        <v>0</v>
      </c>
      <c r="AE40" s="11">
        <v>950000</v>
      </c>
      <c r="AF40" s="11">
        <v>950000</v>
      </c>
      <c r="AG40" s="53">
        <f t="shared" si="49"/>
        <v>0</v>
      </c>
      <c r="AH40" s="11">
        <v>950000</v>
      </c>
      <c r="AI40" s="11">
        <v>950000</v>
      </c>
      <c r="AJ40" s="53">
        <f t="shared" si="50"/>
        <v>0</v>
      </c>
      <c r="AK40" s="11">
        <v>950000</v>
      </c>
      <c r="AL40" s="11"/>
      <c r="AM40" s="53">
        <f t="shared" si="51"/>
        <v>950000</v>
      </c>
      <c r="AN40" s="11">
        <v>950000</v>
      </c>
      <c r="AO40" s="11"/>
      <c r="AP40" s="53">
        <f t="shared" si="52"/>
        <v>950000</v>
      </c>
      <c r="AQ40" s="43"/>
      <c r="AR40" s="11"/>
      <c r="AS40" s="230">
        <f t="shared" ref="AS40:AS46" si="58">AQ40-AR40</f>
        <v>0</v>
      </c>
      <c r="AT40" s="11"/>
      <c r="AU40" s="11"/>
      <c r="AV40" s="230">
        <f t="shared" ref="AV40:AV67" si="59">AT40-AU40</f>
        <v>0</v>
      </c>
      <c r="AW40" s="11"/>
      <c r="AX40" s="11"/>
      <c r="AY40" s="11"/>
      <c r="AZ40" s="31">
        <f t="shared" si="1"/>
        <v>9500000</v>
      </c>
      <c r="BA40" s="41">
        <f t="shared" si="2"/>
        <v>5000000</v>
      </c>
      <c r="BB40" s="8">
        <f t="shared" si="3"/>
        <v>14500000</v>
      </c>
      <c r="BC40" s="8">
        <f t="shared" si="4"/>
        <v>14500000</v>
      </c>
      <c r="BD40" s="8">
        <f t="shared" si="5"/>
        <v>0</v>
      </c>
    </row>
    <row r="41" spans="1:56" x14ac:dyDescent="0.2">
      <c r="A41" s="207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20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>
        <v>1020000</v>
      </c>
      <c r="AG41" s="53">
        <f t="shared" si="49"/>
        <v>0</v>
      </c>
      <c r="AH41" s="11">
        <v>1020000</v>
      </c>
      <c r="AI41" s="11"/>
      <c r="AJ41" s="53">
        <f t="shared" si="50"/>
        <v>1020000</v>
      </c>
      <c r="AK41" s="11">
        <v>1020000</v>
      </c>
      <c r="AL41" s="11"/>
      <c r="AM41" s="53">
        <f t="shared" si="51"/>
        <v>1020000</v>
      </c>
      <c r="AN41" s="11">
        <v>1020000</v>
      </c>
      <c r="AO41" s="11"/>
      <c r="AP41" s="53">
        <f t="shared" si="52"/>
        <v>1020000</v>
      </c>
      <c r="AQ41" s="43"/>
      <c r="AR41" s="11"/>
      <c r="AS41" s="230">
        <f t="shared" si="58"/>
        <v>0</v>
      </c>
      <c r="AT41" s="11"/>
      <c r="AU41" s="11"/>
      <c r="AV41" s="230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7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20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/>
      <c r="AM42" s="53">
        <f t="shared" si="51"/>
        <v>950000</v>
      </c>
      <c r="AN42" s="11">
        <v>950000</v>
      </c>
      <c r="AO42" s="11"/>
      <c r="AP42" s="53">
        <f t="shared" si="52"/>
        <v>950000</v>
      </c>
      <c r="AQ42" s="43"/>
      <c r="AR42" s="11"/>
      <c r="AS42" s="230">
        <f t="shared" si="58"/>
        <v>0</v>
      </c>
      <c r="AT42" s="11"/>
      <c r="AU42" s="11"/>
      <c r="AV42" s="230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7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20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30">
        <f t="shared" si="58"/>
        <v>0</v>
      </c>
      <c r="AT43" s="11"/>
      <c r="AU43" s="11"/>
      <c r="AV43" s="230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7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20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f>850000-450000</f>
        <v>400000</v>
      </c>
      <c r="AD44" s="53">
        <f t="shared" si="48"/>
        <v>400000</v>
      </c>
      <c r="AE44" s="11">
        <v>800000</v>
      </c>
      <c r="AF44" s="11"/>
      <c r="AG44" s="53">
        <f t="shared" si="49"/>
        <v>800000</v>
      </c>
      <c r="AH44" s="11">
        <v>800000</v>
      </c>
      <c r="AI44" s="11"/>
      <c r="AJ44" s="53">
        <f t="shared" si="50"/>
        <v>800000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30">
        <f t="shared" si="58"/>
        <v>0</v>
      </c>
      <c r="AT44" s="11"/>
      <c r="AU44" s="11"/>
      <c r="AV44" s="230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7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20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30">
        <f t="shared" si="58"/>
        <v>0</v>
      </c>
      <c r="AT45" s="41"/>
      <c r="AU45" s="41"/>
      <c r="AV45" s="230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7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20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30">
        <f t="shared" si="58"/>
        <v>0</v>
      </c>
      <c r="AT46" s="11"/>
      <c r="AU46" s="11"/>
      <c r="AV46" s="230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7">
        <v>41</v>
      </c>
      <c r="B47" s="287"/>
      <c r="C47" s="288" t="s">
        <v>267</v>
      </c>
      <c r="D47" s="280" t="s">
        <v>375</v>
      </c>
      <c r="E47" s="265">
        <v>12600000</v>
      </c>
      <c r="F47" s="265"/>
      <c r="G47" s="265"/>
      <c r="H47" s="282">
        <f t="shared" si="56"/>
        <v>12600000</v>
      </c>
      <c r="I47" s="282">
        <f>+H47</f>
        <v>12600000</v>
      </c>
      <c r="J47" s="265"/>
      <c r="K47" s="265"/>
      <c r="L47" s="286">
        <f t="shared" si="57"/>
        <v>0</v>
      </c>
      <c r="M47" s="265"/>
      <c r="N47" s="265"/>
      <c r="O47" s="285">
        <f t="shared" si="63"/>
        <v>0</v>
      </c>
      <c r="P47" s="265"/>
      <c r="Q47" s="265"/>
      <c r="R47" s="286">
        <f>P47-Q47</f>
        <v>0</v>
      </c>
      <c r="S47" s="265"/>
      <c r="T47" s="265"/>
      <c r="U47" s="286">
        <f>S47-T47</f>
        <v>0</v>
      </c>
      <c r="V47" s="265"/>
      <c r="W47" s="265"/>
      <c r="X47" s="286">
        <f>V47-W47</f>
        <v>0</v>
      </c>
      <c r="Y47" s="265"/>
      <c r="Z47" s="265"/>
      <c r="AA47" s="285">
        <f t="shared" ref="AA47:AA51" si="64">Y47-Z47</f>
        <v>0</v>
      </c>
      <c r="AB47" s="265"/>
      <c r="AC47" s="265"/>
      <c r="AD47" s="285">
        <f t="shared" ref="AD47:AD51" si="65">AB47-AC47</f>
        <v>0</v>
      </c>
      <c r="AE47" s="265"/>
      <c r="AF47" s="265"/>
      <c r="AG47" s="285">
        <f t="shared" ref="AG47:AG51" si="66">AE47-AF47</f>
        <v>0</v>
      </c>
      <c r="AH47" s="265"/>
      <c r="AI47" s="265"/>
      <c r="AJ47" s="286">
        <f>AH47-AI47</f>
        <v>0</v>
      </c>
      <c r="AK47" s="265"/>
      <c r="AL47" s="265"/>
      <c r="AM47" s="286">
        <f>AK47-AL47</f>
        <v>0</v>
      </c>
      <c r="AN47" s="265"/>
      <c r="AO47" s="265"/>
      <c r="AP47" s="285">
        <f>AN47-AO47</f>
        <v>0</v>
      </c>
      <c r="AQ47" s="265"/>
      <c r="AR47" s="265"/>
      <c r="AS47" s="285"/>
      <c r="AT47" s="265"/>
      <c r="AU47" s="265"/>
      <c r="AV47" s="286">
        <f t="shared" si="59"/>
        <v>0</v>
      </c>
      <c r="AW47" s="265"/>
      <c r="AX47" s="265"/>
      <c r="AY47" s="282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7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20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/>
      <c r="AG48" s="53">
        <f t="shared" si="66"/>
        <v>850000</v>
      </c>
      <c r="AH48" s="41">
        <v>850000</v>
      </c>
      <c r="AI48" s="41"/>
      <c r="AJ48" s="53">
        <f t="shared" ref="AJ48:AJ51" si="71">AH48-AI48</f>
        <v>850000</v>
      </c>
      <c r="AK48" s="41">
        <v>850000</v>
      </c>
      <c r="AL48" s="41"/>
      <c r="AM48" s="53">
        <f t="shared" ref="AM48:AM51" si="72">AK48-AL48</f>
        <v>850000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30"/>
      <c r="AT48" s="11"/>
      <c r="AU48" s="11"/>
      <c r="AV48" s="230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7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20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30">
        <f t="shared" ref="AS49:AS56" si="75">AQ49-AR49</f>
        <v>0</v>
      </c>
      <c r="AT49" s="11"/>
      <c r="AU49" s="11"/>
      <c r="AV49" s="230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x14ac:dyDescent="0.2">
      <c r="A50" s="207">
        <v>44</v>
      </c>
      <c r="B50" s="150"/>
      <c r="C50" s="107" t="s">
        <v>269</v>
      </c>
      <c r="D50" s="9" t="s">
        <v>374</v>
      </c>
      <c r="E50" s="11">
        <v>13000000</v>
      </c>
      <c r="F50" s="11"/>
      <c r="G50" s="11">
        <v>5000000</v>
      </c>
      <c r="H50" s="43">
        <f t="shared" si="56"/>
        <v>8000000</v>
      </c>
      <c r="I50" s="11">
        <v>2000000</v>
      </c>
      <c r="J50" s="11"/>
      <c r="K50" s="11"/>
      <c r="L50" s="220">
        <f t="shared" si="74"/>
        <v>0</v>
      </c>
      <c r="M50" s="11">
        <v>500000</v>
      </c>
      <c r="N50" s="11">
        <v>500000</v>
      </c>
      <c r="O50" s="53">
        <f t="shared" si="67"/>
        <v>0</v>
      </c>
      <c r="P50" s="11">
        <v>500000</v>
      </c>
      <c r="Q50" s="11">
        <v>500000</v>
      </c>
      <c r="R50" s="53">
        <f t="shared" si="68"/>
        <v>0</v>
      </c>
      <c r="S50" s="11">
        <v>500000</v>
      </c>
      <c r="T50" s="11">
        <v>500000</v>
      </c>
      <c r="U50" s="53">
        <f t="shared" si="69"/>
        <v>0</v>
      </c>
      <c r="V50" s="11">
        <v>500000</v>
      </c>
      <c r="W50" s="11">
        <v>500000</v>
      </c>
      <c r="X50" s="53">
        <f t="shared" si="70"/>
        <v>0</v>
      </c>
      <c r="Y50" s="11">
        <v>500000</v>
      </c>
      <c r="Z50" s="11">
        <v>500000</v>
      </c>
      <c r="AA50" s="53">
        <f t="shared" si="64"/>
        <v>0</v>
      </c>
      <c r="AB50" s="11">
        <v>500000</v>
      </c>
      <c r="AC50" s="11">
        <v>500000</v>
      </c>
      <c r="AD50" s="53">
        <f t="shared" si="65"/>
        <v>0</v>
      </c>
      <c r="AE50" s="11">
        <v>500000</v>
      </c>
      <c r="AF50" s="11">
        <v>500000</v>
      </c>
      <c r="AG50" s="53">
        <f t="shared" si="66"/>
        <v>0</v>
      </c>
      <c r="AH50" s="11">
        <v>500000</v>
      </c>
      <c r="AI50" s="11">
        <v>500000</v>
      </c>
      <c r="AJ50" s="53">
        <f t="shared" si="71"/>
        <v>0</v>
      </c>
      <c r="AK50" s="11">
        <v>500000</v>
      </c>
      <c r="AL50" s="11">
        <v>500000</v>
      </c>
      <c r="AM50" s="53">
        <f t="shared" si="72"/>
        <v>0</v>
      </c>
      <c r="AN50" s="11">
        <v>500000</v>
      </c>
      <c r="AO50" s="11">
        <v>500000</v>
      </c>
      <c r="AP50" s="53">
        <f t="shared" si="73"/>
        <v>0</v>
      </c>
      <c r="AQ50" s="11">
        <v>500000</v>
      </c>
      <c r="AR50" s="11">
        <v>500000</v>
      </c>
      <c r="AS50" s="53">
        <f t="shared" si="75"/>
        <v>0</v>
      </c>
      <c r="AT50" s="11">
        <v>500000</v>
      </c>
      <c r="AU50" s="11"/>
      <c r="AV50" s="53">
        <f t="shared" si="59"/>
        <v>500000</v>
      </c>
      <c r="AW50" s="11"/>
      <c r="AX50" s="11"/>
      <c r="AY50" s="11"/>
      <c r="AZ50" s="31">
        <f t="shared" si="1"/>
        <v>6000000</v>
      </c>
      <c r="BA50" s="41">
        <f t="shared" si="2"/>
        <v>2000000</v>
      </c>
      <c r="BB50" s="8">
        <f t="shared" si="3"/>
        <v>8000000</v>
      </c>
      <c r="BC50" s="8">
        <f t="shared" si="4"/>
        <v>8000000</v>
      </c>
      <c r="BD50" s="8">
        <f t="shared" si="5"/>
        <v>0</v>
      </c>
    </row>
    <row r="51" spans="1:56" ht="11.25" customHeight="1" x14ac:dyDescent="0.2">
      <c r="A51" s="207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20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30">
        <f t="shared" si="75"/>
        <v>0</v>
      </c>
      <c r="AT51" s="11"/>
      <c r="AU51" s="11"/>
      <c r="AV51" s="230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7">
        <v>47</v>
      </c>
      <c r="B52" s="289"/>
      <c r="C52" s="290" t="s">
        <v>272</v>
      </c>
      <c r="D52" s="291" t="s">
        <v>374</v>
      </c>
      <c r="E52" s="292">
        <v>15000000</v>
      </c>
      <c r="F52" s="292">
        <v>1500000</v>
      </c>
      <c r="G52" s="292"/>
      <c r="H52" s="293">
        <f t="shared" si="56"/>
        <v>13500000</v>
      </c>
      <c r="I52" s="292">
        <v>13500000</v>
      </c>
      <c r="J52" s="292"/>
      <c r="K52" s="292"/>
      <c r="L52" s="294">
        <f t="shared" si="74"/>
        <v>0</v>
      </c>
      <c r="M52" s="292"/>
      <c r="N52" s="292"/>
      <c r="O52" s="293">
        <f t="shared" ref="O52" si="77">M52-N52</f>
        <v>0</v>
      </c>
      <c r="P52" s="292"/>
      <c r="Q52" s="292"/>
      <c r="R52" s="295">
        <f t="shared" ref="R52:R55" si="78">P52-Q52</f>
        <v>0</v>
      </c>
      <c r="S52" s="292"/>
      <c r="T52" s="292"/>
      <c r="U52" s="293">
        <f t="shared" ref="U52:U55" si="79">S52-T52</f>
        <v>0</v>
      </c>
      <c r="V52" s="292"/>
      <c r="W52" s="292"/>
      <c r="X52" s="293">
        <f t="shared" ref="X52:X55" si="80">V52-W52</f>
        <v>0</v>
      </c>
      <c r="Y52" s="292"/>
      <c r="Z52" s="292"/>
      <c r="AA52" s="293">
        <f t="shared" ref="AA52:AA55" si="81">Y52-Z52</f>
        <v>0</v>
      </c>
      <c r="AB52" s="292"/>
      <c r="AC52" s="292"/>
      <c r="AD52" s="293">
        <f t="shared" ref="AD52:AD55" si="82">AB52-AC52</f>
        <v>0</v>
      </c>
      <c r="AE52" s="292"/>
      <c r="AF52" s="292"/>
      <c r="AG52" s="293">
        <f t="shared" ref="AG52:AG55" si="83">AE52-AF52</f>
        <v>0</v>
      </c>
      <c r="AH52" s="292"/>
      <c r="AI52" s="292"/>
      <c r="AJ52" s="293">
        <f t="shared" ref="AJ52:AJ55" si="84">AH52-AI52</f>
        <v>0</v>
      </c>
      <c r="AK52" s="292"/>
      <c r="AL52" s="292"/>
      <c r="AM52" s="293">
        <f t="shared" ref="AM52:AM55" si="85">AK52-AL52</f>
        <v>0</v>
      </c>
      <c r="AN52" s="292"/>
      <c r="AO52" s="292"/>
      <c r="AP52" s="293">
        <f t="shared" ref="AP52:AP55" si="86">AN52-AO52</f>
        <v>0</v>
      </c>
      <c r="AQ52" s="293"/>
      <c r="AR52" s="292"/>
      <c r="AS52" s="295">
        <f t="shared" si="75"/>
        <v>0</v>
      </c>
      <c r="AT52" s="292"/>
      <c r="AU52" s="292"/>
      <c r="AV52" s="295">
        <f t="shared" si="59"/>
        <v>0</v>
      </c>
      <c r="AW52" s="292"/>
      <c r="AX52" s="292"/>
      <c r="AY52" s="292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x14ac:dyDescent="0.2">
      <c r="A53" s="207">
        <v>49</v>
      </c>
      <c r="B53" s="12"/>
      <c r="C53" s="47" t="s">
        <v>273</v>
      </c>
      <c r="D53" s="9" t="s">
        <v>375</v>
      </c>
      <c r="E53" s="41">
        <v>14000000</v>
      </c>
      <c r="F53" s="41"/>
      <c r="G53" s="41"/>
      <c r="H53" s="43">
        <f t="shared" si="56"/>
        <v>14000000</v>
      </c>
      <c r="I53" s="41">
        <v>3000000</v>
      </c>
      <c r="J53" s="41">
        <v>2000000</v>
      </c>
      <c r="K53" s="41">
        <v>2000000</v>
      </c>
      <c r="L53" s="220">
        <f t="shared" si="74"/>
        <v>0</v>
      </c>
      <c r="M53" s="41">
        <v>900000</v>
      </c>
      <c r="N53" s="41">
        <v>900000</v>
      </c>
      <c r="O53" s="53">
        <f t="shared" si="67"/>
        <v>0</v>
      </c>
      <c r="P53" s="41">
        <v>900000</v>
      </c>
      <c r="Q53" s="41">
        <v>900000</v>
      </c>
      <c r="R53" s="53">
        <f t="shared" si="78"/>
        <v>0</v>
      </c>
      <c r="S53" s="41">
        <v>900000</v>
      </c>
      <c r="T53" s="41">
        <v>900000</v>
      </c>
      <c r="U53" s="53">
        <f t="shared" si="79"/>
        <v>0</v>
      </c>
      <c r="V53" s="41">
        <v>900000</v>
      </c>
      <c r="W53" s="41">
        <v>900000</v>
      </c>
      <c r="X53" s="53">
        <f t="shared" si="80"/>
        <v>0</v>
      </c>
      <c r="Y53" s="41">
        <v>900000</v>
      </c>
      <c r="Z53" s="41">
        <v>900000</v>
      </c>
      <c r="AA53" s="53">
        <f t="shared" si="81"/>
        <v>0</v>
      </c>
      <c r="AB53" s="41">
        <v>900000</v>
      </c>
      <c r="AC53" s="41">
        <v>900000</v>
      </c>
      <c r="AD53" s="53">
        <f t="shared" si="82"/>
        <v>0</v>
      </c>
      <c r="AE53" s="41">
        <v>900000</v>
      </c>
      <c r="AF53" s="41">
        <v>900000</v>
      </c>
      <c r="AG53" s="53">
        <f t="shared" si="83"/>
        <v>0</v>
      </c>
      <c r="AH53" s="41">
        <v>900000</v>
      </c>
      <c r="AI53" s="41"/>
      <c r="AJ53" s="53">
        <f t="shared" si="84"/>
        <v>900000</v>
      </c>
      <c r="AK53" s="41">
        <v>900000</v>
      </c>
      <c r="AL53" s="41"/>
      <c r="AM53" s="53">
        <f t="shared" si="85"/>
        <v>900000</v>
      </c>
      <c r="AN53" s="41">
        <v>900000</v>
      </c>
      <c r="AO53" s="41"/>
      <c r="AP53" s="53">
        <f t="shared" si="86"/>
        <v>900000</v>
      </c>
      <c r="AQ53" s="43"/>
      <c r="AR53" s="41"/>
      <c r="AS53" s="230">
        <f t="shared" si="75"/>
        <v>0</v>
      </c>
      <c r="AT53" s="41"/>
      <c r="AU53" s="41"/>
      <c r="AV53" s="230">
        <f t="shared" si="59"/>
        <v>0</v>
      </c>
      <c r="AW53" s="41"/>
      <c r="AX53" s="41"/>
      <c r="AY53" s="41"/>
      <c r="AZ53" s="31">
        <f t="shared" si="1"/>
        <v>11000000</v>
      </c>
      <c r="BA53" s="41">
        <f t="shared" si="2"/>
        <v>3000000</v>
      </c>
      <c r="BB53" s="8">
        <f t="shared" si="3"/>
        <v>14000000</v>
      </c>
      <c r="BC53" s="8">
        <f t="shared" si="4"/>
        <v>14000000</v>
      </c>
      <c r="BD53" s="8">
        <f t="shared" si="5"/>
        <v>0</v>
      </c>
    </row>
    <row r="54" spans="1:56" x14ac:dyDescent="0.2">
      <c r="A54" s="207">
        <v>50</v>
      </c>
      <c r="B54" s="150"/>
      <c r="C54" s="107" t="s">
        <v>274</v>
      </c>
      <c r="D54" s="9" t="s">
        <v>374</v>
      </c>
      <c r="E54" s="41">
        <v>14000000</v>
      </c>
      <c r="F54" s="11"/>
      <c r="G54" s="11"/>
      <c r="H54" s="43">
        <f t="shared" si="56"/>
        <v>14000000</v>
      </c>
      <c r="I54" s="11">
        <v>2150000</v>
      </c>
      <c r="J54" s="11">
        <v>2850000</v>
      </c>
      <c r="K54" s="11">
        <v>2850000</v>
      </c>
      <c r="L54" s="220">
        <f t="shared" si="74"/>
        <v>0</v>
      </c>
      <c r="M54" s="11">
        <v>900000</v>
      </c>
      <c r="N54" s="11">
        <v>900000</v>
      </c>
      <c r="O54" s="53">
        <f t="shared" si="67"/>
        <v>0</v>
      </c>
      <c r="P54" s="11">
        <v>900000</v>
      </c>
      <c r="Q54" s="11">
        <v>900000</v>
      </c>
      <c r="R54" s="53">
        <f t="shared" si="78"/>
        <v>0</v>
      </c>
      <c r="S54" s="11">
        <v>900000</v>
      </c>
      <c r="T54" s="11">
        <v>900000</v>
      </c>
      <c r="U54" s="53">
        <f t="shared" si="79"/>
        <v>0</v>
      </c>
      <c r="V54" s="11">
        <v>900000</v>
      </c>
      <c r="W54" s="11">
        <v>900000</v>
      </c>
      <c r="X54" s="53">
        <f t="shared" si="80"/>
        <v>0</v>
      </c>
      <c r="Y54" s="11">
        <v>900000</v>
      </c>
      <c r="Z54" s="11">
        <v>900000</v>
      </c>
      <c r="AA54" s="53">
        <f t="shared" si="81"/>
        <v>0</v>
      </c>
      <c r="AB54" s="11">
        <v>900000</v>
      </c>
      <c r="AC54" s="11">
        <v>900000</v>
      </c>
      <c r="AD54" s="53">
        <f t="shared" si="82"/>
        <v>0</v>
      </c>
      <c r="AE54" s="11">
        <v>900000</v>
      </c>
      <c r="AF54" s="11">
        <v>900000</v>
      </c>
      <c r="AG54" s="53">
        <f t="shared" si="83"/>
        <v>0</v>
      </c>
      <c r="AH54" s="11">
        <v>900000</v>
      </c>
      <c r="AI54" s="11"/>
      <c r="AJ54" s="53">
        <f t="shared" si="84"/>
        <v>900000</v>
      </c>
      <c r="AK54" s="11">
        <v>900000</v>
      </c>
      <c r="AL54" s="11"/>
      <c r="AM54" s="53">
        <f t="shared" si="85"/>
        <v>900000</v>
      </c>
      <c r="AN54" s="11">
        <v>900000</v>
      </c>
      <c r="AO54" s="11"/>
      <c r="AP54" s="53">
        <f t="shared" si="86"/>
        <v>900000</v>
      </c>
      <c r="AQ54" s="43"/>
      <c r="AR54" s="11"/>
      <c r="AS54" s="230">
        <f t="shared" si="75"/>
        <v>0</v>
      </c>
      <c r="AT54" s="11"/>
      <c r="AU54" s="11"/>
      <c r="AV54" s="230">
        <f t="shared" si="59"/>
        <v>0</v>
      </c>
      <c r="AW54" s="11"/>
      <c r="AX54" s="11"/>
      <c r="AY54" s="11"/>
      <c r="AZ54" s="31">
        <f t="shared" si="1"/>
        <v>11850000</v>
      </c>
      <c r="BA54" s="41">
        <f t="shared" si="2"/>
        <v>2150000</v>
      </c>
      <c r="BB54" s="8">
        <f t="shared" si="3"/>
        <v>14000000</v>
      </c>
      <c r="BC54" s="8">
        <f t="shared" si="4"/>
        <v>14000000</v>
      </c>
      <c r="BD54" s="8">
        <f t="shared" si="5"/>
        <v>0</v>
      </c>
    </row>
    <row r="55" spans="1:56" x14ac:dyDescent="0.2">
      <c r="A55" s="207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20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30">
        <f t="shared" si="75"/>
        <v>0</v>
      </c>
      <c r="AT55" s="11"/>
      <c r="AU55" s="11"/>
      <c r="AV55" s="230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7">
        <v>52</v>
      </c>
      <c r="B56" s="296"/>
      <c r="C56" s="297" t="s">
        <v>276</v>
      </c>
      <c r="D56" s="280" t="s">
        <v>374</v>
      </c>
      <c r="E56" s="281">
        <v>15200000</v>
      </c>
      <c r="F56" s="281">
        <v>1520000</v>
      </c>
      <c r="G56" s="281"/>
      <c r="H56" s="282">
        <f t="shared" si="56"/>
        <v>13680000</v>
      </c>
      <c r="I56" s="281">
        <v>13680000</v>
      </c>
      <c r="J56" s="281"/>
      <c r="K56" s="281"/>
      <c r="L56" s="298">
        <f t="shared" si="74"/>
        <v>0</v>
      </c>
      <c r="M56" s="281"/>
      <c r="N56" s="281"/>
      <c r="O56" s="285">
        <f t="shared" si="67"/>
        <v>0</v>
      </c>
      <c r="P56" s="282"/>
      <c r="Q56" s="281"/>
      <c r="R56" s="286">
        <f t="shared" ref="R56:R71" si="87">P56-Q56</f>
        <v>0</v>
      </c>
      <c r="S56" s="281"/>
      <c r="T56" s="281"/>
      <c r="U56" s="285">
        <f t="shared" ref="U56:U69" si="88">S56-T56</f>
        <v>0</v>
      </c>
      <c r="V56" s="282"/>
      <c r="W56" s="281"/>
      <c r="X56" s="285">
        <f t="shared" ref="X56:X69" si="89">V56-W56</f>
        <v>0</v>
      </c>
      <c r="Y56" s="282"/>
      <c r="Z56" s="281"/>
      <c r="AA56" s="285">
        <f t="shared" ref="AA56:AA69" si="90">Y56-Z56</f>
        <v>0</v>
      </c>
      <c r="AB56" s="282"/>
      <c r="AC56" s="281"/>
      <c r="AD56" s="285">
        <f t="shared" ref="AD56:AD69" si="91">AB56-AC56</f>
        <v>0</v>
      </c>
      <c r="AE56" s="282"/>
      <c r="AF56" s="281"/>
      <c r="AG56" s="285">
        <f t="shared" ref="AG56:AG69" si="92">AE56-AF56</f>
        <v>0</v>
      </c>
      <c r="AH56" s="282"/>
      <c r="AI56" s="281"/>
      <c r="AJ56" s="285">
        <f t="shared" ref="AJ56:AJ69" si="93">AH56-AI56</f>
        <v>0</v>
      </c>
      <c r="AK56" s="282"/>
      <c r="AL56" s="281"/>
      <c r="AM56" s="285">
        <f t="shared" ref="AM56:AM69" si="94">AK56-AL56</f>
        <v>0</v>
      </c>
      <c r="AN56" s="282"/>
      <c r="AO56" s="281"/>
      <c r="AP56" s="285">
        <f t="shared" ref="AP56:AP69" si="95">AN56-AO56</f>
        <v>0</v>
      </c>
      <c r="AQ56" s="282"/>
      <c r="AR56" s="281"/>
      <c r="AS56" s="286">
        <f t="shared" si="75"/>
        <v>0</v>
      </c>
      <c r="AT56" s="281"/>
      <c r="AU56" s="281"/>
      <c r="AV56" s="286">
        <f t="shared" si="59"/>
        <v>0</v>
      </c>
      <c r="AW56" s="281"/>
      <c r="AX56" s="281"/>
      <c r="AY56" s="281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48">
        <v>53</v>
      </c>
      <c r="B57" s="387"/>
      <c r="C57" s="390" t="s">
        <v>277</v>
      </c>
      <c r="D57" s="263" t="s">
        <v>377</v>
      </c>
      <c r="E57" s="265">
        <v>14000000</v>
      </c>
      <c r="F57" s="281"/>
      <c r="G57" s="281"/>
      <c r="H57" s="265">
        <f t="shared" si="56"/>
        <v>14000000</v>
      </c>
      <c r="I57" s="281">
        <v>2000000</v>
      </c>
      <c r="J57" s="281">
        <v>3000000</v>
      </c>
      <c r="K57" s="281">
        <v>3000000</v>
      </c>
      <c r="L57" s="265">
        <f t="shared" si="74"/>
        <v>0</v>
      </c>
      <c r="M57" s="281">
        <v>900000</v>
      </c>
      <c r="N57" s="281">
        <v>900000</v>
      </c>
      <c r="O57" s="285">
        <f t="shared" si="67"/>
        <v>0</v>
      </c>
      <c r="P57" s="281">
        <v>900000</v>
      </c>
      <c r="Q57" s="281">
        <v>900000</v>
      </c>
      <c r="R57" s="285">
        <f t="shared" si="87"/>
        <v>0</v>
      </c>
      <c r="S57" s="281">
        <v>900000</v>
      </c>
      <c r="T57" s="281">
        <v>900000</v>
      </c>
      <c r="U57" s="285">
        <f t="shared" si="88"/>
        <v>0</v>
      </c>
      <c r="V57" s="281">
        <v>900000</v>
      </c>
      <c r="W57" s="281">
        <v>900000</v>
      </c>
      <c r="X57" s="285">
        <f t="shared" si="89"/>
        <v>0</v>
      </c>
      <c r="Y57" s="281">
        <v>900000</v>
      </c>
      <c r="Z57" s="281">
        <v>900000</v>
      </c>
      <c r="AA57" s="285">
        <f t="shared" si="90"/>
        <v>0</v>
      </c>
      <c r="AB57" s="281">
        <v>900000</v>
      </c>
      <c r="AC57" s="281">
        <v>900000</v>
      </c>
      <c r="AD57" s="285">
        <f t="shared" si="91"/>
        <v>0</v>
      </c>
      <c r="AE57" s="281">
        <v>900000</v>
      </c>
      <c r="AF57" s="281">
        <v>900000</v>
      </c>
      <c r="AG57" s="285">
        <f>AE57-AF57</f>
        <v>0</v>
      </c>
      <c r="AH57" s="281">
        <v>900000</v>
      </c>
      <c r="AI57" s="281">
        <v>900000</v>
      </c>
      <c r="AJ57" s="285">
        <f t="shared" si="93"/>
        <v>0</v>
      </c>
      <c r="AK57" s="281">
        <v>900000</v>
      </c>
      <c r="AL57" s="281">
        <v>900000</v>
      </c>
      <c r="AM57" s="285">
        <f t="shared" si="94"/>
        <v>0</v>
      </c>
      <c r="AN57" s="281">
        <v>900000</v>
      </c>
      <c r="AO57" s="281">
        <v>900000</v>
      </c>
      <c r="AP57" s="285">
        <f t="shared" si="95"/>
        <v>0</v>
      </c>
      <c r="AQ57" s="265"/>
      <c r="AS57" s="121"/>
      <c r="AT57" s="281"/>
      <c r="AU57" s="281"/>
      <c r="AV57" s="286">
        <f t="shared" si="59"/>
        <v>0</v>
      </c>
      <c r="AW57" s="281"/>
      <c r="AX57" s="281"/>
      <c r="AY57" s="265"/>
      <c r="AZ57" s="119">
        <f t="shared" si="1"/>
        <v>12000000</v>
      </c>
      <c r="BA57" s="265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x14ac:dyDescent="0.2">
      <c r="A58" s="207">
        <v>54</v>
      </c>
      <c r="B58" s="150"/>
      <c r="C58" s="107" t="s">
        <v>278</v>
      </c>
      <c r="D58" s="9" t="s">
        <v>374</v>
      </c>
      <c r="E58" s="11">
        <v>13000000</v>
      </c>
      <c r="F58" s="11"/>
      <c r="G58" s="11"/>
      <c r="H58" s="43">
        <f t="shared" si="56"/>
        <v>13000000</v>
      </c>
      <c r="I58" s="11">
        <v>1000000</v>
      </c>
      <c r="J58" s="11">
        <v>4000000</v>
      </c>
      <c r="K58" s="11">
        <v>4000000</v>
      </c>
      <c r="L58" s="220">
        <f t="shared" si="74"/>
        <v>0</v>
      </c>
      <c r="M58" s="11">
        <v>800000</v>
      </c>
      <c r="N58" s="11">
        <v>800000</v>
      </c>
      <c r="O58" s="53">
        <f t="shared" si="67"/>
        <v>0</v>
      </c>
      <c r="P58" s="11">
        <v>800000</v>
      </c>
      <c r="Q58" s="11">
        <v>800000</v>
      </c>
      <c r="R58" s="53">
        <f t="shared" si="87"/>
        <v>0</v>
      </c>
      <c r="S58" s="11">
        <v>800000</v>
      </c>
      <c r="T58" s="11">
        <v>800000</v>
      </c>
      <c r="U58" s="53">
        <f t="shared" si="88"/>
        <v>0</v>
      </c>
      <c r="V58" s="11">
        <v>800000</v>
      </c>
      <c r="W58" s="11">
        <v>800000</v>
      </c>
      <c r="X58" s="53">
        <f t="shared" si="89"/>
        <v>0</v>
      </c>
      <c r="Y58" s="11">
        <v>800000</v>
      </c>
      <c r="Z58" s="11">
        <v>800000</v>
      </c>
      <c r="AA58" s="53">
        <f t="shared" si="90"/>
        <v>0</v>
      </c>
      <c r="AB58" s="11">
        <v>800000</v>
      </c>
      <c r="AC58" s="11">
        <v>800000</v>
      </c>
      <c r="AD58" s="53">
        <f t="shared" si="91"/>
        <v>0</v>
      </c>
      <c r="AE58" s="11">
        <v>800000</v>
      </c>
      <c r="AF58" s="11">
        <v>800000</v>
      </c>
      <c r="AG58" s="53">
        <f t="shared" si="92"/>
        <v>0</v>
      </c>
      <c r="AH58" s="11">
        <v>800000</v>
      </c>
      <c r="AI58" s="11">
        <v>800000</v>
      </c>
      <c r="AJ58" s="53">
        <f t="shared" si="93"/>
        <v>0</v>
      </c>
      <c r="AK58" s="11">
        <v>800000</v>
      </c>
      <c r="AL58" s="11"/>
      <c r="AM58" s="53">
        <f t="shared" si="94"/>
        <v>800000</v>
      </c>
      <c r="AN58" s="11">
        <v>800000</v>
      </c>
      <c r="AO58" s="11"/>
      <c r="AP58" s="53">
        <f t="shared" si="95"/>
        <v>800000</v>
      </c>
      <c r="AQ58" s="43"/>
      <c r="AR58" s="11"/>
      <c r="AS58" s="230">
        <f t="shared" ref="AS58:AS66" si="96">AQ58-AR58</f>
        <v>0</v>
      </c>
      <c r="AT58" s="11"/>
      <c r="AU58" s="11"/>
      <c r="AV58" s="230">
        <f t="shared" si="59"/>
        <v>0</v>
      </c>
      <c r="AW58" s="11"/>
      <c r="AX58" s="11"/>
      <c r="AY58" s="11"/>
      <c r="AZ58" s="31">
        <f t="shared" si="1"/>
        <v>12000000</v>
      </c>
      <c r="BA58" s="41">
        <f t="shared" si="2"/>
        <v>1000000</v>
      </c>
      <c r="BB58" s="8">
        <f t="shared" si="3"/>
        <v>13000000</v>
      </c>
      <c r="BC58" s="8">
        <f t="shared" si="4"/>
        <v>13000000</v>
      </c>
      <c r="BD58" s="8">
        <f t="shared" si="5"/>
        <v>0</v>
      </c>
    </row>
    <row r="59" spans="1:56" x14ac:dyDescent="0.2">
      <c r="A59" s="207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20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300000</v>
      </c>
      <c r="AG59" s="53">
        <f t="shared" si="92"/>
        <v>600000</v>
      </c>
      <c r="AH59" s="11">
        <v>900000</v>
      </c>
      <c r="AI59" s="11"/>
      <c r="AJ59" s="53">
        <f t="shared" si="93"/>
        <v>900000</v>
      </c>
      <c r="AK59" s="11">
        <v>900000</v>
      </c>
      <c r="AL59" s="11"/>
      <c r="AM59" s="53">
        <f t="shared" si="94"/>
        <v>900000</v>
      </c>
      <c r="AN59" s="11">
        <v>900000</v>
      </c>
      <c r="AO59" s="11"/>
      <c r="AP59" s="53">
        <f t="shared" si="95"/>
        <v>900000</v>
      </c>
      <c r="AQ59" s="43"/>
      <c r="AR59" s="11"/>
      <c r="AS59" s="230">
        <f t="shared" si="96"/>
        <v>0</v>
      </c>
      <c r="AT59" s="11"/>
      <c r="AU59" s="11"/>
      <c r="AV59" s="230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7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20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30">
        <f t="shared" si="96"/>
        <v>0</v>
      </c>
      <c r="AT60" s="11"/>
      <c r="AU60" s="11"/>
      <c r="AV60" s="230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x14ac:dyDescent="0.2">
      <c r="A61" s="207">
        <v>57</v>
      </c>
      <c r="B61" s="150"/>
      <c r="C61" s="107" t="s">
        <v>281</v>
      </c>
      <c r="D61" s="9" t="s">
        <v>377</v>
      </c>
      <c r="E61" s="11">
        <v>13000000</v>
      </c>
      <c r="F61" s="11"/>
      <c r="G61" s="11"/>
      <c r="H61" s="43">
        <f t="shared" si="56"/>
        <v>13000000</v>
      </c>
      <c r="I61" s="11">
        <v>5000000</v>
      </c>
      <c r="J61" s="11">
        <v>670000</v>
      </c>
      <c r="K61" s="11">
        <v>670000</v>
      </c>
      <c r="L61" s="220">
        <f t="shared" si="74"/>
        <v>0</v>
      </c>
      <c r="M61" s="11">
        <v>670000</v>
      </c>
      <c r="N61" s="11">
        <v>670000</v>
      </c>
      <c r="O61" s="220">
        <f t="shared" si="67"/>
        <v>0</v>
      </c>
      <c r="P61" s="11">
        <v>670000</v>
      </c>
      <c r="Q61" s="11">
        <v>670000</v>
      </c>
      <c r="R61" s="220">
        <f t="shared" si="87"/>
        <v>0</v>
      </c>
      <c r="S61" s="11">
        <v>670000</v>
      </c>
      <c r="T61" s="11">
        <v>670000</v>
      </c>
      <c r="U61" s="220">
        <f t="shared" si="88"/>
        <v>0</v>
      </c>
      <c r="V61" s="11">
        <v>670000</v>
      </c>
      <c r="W61" s="11">
        <v>670000</v>
      </c>
      <c r="X61" s="220">
        <f t="shared" si="89"/>
        <v>0</v>
      </c>
      <c r="Y61" s="11">
        <v>670000</v>
      </c>
      <c r="Z61" s="11">
        <v>670000</v>
      </c>
      <c r="AA61" s="220">
        <f t="shared" si="90"/>
        <v>0</v>
      </c>
      <c r="AB61" s="11">
        <v>670000</v>
      </c>
      <c r="AC61" s="11">
        <v>670000</v>
      </c>
      <c r="AD61" s="220">
        <f t="shared" si="91"/>
        <v>0</v>
      </c>
      <c r="AE61" s="11">
        <v>670000</v>
      </c>
      <c r="AF61" s="11">
        <v>670000</v>
      </c>
      <c r="AG61" s="220">
        <f t="shared" si="92"/>
        <v>0</v>
      </c>
      <c r="AH61" s="11">
        <v>670000</v>
      </c>
      <c r="AI61" s="11">
        <v>670000</v>
      </c>
      <c r="AJ61" s="220">
        <f t="shared" si="93"/>
        <v>0</v>
      </c>
      <c r="AK61" s="11">
        <v>670000</v>
      </c>
      <c r="AL61" s="11"/>
      <c r="AM61" s="220">
        <f t="shared" si="94"/>
        <v>670000</v>
      </c>
      <c r="AN61" s="11">
        <v>670000</v>
      </c>
      <c r="AO61" s="11"/>
      <c r="AP61" s="220">
        <f t="shared" si="95"/>
        <v>670000</v>
      </c>
      <c r="AQ61" s="43">
        <v>630000</v>
      </c>
      <c r="AR61" s="11"/>
      <c r="AS61" s="230">
        <f>+AQ61-AR61</f>
        <v>630000</v>
      </c>
      <c r="AT61" s="11">
        <v>0</v>
      </c>
      <c r="AU61" s="11"/>
      <c r="AV61" s="230">
        <f t="shared" si="59"/>
        <v>0</v>
      </c>
      <c r="AW61" s="11"/>
      <c r="AX61" s="11"/>
      <c r="AY61" s="11"/>
      <c r="AZ61" s="31">
        <f t="shared" si="1"/>
        <v>8000000</v>
      </c>
      <c r="BA61" s="41">
        <f t="shared" si="2"/>
        <v>5000000</v>
      </c>
      <c r="BB61" s="8">
        <f t="shared" si="3"/>
        <v>13000000</v>
      </c>
      <c r="BC61" s="8">
        <f t="shared" si="4"/>
        <v>13000000</v>
      </c>
      <c r="BD61" s="8">
        <f t="shared" si="5"/>
        <v>0</v>
      </c>
    </row>
    <row r="62" spans="1:56" s="120" customFormat="1" x14ac:dyDescent="0.2">
      <c r="A62" s="348">
        <v>58</v>
      </c>
      <c r="B62" s="296"/>
      <c r="C62" s="297" t="s">
        <v>282</v>
      </c>
      <c r="D62" s="280" t="s">
        <v>375</v>
      </c>
      <c r="E62" s="281">
        <v>14000000</v>
      </c>
      <c r="F62" s="281"/>
      <c r="G62" s="281"/>
      <c r="H62" s="282">
        <f t="shared" si="56"/>
        <v>14000000</v>
      </c>
      <c r="I62" s="281">
        <v>2500000</v>
      </c>
      <c r="J62" s="281">
        <v>2500000</v>
      </c>
      <c r="K62" s="281">
        <v>2500000</v>
      </c>
      <c r="L62" s="298">
        <f t="shared" si="74"/>
        <v>0</v>
      </c>
      <c r="M62" s="281">
        <v>900000</v>
      </c>
      <c r="N62" s="281">
        <v>900000</v>
      </c>
      <c r="O62" s="285">
        <f t="shared" si="67"/>
        <v>0</v>
      </c>
      <c r="P62" s="281">
        <v>900000</v>
      </c>
      <c r="Q62" s="281">
        <v>900000</v>
      </c>
      <c r="R62" s="285">
        <f t="shared" si="87"/>
        <v>0</v>
      </c>
      <c r="S62" s="281">
        <v>900000</v>
      </c>
      <c r="T62" s="281">
        <v>900000</v>
      </c>
      <c r="U62" s="285">
        <f t="shared" si="88"/>
        <v>0</v>
      </c>
      <c r="V62" s="281">
        <v>900000</v>
      </c>
      <c r="W62" s="281">
        <v>900000</v>
      </c>
      <c r="X62" s="285">
        <f t="shared" si="89"/>
        <v>0</v>
      </c>
      <c r="Y62" s="281">
        <v>900000</v>
      </c>
      <c r="Z62" s="281">
        <v>900000</v>
      </c>
      <c r="AA62" s="285">
        <f t="shared" si="90"/>
        <v>0</v>
      </c>
      <c r="AB62" s="281">
        <v>900000</v>
      </c>
      <c r="AC62" s="281">
        <v>900000</v>
      </c>
      <c r="AD62" s="285">
        <f t="shared" si="91"/>
        <v>0</v>
      </c>
      <c r="AE62" s="281">
        <v>900000</v>
      </c>
      <c r="AF62" s="281">
        <v>900000</v>
      </c>
      <c r="AG62" s="285">
        <f t="shared" si="92"/>
        <v>0</v>
      </c>
      <c r="AH62" s="281">
        <v>900000</v>
      </c>
      <c r="AI62" s="281">
        <v>900000</v>
      </c>
      <c r="AJ62" s="285">
        <f t="shared" si="93"/>
        <v>0</v>
      </c>
      <c r="AK62" s="281">
        <v>900000</v>
      </c>
      <c r="AL62" s="281">
        <v>900000</v>
      </c>
      <c r="AM62" s="285">
        <f t="shared" si="94"/>
        <v>0</v>
      </c>
      <c r="AN62" s="281">
        <v>900000</v>
      </c>
      <c r="AO62" s="281">
        <v>900000</v>
      </c>
      <c r="AP62" s="285">
        <f t="shared" si="95"/>
        <v>0</v>
      </c>
      <c r="AQ62" s="282"/>
      <c r="AR62" s="281"/>
      <c r="AS62" s="286">
        <f t="shared" si="96"/>
        <v>0</v>
      </c>
      <c r="AT62" s="281"/>
      <c r="AU62" s="281"/>
      <c r="AV62" s="286">
        <f t="shared" si="59"/>
        <v>0</v>
      </c>
      <c r="AW62" s="281"/>
      <c r="AX62" s="281"/>
      <c r="AY62" s="281"/>
      <c r="AZ62" s="119">
        <f t="shared" si="1"/>
        <v>11500000</v>
      </c>
      <c r="BA62" s="265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7">
        <v>59</v>
      </c>
      <c r="B63" s="150"/>
      <c r="C63" s="369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20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30">
        <f t="shared" si="96"/>
        <v>0</v>
      </c>
      <c r="AT63" s="11"/>
      <c r="AU63" s="11"/>
      <c r="AV63" s="230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7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20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30">
        <f t="shared" si="96"/>
        <v>0</v>
      </c>
      <c r="AT64" s="11"/>
      <c r="AU64" s="11"/>
      <c r="AV64" s="230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7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20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/>
      <c r="AG65" s="53">
        <f t="shared" si="92"/>
        <v>800000</v>
      </c>
      <c r="AH65" s="11">
        <v>800000</v>
      </c>
      <c r="AI65" s="11"/>
      <c r="AJ65" s="53">
        <f t="shared" si="93"/>
        <v>800000</v>
      </c>
      <c r="AK65" s="11">
        <v>800000</v>
      </c>
      <c r="AL65" s="11"/>
      <c r="AM65" s="53">
        <f t="shared" si="94"/>
        <v>800000</v>
      </c>
      <c r="AN65" s="11">
        <v>800000</v>
      </c>
      <c r="AO65" s="11"/>
      <c r="AP65" s="53">
        <f t="shared" si="95"/>
        <v>800000</v>
      </c>
      <c r="AQ65" s="41"/>
      <c r="AR65" s="41"/>
      <c r="AS65" s="230">
        <f t="shared" si="96"/>
        <v>0</v>
      </c>
      <c r="AT65" s="41"/>
      <c r="AU65" s="41"/>
      <c r="AV65" s="230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s="120" customFormat="1" ht="12" x14ac:dyDescent="0.2">
      <c r="A66" s="348">
        <v>62</v>
      </c>
      <c r="B66" s="287"/>
      <c r="C66" s="391" t="s">
        <v>429</v>
      </c>
      <c r="D66" s="280" t="s">
        <v>374</v>
      </c>
      <c r="E66" s="265">
        <v>13000000</v>
      </c>
      <c r="F66" s="265"/>
      <c r="G66" s="265"/>
      <c r="H66" s="282">
        <f t="shared" si="56"/>
        <v>13000000</v>
      </c>
      <c r="I66" s="265">
        <v>5000000</v>
      </c>
      <c r="J66" s="265"/>
      <c r="K66" s="265"/>
      <c r="L66" s="298">
        <f t="shared" si="74"/>
        <v>0</v>
      </c>
      <c r="M66" s="281">
        <v>800000</v>
      </c>
      <c r="N66" s="281">
        <v>800000</v>
      </c>
      <c r="O66" s="285">
        <f t="shared" ref="O66" si="98">M66-N66</f>
        <v>0</v>
      </c>
      <c r="P66" s="281">
        <v>800000</v>
      </c>
      <c r="Q66" s="281">
        <v>800000</v>
      </c>
      <c r="R66" s="285">
        <f t="shared" si="87"/>
        <v>0</v>
      </c>
      <c r="S66" s="281">
        <v>800000</v>
      </c>
      <c r="T66" s="281">
        <v>800000</v>
      </c>
      <c r="U66" s="285">
        <f t="shared" si="88"/>
        <v>0</v>
      </c>
      <c r="V66" s="281">
        <v>800000</v>
      </c>
      <c r="W66" s="281">
        <v>800000</v>
      </c>
      <c r="X66" s="285">
        <f t="shared" si="89"/>
        <v>0</v>
      </c>
      <c r="Y66" s="281">
        <v>800000</v>
      </c>
      <c r="Z66" s="281">
        <v>800000</v>
      </c>
      <c r="AA66" s="285">
        <f t="shared" si="90"/>
        <v>0</v>
      </c>
      <c r="AB66" s="281">
        <v>800000</v>
      </c>
      <c r="AC66" s="281">
        <v>800000</v>
      </c>
      <c r="AD66" s="285">
        <f t="shared" si="91"/>
        <v>0</v>
      </c>
      <c r="AE66" s="281">
        <v>800000</v>
      </c>
      <c r="AF66" s="281">
        <v>800000</v>
      </c>
      <c r="AG66" s="285">
        <f t="shared" si="92"/>
        <v>0</v>
      </c>
      <c r="AH66" s="281">
        <v>800000</v>
      </c>
      <c r="AI66" s="281">
        <v>800000</v>
      </c>
      <c r="AJ66" s="285">
        <f t="shared" si="93"/>
        <v>0</v>
      </c>
      <c r="AK66" s="281">
        <v>800000</v>
      </c>
      <c r="AL66" s="281">
        <v>800000</v>
      </c>
      <c r="AM66" s="285">
        <f t="shared" si="94"/>
        <v>0</v>
      </c>
      <c r="AN66" s="281">
        <v>800000</v>
      </c>
      <c r="AO66" s="281">
        <v>800000</v>
      </c>
      <c r="AP66" s="285">
        <f t="shared" si="95"/>
        <v>0</v>
      </c>
      <c r="AQ66" s="265"/>
      <c r="AR66" s="265"/>
      <c r="AS66" s="286">
        <f t="shared" si="96"/>
        <v>0</v>
      </c>
      <c r="AT66" s="265"/>
      <c r="AU66" s="265"/>
      <c r="AV66" s="286">
        <f t="shared" si="59"/>
        <v>0</v>
      </c>
      <c r="AW66" s="265"/>
      <c r="AX66" s="265"/>
      <c r="AY66" s="265"/>
      <c r="AZ66" s="119">
        <f t="shared" si="1"/>
        <v>8000000</v>
      </c>
      <c r="BA66" s="265">
        <f t="shared" si="2"/>
        <v>5000000</v>
      </c>
      <c r="BB66" s="120">
        <f t="shared" si="3"/>
        <v>13000000</v>
      </c>
      <c r="BC66" s="120">
        <f t="shared" si="4"/>
        <v>13000000</v>
      </c>
      <c r="BD66" s="120">
        <f t="shared" si="5"/>
        <v>0</v>
      </c>
    </row>
    <row r="67" spans="1:56" x14ac:dyDescent="0.2">
      <c r="A67" s="207">
        <v>63</v>
      </c>
      <c r="B67" s="12"/>
      <c r="C67" s="47" t="s">
        <v>285</v>
      </c>
      <c r="D67" s="9" t="s">
        <v>375</v>
      </c>
      <c r="E67" s="41">
        <v>14500000</v>
      </c>
      <c r="F67" s="41"/>
      <c r="G67" s="41"/>
      <c r="H67" s="43">
        <f t="shared" ref="H67:H73" si="99">E67-F67-G67</f>
        <v>14500000</v>
      </c>
      <c r="I67" s="41">
        <v>5000000</v>
      </c>
      <c r="J67" s="41"/>
      <c r="K67" s="41"/>
      <c r="L67" s="220">
        <f>J67-K67</f>
        <v>0</v>
      </c>
      <c r="M67" s="11">
        <v>950000</v>
      </c>
      <c r="N67" s="11">
        <v>950000</v>
      </c>
      <c r="O67" s="53">
        <f t="shared" ref="O67:O73" si="100">M67-N67</f>
        <v>0</v>
      </c>
      <c r="P67" s="11">
        <v>950000</v>
      </c>
      <c r="Q67" s="11">
        <v>950000</v>
      </c>
      <c r="R67" s="53">
        <f t="shared" si="87"/>
        <v>0</v>
      </c>
      <c r="S67" s="11">
        <v>950000</v>
      </c>
      <c r="T67" s="11">
        <v>950000</v>
      </c>
      <c r="U67" s="53">
        <f t="shared" si="88"/>
        <v>0</v>
      </c>
      <c r="V67" s="11">
        <v>950000</v>
      </c>
      <c r="W67" s="11">
        <v>950000</v>
      </c>
      <c r="X67" s="53">
        <f t="shared" si="89"/>
        <v>0</v>
      </c>
      <c r="Y67" s="11">
        <v>950000</v>
      </c>
      <c r="Z67" s="11">
        <v>950000</v>
      </c>
      <c r="AA67" s="53">
        <f t="shared" si="90"/>
        <v>0</v>
      </c>
      <c r="AB67" s="11">
        <v>950000</v>
      </c>
      <c r="AC67" s="11">
        <v>950000</v>
      </c>
      <c r="AD67" s="53">
        <f t="shared" si="91"/>
        <v>0</v>
      </c>
      <c r="AE67" s="11">
        <v>950000</v>
      </c>
      <c r="AF67" s="11">
        <v>950000</v>
      </c>
      <c r="AG67" s="53">
        <f t="shared" si="92"/>
        <v>0</v>
      </c>
      <c r="AH67" s="11">
        <v>950000</v>
      </c>
      <c r="AI67" s="11"/>
      <c r="AJ67" s="53">
        <f t="shared" si="93"/>
        <v>950000</v>
      </c>
      <c r="AK67" s="11">
        <v>950000</v>
      </c>
      <c r="AL67" s="11"/>
      <c r="AM67" s="53">
        <f t="shared" si="94"/>
        <v>950000</v>
      </c>
      <c r="AN67" s="11">
        <v>950000</v>
      </c>
      <c r="AO67" s="11"/>
      <c r="AP67" s="53">
        <f t="shared" si="95"/>
        <v>950000</v>
      </c>
      <c r="AQ67" s="41"/>
      <c r="AR67" s="41"/>
      <c r="AS67" s="230">
        <f t="shared" ref="AS67:AS129" si="101">AQ67-AR67</f>
        <v>0</v>
      </c>
      <c r="AT67" s="41"/>
      <c r="AU67" s="41"/>
      <c r="AV67" s="230">
        <f t="shared" si="59"/>
        <v>0</v>
      </c>
      <c r="AW67" s="41"/>
      <c r="AX67" s="41"/>
      <c r="AY67" s="41"/>
      <c r="AZ67" s="31">
        <f t="shared" si="1"/>
        <v>9500000</v>
      </c>
      <c r="BA67" s="41">
        <f t="shared" si="2"/>
        <v>5000000</v>
      </c>
      <c r="BB67" s="8">
        <f t="shared" si="3"/>
        <v>14500000</v>
      </c>
      <c r="BC67" s="8">
        <f t="shared" si="4"/>
        <v>14500000</v>
      </c>
      <c r="BD67" s="8">
        <f t="shared" si="5"/>
        <v>0</v>
      </c>
    </row>
    <row r="68" spans="1:56" x14ac:dyDescent="0.2">
      <c r="A68" s="207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20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30">
        <f t="shared" si="101"/>
        <v>0</v>
      </c>
      <c r="AT68" s="41"/>
      <c r="AU68" s="41"/>
      <c r="AV68" s="230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7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20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30">
        <f t="shared" si="101"/>
        <v>0</v>
      </c>
      <c r="AT69" s="41"/>
      <c r="AU69" s="41"/>
      <c r="AV69" s="230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7">
        <v>67</v>
      </c>
      <c r="B70" s="299"/>
      <c r="C70" s="300" t="s">
        <v>163</v>
      </c>
      <c r="D70" s="263" t="s">
        <v>374</v>
      </c>
      <c r="E70" s="281">
        <v>12500000</v>
      </c>
      <c r="F70" s="281"/>
      <c r="G70" s="281"/>
      <c r="H70" s="281">
        <f t="shared" si="99"/>
        <v>12500000</v>
      </c>
      <c r="I70" s="281">
        <v>2000000</v>
      </c>
      <c r="J70" s="281">
        <v>3000000</v>
      </c>
      <c r="K70" s="281">
        <v>3000000</v>
      </c>
      <c r="L70" s="301">
        <f>J70-K70</f>
        <v>0</v>
      </c>
      <c r="M70" s="281">
        <v>750000</v>
      </c>
      <c r="N70" s="281">
        <v>750000</v>
      </c>
      <c r="O70" s="302">
        <f t="shared" si="100"/>
        <v>0</v>
      </c>
      <c r="P70" s="281">
        <v>750000</v>
      </c>
      <c r="Q70" s="281">
        <v>750000</v>
      </c>
      <c r="R70" s="301">
        <f t="shared" si="87"/>
        <v>0</v>
      </c>
      <c r="S70" s="281">
        <v>750000</v>
      </c>
      <c r="T70" s="281">
        <v>750000</v>
      </c>
      <c r="U70" s="301">
        <f>S70-T70</f>
        <v>0</v>
      </c>
      <c r="V70" s="281">
        <v>750000</v>
      </c>
      <c r="W70" s="281">
        <v>750000</v>
      </c>
      <c r="X70" s="301">
        <f>V70-W70</f>
        <v>0</v>
      </c>
      <c r="Y70" s="281">
        <v>750000</v>
      </c>
      <c r="Z70" s="281">
        <v>750000</v>
      </c>
      <c r="AA70" s="301">
        <f>Y70-Z70</f>
        <v>0</v>
      </c>
      <c r="AB70" s="281">
        <v>750000</v>
      </c>
      <c r="AC70" s="281">
        <v>750000</v>
      </c>
      <c r="AD70" s="301">
        <f>AB70-AC70</f>
        <v>0</v>
      </c>
      <c r="AE70" s="281">
        <v>750000</v>
      </c>
      <c r="AF70" s="281">
        <v>750000</v>
      </c>
      <c r="AG70" s="301">
        <f>AE70-AF70</f>
        <v>0</v>
      </c>
      <c r="AH70" s="281">
        <v>750000</v>
      </c>
      <c r="AI70" s="281">
        <v>750000</v>
      </c>
      <c r="AJ70" s="301">
        <f>AH70-AI70</f>
        <v>0</v>
      </c>
      <c r="AK70" s="281">
        <v>750000</v>
      </c>
      <c r="AL70" s="281">
        <v>750000</v>
      </c>
      <c r="AM70" s="301">
        <f>AK70-AL70</f>
        <v>0</v>
      </c>
      <c r="AN70" s="281">
        <v>750000</v>
      </c>
      <c r="AO70" s="281">
        <v>750000</v>
      </c>
      <c r="AP70" s="301">
        <f>AN70-AO70</f>
        <v>0</v>
      </c>
      <c r="AQ70" s="265"/>
      <c r="AR70" s="265"/>
      <c r="AS70" s="286">
        <f t="shared" si="101"/>
        <v>0</v>
      </c>
      <c r="AT70" s="265"/>
      <c r="AU70" s="265"/>
      <c r="AV70" s="286">
        <f t="shared" si="102"/>
        <v>0</v>
      </c>
      <c r="AW70" s="265"/>
      <c r="AX70" s="265"/>
      <c r="AY70" s="265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7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20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>
        <v>620000</v>
      </c>
      <c r="AG71" s="53">
        <f>AE71-AF71</f>
        <v>0</v>
      </c>
      <c r="AH71" s="41">
        <v>620000</v>
      </c>
      <c r="AI71" s="41"/>
      <c r="AJ71" s="53">
        <f>AH71-AI71</f>
        <v>620000</v>
      </c>
      <c r="AK71" s="41">
        <v>620000</v>
      </c>
      <c r="AL71" s="41"/>
      <c r="AM71" s="53">
        <f>AK71-AL71</f>
        <v>620000</v>
      </c>
      <c r="AN71" s="41">
        <v>620000</v>
      </c>
      <c r="AO71" s="41"/>
      <c r="AP71" s="53">
        <f>AN71-AO71</f>
        <v>620000</v>
      </c>
      <c r="AQ71" s="41"/>
      <c r="AR71" s="41"/>
      <c r="AS71" s="230">
        <f t="shared" si="101"/>
        <v>0</v>
      </c>
      <c r="AT71" s="41"/>
      <c r="AU71" s="41"/>
      <c r="AV71" s="230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48">
        <v>69</v>
      </c>
      <c r="B72" s="287"/>
      <c r="C72" s="265" t="s">
        <v>349</v>
      </c>
      <c r="D72" s="263" t="s">
        <v>375</v>
      </c>
      <c r="E72" s="265">
        <v>13000000</v>
      </c>
      <c r="F72" s="265"/>
      <c r="G72" s="265"/>
      <c r="H72" s="265">
        <f t="shared" si="99"/>
        <v>13000000</v>
      </c>
      <c r="I72" s="265">
        <v>1000000</v>
      </c>
      <c r="J72" s="265">
        <v>4000000</v>
      </c>
      <c r="K72" s="265">
        <v>4000000</v>
      </c>
      <c r="L72" s="266">
        <f t="shared" ref="L72:L78" si="108">J72-K72</f>
        <v>0</v>
      </c>
      <c r="M72" s="265">
        <v>667000</v>
      </c>
      <c r="N72" s="265">
        <v>667000</v>
      </c>
      <c r="O72" s="121">
        <f t="shared" si="100"/>
        <v>0</v>
      </c>
      <c r="P72" s="265">
        <v>667000</v>
      </c>
      <c r="Q72" s="265">
        <f>33000+634000</f>
        <v>667000</v>
      </c>
      <c r="R72" s="121">
        <f t="shared" ref="R72:R73" si="109">P72-Q72</f>
        <v>0</v>
      </c>
      <c r="S72" s="265">
        <v>667000</v>
      </c>
      <c r="T72" s="265">
        <v>667000</v>
      </c>
      <c r="U72" s="121">
        <f t="shared" ref="U72:U73" si="110">S72-T72</f>
        <v>0</v>
      </c>
      <c r="V72" s="265">
        <v>667000</v>
      </c>
      <c r="W72" s="265">
        <v>667000</v>
      </c>
      <c r="X72" s="121">
        <f t="shared" ref="X72:X73" si="111">V72-W72</f>
        <v>0</v>
      </c>
      <c r="Y72" s="265">
        <v>667000</v>
      </c>
      <c r="Z72" s="265">
        <v>667000</v>
      </c>
      <c r="AA72" s="121">
        <f t="shared" ref="AA72:AA73" si="112">Y72-Z72</f>
        <v>0</v>
      </c>
      <c r="AB72" s="265">
        <v>667000</v>
      </c>
      <c r="AC72" s="265">
        <v>667000</v>
      </c>
      <c r="AD72" s="121">
        <f t="shared" ref="AD72:AD73" si="113">AB72-AC72</f>
        <v>0</v>
      </c>
      <c r="AE72" s="265">
        <v>667000</v>
      </c>
      <c r="AF72" s="265">
        <v>667000</v>
      </c>
      <c r="AG72" s="121">
        <f t="shared" ref="AG72:AG73" si="114">AE72-AF72</f>
        <v>0</v>
      </c>
      <c r="AH72" s="265">
        <v>667000</v>
      </c>
      <c r="AI72" s="265">
        <v>667000</v>
      </c>
      <c r="AJ72" s="121">
        <f t="shared" ref="AJ72:AJ73" si="115">AH72-AI72</f>
        <v>0</v>
      </c>
      <c r="AK72" s="265">
        <v>667000</v>
      </c>
      <c r="AL72" s="265">
        <v>667000</v>
      </c>
      <c r="AM72" s="121">
        <f t="shared" ref="AM72:AM73" si="116">AK72-AL72</f>
        <v>0</v>
      </c>
      <c r="AN72" s="265">
        <v>667000</v>
      </c>
      <c r="AO72" s="265">
        <v>667000</v>
      </c>
      <c r="AP72" s="121">
        <f t="shared" ref="AP72:AP73" si="117">AN72-AO72</f>
        <v>0</v>
      </c>
      <c r="AQ72" s="265">
        <v>667000</v>
      </c>
      <c r="AR72" s="265">
        <v>667000</v>
      </c>
      <c r="AS72" s="121">
        <f t="shared" si="101"/>
        <v>0</v>
      </c>
      <c r="AT72" s="265">
        <v>663000</v>
      </c>
      <c r="AU72" s="265">
        <v>663000</v>
      </c>
      <c r="AV72" s="286">
        <f t="shared" si="102"/>
        <v>0</v>
      </c>
      <c r="AW72" s="265"/>
      <c r="AX72" s="265"/>
      <c r="AY72" s="265"/>
      <c r="AZ72" s="119">
        <f t="shared" si="103"/>
        <v>12000000</v>
      </c>
      <c r="BA72" s="265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7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303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900000</v>
      </c>
      <c r="U73" s="104">
        <f t="shared" si="110"/>
        <v>100000</v>
      </c>
      <c r="V73" s="41">
        <v>1000000</v>
      </c>
      <c r="W73" s="41"/>
      <c r="X73" s="104">
        <f t="shared" si="111"/>
        <v>1000000</v>
      </c>
      <c r="Y73" s="41">
        <v>1000000</v>
      </c>
      <c r="Z73" s="41"/>
      <c r="AA73" s="104">
        <f t="shared" si="112"/>
        <v>1000000</v>
      </c>
      <c r="AB73" s="41">
        <v>1000000</v>
      </c>
      <c r="AC73" s="41"/>
      <c r="AD73" s="104">
        <f t="shared" si="113"/>
        <v>1000000</v>
      </c>
      <c r="AE73" s="41">
        <v>1000000</v>
      </c>
      <c r="AF73" s="41"/>
      <c r="AG73" s="104">
        <f t="shared" si="114"/>
        <v>1000000</v>
      </c>
      <c r="AH73" s="41">
        <v>1000000</v>
      </c>
      <c r="AI73" s="41"/>
      <c r="AJ73" s="104">
        <f t="shared" si="115"/>
        <v>1000000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30">
        <f t="shared" si="101"/>
        <v>0</v>
      </c>
      <c r="AT73" s="41"/>
      <c r="AU73" s="41"/>
      <c r="AV73" s="230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48">
        <v>71</v>
      </c>
      <c r="B74" s="287"/>
      <c r="C74" s="265" t="s">
        <v>371</v>
      </c>
      <c r="D74" s="263" t="s">
        <v>375</v>
      </c>
      <c r="E74" s="265">
        <v>15000000</v>
      </c>
      <c r="F74" s="265">
        <v>1500000</v>
      </c>
      <c r="G74" s="265"/>
      <c r="H74" s="265">
        <v>13500000</v>
      </c>
      <c r="I74" s="265">
        <v>13500000</v>
      </c>
      <c r="J74" s="265"/>
      <c r="K74" s="265"/>
      <c r="L74" s="266">
        <f t="shared" si="108"/>
        <v>0</v>
      </c>
      <c r="M74" s="265"/>
      <c r="N74" s="265"/>
      <c r="O74" s="121"/>
      <c r="P74" s="265"/>
      <c r="Q74" s="265"/>
      <c r="R74" s="121"/>
      <c r="S74" s="265"/>
      <c r="T74" s="265"/>
      <c r="U74" s="121"/>
      <c r="V74" s="265"/>
      <c r="W74" s="265"/>
      <c r="X74" s="121"/>
      <c r="Y74" s="265"/>
      <c r="Z74" s="265"/>
      <c r="AA74" s="121"/>
      <c r="AB74" s="265"/>
      <c r="AC74" s="265"/>
      <c r="AD74" s="121"/>
      <c r="AE74" s="265"/>
      <c r="AF74" s="265"/>
      <c r="AG74" s="265"/>
      <c r="AH74" s="265"/>
      <c r="AI74" s="265"/>
      <c r="AJ74" s="121"/>
      <c r="AK74" s="265"/>
      <c r="AL74" s="265"/>
      <c r="AM74" s="265"/>
      <c r="AN74" s="265"/>
      <c r="AO74" s="265"/>
      <c r="AP74" s="121"/>
      <c r="AQ74" s="265"/>
      <c r="AR74" s="265"/>
      <c r="AS74" s="286">
        <f t="shared" si="101"/>
        <v>0</v>
      </c>
      <c r="AT74" s="265"/>
      <c r="AU74" s="265"/>
      <c r="AV74" s="286">
        <f t="shared" si="102"/>
        <v>0</v>
      </c>
      <c r="AW74" s="265"/>
      <c r="AX74" s="265"/>
      <c r="AY74" s="265"/>
      <c r="AZ74" s="119">
        <f t="shared" si="103"/>
        <v>0</v>
      </c>
      <c r="BA74" s="265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7">
        <v>72</v>
      </c>
      <c r="B75" s="12"/>
      <c r="C75" s="41" t="s">
        <v>372</v>
      </c>
      <c r="D75" s="102" t="s">
        <v>377</v>
      </c>
      <c r="E75" s="265">
        <v>15000000</v>
      </c>
      <c r="F75" s="41"/>
      <c r="G75" s="41"/>
      <c r="H75" s="265">
        <v>15000000</v>
      </c>
      <c r="I75" s="41">
        <v>5000000</v>
      </c>
      <c r="J75" s="41"/>
      <c r="K75" s="41"/>
      <c r="L75" s="303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/>
      <c r="AJ75" s="104">
        <f t="shared" ref="AJ75:AJ76" si="123">+AH75-AI75</f>
        <v>1000000</v>
      </c>
      <c r="AK75" s="41">
        <v>1000000</v>
      </c>
      <c r="AL75" s="41"/>
      <c r="AM75" s="104">
        <f t="shared" ref="AM75:AM76" si="124">+AK75-AL75</f>
        <v>1000000</v>
      </c>
      <c r="AN75" s="41">
        <v>1000000</v>
      </c>
      <c r="AO75" s="41"/>
      <c r="AP75" s="104">
        <f t="shared" ref="AP75:AP76" si="125">+AN75-AO75</f>
        <v>1000000</v>
      </c>
      <c r="AQ75" s="41">
        <v>1000000</v>
      </c>
      <c r="AR75" s="41"/>
      <c r="AS75" s="104">
        <f>+AQ75-AR75</f>
        <v>1000000</v>
      </c>
      <c r="AT75" s="41"/>
      <c r="AU75" s="41"/>
      <c r="AV75" s="230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7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303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>
        <v>1000000</v>
      </c>
      <c r="AG76" s="104">
        <f t="shared" si="122"/>
        <v>0</v>
      </c>
      <c r="AH76" s="41">
        <v>1000000</v>
      </c>
      <c r="AI76" s="41"/>
      <c r="AJ76" s="104">
        <f t="shared" si="123"/>
        <v>1000000</v>
      </c>
      <c r="AK76" s="41">
        <v>1000000</v>
      </c>
      <c r="AL76" s="41"/>
      <c r="AM76" s="104">
        <f t="shared" si="124"/>
        <v>1000000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30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x14ac:dyDescent="0.2">
      <c r="A77" s="207">
        <v>74</v>
      </c>
      <c r="B77" s="12"/>
      <c r="C77" s="47" t="s">
        <v>385</v>
      </c>
      <c r="D77" s="9" t="s">
        <v>375</v>
      </c>
      <c r="E77" s="41">
        <v>15000000</v>
      </c>
      <c r="F77" s="41"/>
      <c r="G77" s="41"/>
      <c r="H77" s="41">
        <f t="shared" ref="H77:H93" si="127">+E77-F77-G77</f>
        <v>15000000</v>
      </c>
      <c r="I77" s="41">
        <v>5000000</v>
      </c>
      <c r="J77" s="41"/>
      <c r="K77" s="41"/>
      <c r="L77" s="303">
        <f t="shared" si="108"/>
        <v>0</v>
      </c>
      <c r="M77" s="41"/>
      <c r="N77" s="41"/>
      <c r="O77" s="104">
        <f t="shared" ref="O77:O83" si="128">M77-N77</f>
        <v>0</v>
      </c>
      <c r="P77" s="41">
        <v>1000000</v>
      </c>
      <c r="Q77" s="41">
        <v>1000000</v>
      </c>
      <c r="R77" s="104">
        <f t="shared" ref="R77:R86" si="129">P77-Q77</f>
        <v>0</v>
      </c>
      <c r="S77" s="41">
        <v>1000000</v>
      </c>
      <c r="T77" s="41">
        <v>1000000</v>
      </c>
      <c r="U77" s="104">
        <f t="shared" ref="U77:U78" si="130">S77-T77</f>
        <v>0</v>
      </c>
      <c r="V77" s="41">
        <v>1000000</v>
      </c>
      <c r="W77" s="41">
        <v>1000000</v>
      </c>
      <c r="X77" s="104">
        <f t="shared" ref="X77:X78" si="131">V77-W77</f>
        <v>0</v>
      </c>
      <c r="Y77" s="41">
        <v>1000000</v>
      </c>
      <c r="Z77" s="41">
        <v>1000000</v>
      </c>
      <c r="AA77" s="104">
        <f t="shared" ref="AA77:AA78" si="132">Y77-Z77</f>
        <v>0</v>
      </c>
      <c r="AB77" s="41">
        <v>1000000</v>
      </c>
      <c r="AC77" s="41">
        <v>1000000</v>
      </c>
      <c r="AD77" s="104">
        <f t="shared" ref="AD77:AD78" si="133">AB77-AC77</f>
        <v>0</v>
      </c>
      <c r="AE77" s="41">
        <v>1000000</v>
      </c>
      <c r="AF77" s="41">
        <v>1000000</v>
      </c>
      <c r="AG77" s="104">
        <f t="shared" ref="AG77:AG78" si="134">AE77-AF77</f>
        <v>0</v>
      </c>
      <c r="AH77" s="41">
        <v>1000000</v>
      </c>
      <c r="AI77" s="41">
        <v>1000000</v>
      </c>
      <c r="AJ77" s="104">
        <f t="shared" ref="AJ77:AJ78" si="135">AH77-AI77</f>
        <v>0</v>
      </c>
      <c r="AK77" s="41">
        <v>1000000</v>
      </c>
      <c r="AL77" s="41"/>
      <c r="AM77" s="104">
        <f t="shared" ref="AM77:AM78" si="136">AK77-AL77</f>
        <v>1000000</v>
      </c>
      <c r="AN77" s="41">
        <v>1000000</v>
      </c>
      <c r="AO77" s="41"/>
      <c r="AP77" s="104">
        <f t="shared" ref="AP77:AP78" si="137">AN77-AO77</f>
        <v>1000000</v>
      </c>
      <c r="AQ77" s="41">
        <v>1000000</v>
      </c>
      <c r="AR77" s="41"/>
      <c r="AS77" s="104">
        <f t="shared" ref="AS77:AS78" si="138">AQ77-AR77</f>
        <v>1000000</v>
      </c>
      <c r="AT77" s="41"/>
      <c r="AU77" s="41"/>
      <c r="AV77" s="230">
        <f t="shared" si="102"/>
        <v>0</v>
      </c>
      <c r="AW77" s="41"/>
      <c r="AX77" s="41"/>
      <c r="AY77" s="41"/>
      <c r="AZ77" s="31">
        <f t="shared" si="103"/>
        <v>10000000</v>
      </c>
      <c r="BA77" s="41">
        <f t="shared" si="104"/>
        <v>5000000</v>
      </c>
      <c r="BB77" s="8">
        <f t="shared" si="105"/>
        <v>15000000</v>
      </c>
      <c r="BC77" s="8">
        <f t="shared" si="106"/>
        <v>15000000</v>
      </c>
      <c r="BD77" s="8">
        <f t="shared" si="107"/>
        <v>0</v>
      </c>
    </row>
    <row r="78" spans="1:56" x14ac:dyDescent="0.2">
      <c r="A78" s="207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20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30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48">
        <v>76</v>
      </c>
      <c r="B79" s="287"/>
      <c r="C79" s="359" t="s">
        <v>387</v>
      </c>
      <c r="D79" s="280" t="s">
        <v>374</v>
      </c>
      <c r="E79" s="265">
        <v>15000000</v>
      </c>
      <c r="F79" s="265">
        <v>1500000</v>
      </c>
      <c r="G79" s="265"/>
      <c r="H79" s="265">
        <f t="shared" si="127"/>
        <v>13500000</v>
      </c>
      <c r="I79" s="265">
        <f>+H79</f>
        <v>13500000</v>
      </c>
      <c r="J79" s="265"/>
      <c r="K79" s="265"/>
      <c r="L79" s="298">
        <f>J79-K79</f>
        <v>0</v>
      </c>
      <c r="M79" s="265"/>
      <c r="N79" s="265"/>
      <c r="O79" s="285">
        <f t="shared" si="128"/>
        <v>0</v>
      </c>
      <c r="P79" s="265"/>
      <c r="Q79" s="265"/>
      <c r="R79" s="285">
        <f t="shared" si="129"/>
        <v>0</v>
      </c>
      <c r="S79" s="265"/>
      <c r="T79" s="265"/>
      <c r="U79" s="285">
        <f t="shared" ref="U79:U84" si="139">S79-T79</f>
        <v>0</v>
      </c>
      <c r="V79" s="265"/>
      <c r="W79" s="265"/>
      <c r="X79" s="285">
        <f>V79-W79</f>
        <v>0</v>
      </c>
      <c r="Y79" s="265"/>
      <c r="Z79" s="265"/>
      <c r="AA79" s="285">
        <f>Y79-Z79</f>
        <v>0</v>
      </c>
      <c r="AB79" s="265"/>
      <c r="AC79" s="265"/>
      <c r="AD79" s="285">
        <f>AB79-AC79</f>
        <v>0</v>
      </c>
      <c r="AE79" s="265"/>
      <c r="AF79" s="265"/>
      <c r="AG79" s="285">
        <f>AE79-AF79</f>
        <v>0</v>
      </c>
      <c r="AH79" s="265"/>
      <c r="AI79" s="265"/>
      <c r="AJ79" s="285">
        <f>AH79-AI79</f>
        <v>0</v>
      </c>
      <c r="AK79" s="265"/>
      <c r="AL79" s="265"/>
      <c r="AM79" s="285">
        <f t="shared" ref="AM79:AM84" si="140">AK79-AL79</f>
        <v>0</v>
      </c>
      <c r="AN79" s="265"/>
      <c r="AO79" s="265"/>
      <c r="AP79" s="285">
        <f t="shared" ref="AP79:AP84" si="141">AN79-AO79</f>
        <v>0</v>
      </c>
      <c r="AQ79" s="265"/>
      <c r="AR79" s="265"/>
      <c r="AS79" s="286">
        <f t="shared" si="101"/>
        <v>0</v>
      </c>
      <c r="AT79" s="265"/>
      <c r="AU79" s="265"/>
      <c r="AV79" s="286">
        <f t="shared" si="102"/>
        <v>0</v>
      </c>
      <c r="AW79" s="265"/>
      <c r="AX79" s="265"/>
      <c r="AY79" s="265"/>
      <c r="AZ79" s="119">
        <f>J79+P79+S79+V79+Y79+AB79+AE79+AH79+AK79+AN79+AQ79+AT79</f>
        <v>0</v>
      </c>
      <c r="BA79" s="265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48">
        <v>77</v>
      </c>
      <c r="B80" s="287"/>
      <c r="C80" s="288" t="s">
        <v>388</v>
      </c>
      <c r="D80" s="280" t="s">
        <v>375</v>
      </c>
      <c r="E80" s="265">
        <v>15000000</v>
      </c>
      <c r="F80" s="265">
        <v>1500000</v>
      </c>
      <c r="G80" s="265">
        <v>750000</v>
      </c>
      <c r="H80" s="265">
        <f t="shared" si="127"/>
        <v>12750000</v>
      </c>
      <c r="I80" s="265">
        <f>+H80</f>
        <v>12750000</v>
      </c>
      <c r="J80" s="265"/>
      <c r="K80" s="265"/>
      <c r="L80" s="298">
        <f>J80-K80</f>
        <v>0</v>
      </c>
      <c r="M80" s="265"/>
      <c r="N80" s="265"/>
      <c r="O80" s="285">
        <f t="shared" si="128"/>
        <v>0</v>
      </c>
      <c r="P80" s="265"/>
      <c r="Q80" s="265"/>
      <c r="R80" s="285">
        <f t="shared" si="129"/>
        <v>0</v>
      </c>
      <c r="S80" s="265"/>
      <c r="T80" s="265"/>
      <c r="U80" s="285">
        <f t="shared" si="139"/>
        <v>0</v>
      </c>
      <c r="V80" s="265"/>
      <c r="W80" s="265"/>
      <c r="X80" s="285">
        <f>V80-W80</f>
        <v>0</v>
      </c>
      <c r="Y80" s="265"/>
      <c r="Z80" s="265"/>
      <c r="AA80" s="285">
        <f>Y80-Z80</f>
        <v>0</v>
      </c>
      <c r="AB80" s="265"/>
      <c r="AC80" s="265"/>
      <c r="AD80" s="285">
        <f>AB80-AC80</f>
        <v>0</v>
      </c>
      <c r="AE80" s="265"/>
      <c r="AF80" s="265"/>
      <c r="AG80" s="285">
        <f>AE80-AF80</f>
        <v>0</v>
      </c>
      <c r="AH80" s="265"/>
      <c r="AI80" s="265"/>
      <c r="AJ80" s="285">
        <f>AH80-AI80</f>
        <v>0</v>
      </c>
      <c r="AK80" s="265"/>
      <c r="AL80" s="265"/>
      <c r="AM80" s="285">
        <f t="shared" si="140"/>
        <v>0</v>
      </c>
      <c r="AN80" s="265"/>
      <c r="AO80" s="265"/>
      <c r="AP80" s="285">
        <f t="shared" si="141"/>
        <v>0</v>
      </c>
      <c r="AQ80" s="265"/>
      <c r="AR80" s="265"/>
      <c r="AS80" s="286">
        <f t="shared" si="101"/>
        <v>0</v>
      </c>
      <c r="AT80" s="265"/>
      <c r="AU80" s="265"/>
      <c r="AV80" s="286">
        <f t="shared" si="102"/>
        <v>0</v>
      </c>
      <c r="AW80" s="265"/>
      <c r="AX80" s="265"/>
      <c r="AY80" s="265"/>
      <c r="AZ80" s="119">
        <f>J80+P80+S80+V80+Y80+AB80+AE80+AH80+AK80+AN80+AQ80+AT80</f>
        <v>0</v>
      </c>
      <c r="BA80" s="265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x14ac:dyDescent="0.2">
      <c r="A81" s="207">
        <v>78</v>
      </c>
      <c r="B81" s="12"/>
      <c r="C81" s="47" t="s">
        <v>401</v>
      </c>
      <c r="D81" s="9" t="s">
        <v>375</v>
      </c>
      <c r="E81" s="41">
        <v>15000000</v>
      </c>
      <c r="F81" s="41"/>
      <c r="G81" s="41"/>
      <c r="H81" s="41">
        <f t="shared" si="127"/>
        <v>15000000</v>
      </c>
      <c r="I81" s="41">
        <v>2500000</v>
      </c>
      <c r="J81" s="41">
        <v>2500000</v>
      </c>
      <c r="K81" s="41">
        <v>2500000</v>
      </c>
      <c r="L81" s="220">
        <f>J81-K81</f>
        <v>0</v>
      </c>
      <c r="M81" s="41"/>
      <c r="N81" s="41"/>
      <c r="O81" s="53">
        <f t="shared" si="128"/>
        <v>0</v>
      </c>
      <c r="P81" s="41">
        <v>1000000</v>
      </c>
      <c r="Q81" s="41">
        <v>1000000</v>
      </c>
      <c r="R81" s="53">
        <f t="shared" si="129"/>
        <v>0</v>
      </c>
      <c r="S81" s="41">
        <v>1000000</v>
      </c>
      <c r="T81" s="41">
        <v>1000000</v>
      </c>
      <c r="U81" s="53">
        <f t="shared" si="139"/>
        <v>0</v>
      </c>
      <c r="V81" s="41">
        <v>1000000</v>
      </c>
      <c r="W81" s="41">
        <v>1000000</v>
      </c>
      <c r="X81" s="53">
        <f t="shared" ref="X81:X84" si="142">V81-W81</f>
        <v>0</v>
      </c>
      <c r="Y81" s="41">
        <v>1000000</v>
      </c>
      <c r="Z81" s="41">
        <v>1000000</v>
      </c>
      <c r="AA81" s="53">
        <f t="shared" ref="AA81:AA84" si="143">Y81-Z81</f>
        <v>0</v>
      </c>
      <c r="AB81" s="41">
        <v>1000000</v>
      </c>
      <c r="AC81" s="41">
        <v>1000000</v>
      </c>
      <c r="AD81" s="53">
        <f t="shared" ref="AD81:AD84" si="144">AB81-AC81</f>
        <v>0</v>
      </c>
      <c r="AE81" s="41">
        <v>1000000</v>
      </c>
      <c r="AF81" s="41">
        <v>1000000</v>
      </c>
      <c r="AG81" s="53">
        <f t="shared" ref="AG81:AG84" si="145">AE81-AF81</f>
        <v>0</v>
      </c>
      <c r="AH81" s="41">
        <v>1000000</v>
      </c>
      <c r="AI81" s="41"/>
      <c r="AJ81" s="53">
        <f t="shared" ref="AJ81:AJ83" si="146">AH81-AI81</f>
        <v>1000000</v>
      </c>
      <c r="AK81" s="41">
        <v>1000000</v>
      </c>
      <c r="AL81" s="41"/>
      <c r="AM81" s="53">
        <f t="shared" si="140"/>
        <v>1000000</v>
      </c>
      <c r="AN81" s="41">
        <v>1000000</v>
      </c>
      <c r="AO81" s="41"/>
      <c r="AP81" s="53">
        <f t="shared" si="141"/>
        <v>1000000</v>
      </c>
      <c r="AQ81" s="41">
        <v>1000000</v>
      </c>
      <c r="AR81" s="41"/>
      <c r="AS81" s="53">
        <f t="shared" si="101"/>
        <v>1000000</v>
      </c>
      <c r="AT81" s="41"/>
      <c r="AU81" s="41"/>
      <c r="AV81" s="230">
        <f t="shared" si="102"/>
        <v>0</v>
      </c>
      <c r="AW81" s="41"/>
      <c r="AX81" s="41"/>
      <c r="AY81" s="41"/>
      <c r="AZ81" s="31"/>
      <c r="BA81" s="41">
        <f t="shared" si="104"/>
        <v>2500000</v>
      </c>
      <c r="BC81" s="8">
        <f t="shared" si="106"/>
        <v>15000000</v>
      </c>
      <c r="BD81" s="8">
        <f t="shared" si="107"/>
        <v>-15000000</v>
      </c>
    </row>
    <row r="82" spans="1:56" x14ac:dyDescent="0.2">
      <c r="A82" s="207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20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/>
      <c r="AG82" s="53">
        <f t="shared" si="145"/>
        <v>1000000</v>
      </c>
      <c r="AH82" s="41">
        <v>1000000</v>
      </c>
      <c r="AI82" s="41"/>
      <c r="AJ82" s="53">
        <f t="shared" si="146"/>
        <v>1000000</v>
      </c>
      <c r="AK82" s="41">
        <v>1000000</v>
      </c>
      <c r="AL82" s="41"/>
      <c r="AM82" s="53">
        <f t="shared" si="140"/>
        <v>1000000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30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7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20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/>
      <c r="AG83" s="53">
        <f t="shared" si="145"/>
        <v>655000</v>
      </c>
      <c r="AH83" s="41">
        <v>655000</v>
      </c>
      <c r="AI83" s="41"/>
      <c r="AJ83" s="53">
        <f t="shared" si="146"/>
        <v>655000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7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20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>
        <v>1150000</v>
      </c>
      <c r="AJ84" s="53">
        <f>AH84-AI84</f>
        <v>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50" customFormat="1" ht="12" x14ac:dyDescent="0.2">
      <c r="A85" s="392">
        <v>82</v>
      </c>
      <c r="B85" s="393"/>
      <c r="C85" s="394" t="s">
        <v>428</v>
      </c>
      <c r="D85" s="395" t="s">
        <v>374</v>
      </c>
      <c r="E85" s="349">
        <v>16500000</v>
      </c>
      <c r="F85" s="349"/>
      <c r="G85" s="349"/>
      <c r="H85" s="349">
        <f t="shared" si="127"/>
        <v>16500000</v>
      </c>
      <c r="I85" s="349">
        <v>5000000</v>
      </c>
      <c r="J85" s="349"/>
      <c r="K85" s="349"/>
      <c r="L85" s="396"/>
      <c r="M85" s="349"/>
      <c r="N85" s="349"/>
      <c r="O85" s="397"/>
      <c r="P85" s="349"/>
      <c r="Q85" s="349"/>
      <c r="R85" s="397">
        <f t="shared" si="129"/>
        <v>0</v>
      </c>
      <c r="S85" s="349">
        <v>1150000</v>
      </c>
      <c r="T85" s="349">
        <v>1150000</v>
      </c>
      <c r="U85" s="397">
        <f>+S85-T85</f>
        <v>0</v>
      </c>
      <c r="V85" s="349">
        <v>1150000</v>
      </c>
      <c r="W85" s="349">
        <v>1150000</v>
      </c>
      <c r="X85" s="397">
        <f t="shared" ref="X85:X88" si="148">+V85-W85</f>
        <v>0</v>
      </c>
      <c r="Y85" s="349">
        <v>1150000</v>
      </c>
      <c r="Z85" s="349">
        <v>1150000</v>
      </c>
      <c r="AA85" s="397">
        <f t="shared" ref="AA85:AA88" si="149">+Y85-Z85</f>
        <v>0</v>
      </c>
      <c r="AB85" s="349">
        <v>1150000</v>
      </c>
      <c r="AC85" s="349">
        <v>1150000</v>
      </c>
      <c r="AD85" s="397">
        <f t="shared" ref="AD85:AD88" si="150">+AB85-AC85</f>
        <v>0</v>
      </c>
      <c r="AE85" s="349">
        <v>1150000</v>
      </c>
      <c r="AF85" s="349">
        <v>1150000</v>
      </c>
      <c r="AG85" s="397">
        <f t="shared" ref="AG85:AG88" si="151">+AE85-AF85</f>
        <v>0</v>
      </c>
      <c r="AH85" s="349">
        <v>1150000</v>
      </c>
      <c r="AI85" s="349">
        <v>1150000</v>
      </c>
      <c r="AJ85" s="397">
        <f t="shared" ref="AJ85:AJ88" si="152">+AH85-AI85</f>
        <v>0</v>
      </c>
      <c r="AK85" s="349">
        <v>1150000</v>
      </c>
      <c r="AL85" s="349">
        <v>0</v>
      </c>
      <c r="AM85" s="397">
        <f t="shared" ref="AM85:AM88" si="153">+AK85-AL85</f>
        <v>1150000</v>
      </c>
      <c r="AN85" s="349">
        <v>1150000</v>
      </c>
      <c r="AO85" s="349">
        <v>0</v>
      </c>
      <c r="AP85" s="397">
        <f t="shared" ref="AP85:AP88" si="154">+AN85-AO85</f>
        <v>1150000</v>
      </c>
      <c r="AQ85" s="349">
        <v>1150000</v>
      </c>
      <c r="AR85" s="349">
        <v>0</v>
      </c>
      <c r="AS85" s="397">
        <f t="shared" ref="AS85:AS88" si="155">+AQ85-AR85</f>
        <v>1150000</v>
      </c>
      <c r="AT85" s="349">
        <v>1150000</v>
      </c>
      <c r="AU85" s="349">
        <v>0</v>
      </c>
      <c r="AV85" s="397">
        <f t="shared" ref="AV85:AV88" si="156">+AT85-AU85</f>
        <v>1150000</v>
      </c>
      <c r="AW85" s="349"/>
      <c r="AX85" s="349"/>
      <c r="AY85" s="349"/>
      <c r="AZ85" s="398">
        <f t="shared" si="147"/>
        <v>11500000</v>
      </c>
      <c r="BA85" s="349">
        <f t="shared" si="104"/>
        <v>5000000</v>
      </c>
      <c r="BC85" s="350">
        <f t="shared" si="106"/>
        <v>16500000</v>
      </c>
      <c r="BD85" s="350">
        <f t="shared" si="107"/>
        <v>-16500000</v>
      </c>
    </row>
    <row r="86" spans="1:56" x14ac:dyDescent="0.2">
      <c r="A86" s="207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20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>
        <v>1150000</v>
      </c>
      <c r="AJ86" s="53">
        <f t="shared" si="152"/>
        <v>0</v>
      </c>
      <c r="AK86" s="41">
        <v>1150000</v>
      </c>
      <c r="AL86" s="41"/>
      <c r="AM86" s="53">
        <f t="shared" si="153"/>
        <v>1150000</v>
      </c>
      <c r="AN86" s="41">
        <v>1150000</v>
      </c>
      <c r="AO86" s="41"/>
      <c r="AP86" s="53">
        <f t="shared" si="154"/>
        <v>1150000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7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20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7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20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7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20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7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20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/>
      <c r="AM90" s="53">
        <f t="shared" si="163"/>
        <v>1150000</v>
      </c>
      <c r="AN90" s="41">
        <v>1150000</v>
      </c>
      <c r="AO90" s="41"/>
      <c r="AP90" s="53">
        <f t="shared" si="164"/>
        <v>1150000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7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20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30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7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20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f>521000-208000</f>
        <v>313000</v>
      </c>
      <c r="AA92" s="53">
        <f t="shared" si="159"/>
        <v>312000</v>
      </c>
      <c r="AB92" s="41">
        <v>625000</v>
      </c>
      <c r="AC92" s="41"/>
      <c r="AD92" s="53">
        <f t="shared" si="160"/>
        <v>625000</v>
      </c>
      <c r="AE92" s="41">
        <v>625000</v>
      </c>
      <c r="AF92" s="41"/>
      <c r="AG92" s="53">
        <f t="shared" si="161"/>
        <v>625000</v>
      </c>
      <c r="AH92" s="41">
        <v>625000</v>
      </c>
      <c r="AI92" s="41"/>
      <c r="AJ92" s="53">
        <f t="shared" si="162"/>
        <v>625000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7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20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>
        <v>600000</v>
      </c>
      <c r="AG93" s="53">
        <f t="shared" ref="AG93" si="171">+AE93-AF93</f>
        <v>0</v>
      </c>
      <c r="AH93" s="41">
        <v>600000</v>
      </c>
      <c r="AI93" s="41"/>
      <c r="AJ93" s="53">
        <f t="shared" ref="AJ93" si="172">+AH93-AI93</f>
        <v>600000</v>
      </c>
      <c r="AK93" s="41">
        <v>600000</v>
      </c>
      <c r="AL93" s="41"/>
      <c r="AM93" s="53">
        <f t="shared" ref="AM93" si="173">+AK93-AL93</f>
        <v>600000</v>
      </c>
      <c r="AN93" s="41">
        <v>600000</v>
      </c>
      <c r="AO93" s="41"/>
      <c r="AP93" s="53">
        <f t="shared" ref="AP93" si="174">+AN93-AO93</f>
        <v>600000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30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7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20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30">
        <f t="shared" si="101"/>
        <v>0</v>
      </c>
      <c r="AT94" s="41"/>
      <c r="AU94" s="41"/>
      <c r="AV94" s="230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7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20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30">
        <f t="shared" si="101"/>
        <v>0</v>
      </c>
      <c r="AT95" s="41"/>
      <c r="AU95" s="41"/>
      <c r="AV95" s="230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7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20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30">
        <f t="shared" si="101"/>
        <v>0</v>
      </c>
      <c r="AT96" s="41"/>
      <c r="AU96" s="41"/>
      <c r="AV96" s="230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7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20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30">
        <f t="shared" si="101"/>
        <v>0</v>
      </c>
      <c r="AT97" s="41"/>
      <c r="AU97" s="41"/>
      <c r="AV97" s="230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7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20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30">
        <f t="shared" si="101"/>
        <v>0</v>
      </c>
      <c r="AT98" s="41"/>
      <c r="AU98" s="41"/>
      <c r="AV98" s="230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7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20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30">
        <f t="shared" si="101"/>
        <v>0</v>
      </c>
      <c r="AT99" s="41"/>
      <c r="AU99" s="41"/>
      <c r="AV99" s="230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7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20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30">
        <f t="shared" si="101"/>
        <v>0</v>
      </c>
      <c r="AT100" s="41"/>
      <c r="AU100" s="41"/>
      <c r="AV100" s="230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7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20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30">
        <f t="shared" si="101"/>
        <v>0</v>
      </c>
      <c r="AT101" s="41"/>
      <c r="AU101" s="41"/>
      <c r="AV101" s="230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7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20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30">
        <f t="shared" si="101"/>
        <v>0</v>
      </c>
      <c r="AT102" s="41"/>
      <c r="AU102" s="41"/>
      <c r="AV102" s="230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7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20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30">
        <f t="shared" si="101"/>
        <v>0</v>
      </c>
      <c r="AT103" s="41"/>
      <c r="AU103" s="41"/>
      <c r="AV103" s="230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7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20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30">
        <f t="shared" si="101"/>
        <v>0</v>
      </c>
      <c r="AT104" s="41"/>
      <c r="AU104" s="41"/>
      <c r="AV104" s="230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7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20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30">
        <f t="shared" si="101"/>
        <v>0</v>
      </c>
      <c r="AT105" s="41"/>
      <c r="AU105" s="41"/>
      <c r="AV105" s="230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7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20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30">
        <f t="shared" si="101"/>
        <v>0</v>
      </c>
      <c r="AT106" s="41"/>
      <c r="AU106" s="41"/>
      <c r="AV106" s="230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7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20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30">
        <f t="shared" si="101"/>
        <v>0</v>
      </c>
      <c r="AT107" s="41"/>
      <c r="AU107" s="41"/>
      <c r="AV107" s="230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7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20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30">
        <f t="shared" si="101"/>
        <v>0</v>
      </c>
      <c r="AT108" s="41"/>
      <c r="AU108" s="41"/>
      <c r="AV108" s="230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7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20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30">
        <f t="shared" si="101"/>
        <v>0</v>
      </c>
      <c r="AT109" s="41"/>
      <c r="AU109" s="41"/>
      <c r="AV109" s="230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7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20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30">
        <f t="shared" si="101"/>
        <v>0</v>
      </c>
      <c r="AT110" s="41"/>
      <c r="AU110" s="41"/>
      <c r="AV110" s="230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7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20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30">
        <f t="shared" si="101"/>
        <v>0</v>
      </c>
      <c r="AT111" s="41"/>
      <c r="AU111" s="41"/>
      <c r="AV111" s="230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7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20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30">
        <f t="shared" si="101"/>
        <v>0</v>
      </c>
      <c r="AT112" s="41"/>
      <c r="AU112" s="41"/>
      <c r="AV112" s="230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7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20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30">
        <f t="shared" si="101"/>
        <v>0</v>
      </c>
      <c r="AT113" s="41"/>
      <c r="AU113" s="41"/>
      <c r="AV113" s="230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7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20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30">
        <f t="shared" si="101"/>
        <v>0</v>
      </c>
      <c r="AT114" s="41"/>
      <c r="AU114" s="41"/>
      <c r="AV114" s="230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7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20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30">
        <f t="shared" si="101"/>
        <v>0</v>
      </c>
      <c r="AT115" s="41"/>
      <c r="AU115" s="41"/>
      <c r="AV115" s="230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7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20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30">
        <f t="shared" si="101"/>
        <v>0</v>
      </c>
      <c r="AT116" s="41"/>
      <c r="AU116" s="41"/>
      <c r="AV116" s="230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7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20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30">
        <f t="shared" si="101"/>
        <v>0</v>
      </c>
      <c r="AT117" s="41"/>
      <c r="AU117" s="41"/>
      <c r="AV117" s="230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7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20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30">
        <f t="shared" si="101"/>
        <v>0</v>
      </c>
      <c r="AT118" s="41"/>
      <c r="AU118" s="41"/>
      <c r="AV118" s="230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7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20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30">
        <f t="shared" si="101"/>
        <v>0</v>
      </c>
      <c r="AT119" s="41"/>
      <c r="AU119" s="41"/>
      <c r="AV119" s="230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7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20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30">
        <f t="shared" si="101"/>
        <v>0</v>
      </c>
      <c r="AT120" s="41"/>
      <c r="AU120" s="41"/>
      <c r="AV120" s="230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7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20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30">
        <f t="shared" si="101"/>
        <v>0</v>
      </c>
      <c r="AT121" s="41"/>
      <c r="AU121" s="41"/>
      <c r="AV121" s="230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7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20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30">
        <f t="shared" si="101"/>
        <v>0</v>
      </c>
      <c r="AT122" s="41"/>
      <c r="AU122" s="41"/>
      <c r="AV122" s="230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7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20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30">
        <f t="shared" si="101"/>
        <v>0</v>
      </c>
      <c r="AT123" s="41"/>
      <c r="AU123" s="41"/>
      <c r="AV123" s="230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7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20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30">
        <f t="shared" si="101"/>
        <v>0</v>
      </c>
      <c r="AT124" s="41"/>
      <c r="AU124" s="41"/>
      <c r="AV124" s="230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7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20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30">
        <f t="shared" si="101"/>
        <v>0</v>
      </c>
      <c r="AT125" s="41"/>
      <c r="AU125" s="41"/>
      <c r="AV125" s="230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7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20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30">
        <f t="shared" si="101"/>
        <v>0</v>
      </c>
      <c r="AT126" s="41"/>
      <c r="AU126" s="41"/>
      <c r="AV126" s="230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7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20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30">
        <f t="shared" si="101"/>
        <v>0</v>
      </c>
      <c r="AT127" s="41"/>
      <c r="AU127" s="41"/>
      <c r="AV127" s="230">
        <f t="shared" si="102"/>
        <v>0</v>
      </c>
      <c r="AW127" s="41"/>
      <c r="AX127" s="41"/>
      <c r="AY127" s="41"/>
      <c r="AZ127" s="31"/>
    </row>
    <row r="128" spans="1:56" x14ac:dyDescent="0.2">
      <c r="A128" s="207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20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30">
        <f t="shared" si="101"/>
        <v>0</v>
      </c>
      <c r="AT128" s="41"/>
      <c r="AU128" s="41"/>
      <c r="AV128" s="230">
        <f t="shared" si="102"/>
        <v>0</v>
      </c>
      <c r="AW128" s="41"/>
      <c r="AX128" s="41"/>
      <c r="AY128" s="41"/>
      <c r="AZ128" s="31"/>
    </row>
    <row r="129" spans="1:54" x14ac:dyDescent="0.2">
      <c r="A129" s="207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20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30">
        <f t="shared" si="101"/>
        <v>0</v>
      </c>
      <c r="AT129" s="41"/>
      <c r="AU129" s="41"/>
      <c r="AV129" s="230">
        <f t="shared" si="102"/>
        <v>0</v>
      </c>
      <c r="AW129" s="41"/>
      <c r="AX129" s="41"/>
      <c r="AY129" s="41"/>
      <c r="AZ129" s="31"/>
    </row>
    <row r="130" spans="1:54" x14ac:dyDescent="0.2">
      <c r="A130" s="207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20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30">
        <f t="shared" ref="AS130:AS138" si="177">AQ130-AR130</f>
        <v>0</v>
      </c>
      <c r="AT130" s="41"/>
      <c r="AU130" s="41"/>
      <c r="AV130" s="230">
        <f t="shared" si="102"/>
        <v>0</v>
      </c>
      <c r="AW130" s="41"/>
      <c r="AX130" s="41"/>
      <c r="AY130" s="41"/>
      <c r="AZ130" s="31"/>
    </row>
    <row r="131" spans="1:54" x14ac:dyDescent="0.2">
      <c r="A131" s="207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20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30">
        <f t="shared" si="177"/>
        <v>0</v>
      </c>
      <c r="AT131" s="41"/>
      <c r="AU131" s="41"/>
      <c r="AV131" s="230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7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20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30">
        <f t="shared" si="177"/>
        <v>0</v>
      </c>
      <c r="AT132" s="41"/>
      <c r="AU132" s="41"/>
      <c r="AV132" s="230">
        <f t="shared" si="178"/>
        <v>0</v>
      </c>
      <c r="AW132" s="41"/>
      <c r="AX132" s="41"/>
      <c r="AY132" s="41"/>
      <c r="AZ132" s="31"/>
    </row>
    <row r="133" spans="1:54" x14ac:dyDescent="0.2">
      <c r="A133" s="207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20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30">
        <f t="shared" si="177"/>
        <v>0</v>
      </c>
      <c r="AT133" s="41"/>
      <c r="AU133" s="41"/>
      <c r="AV133" s="230">
        <f t="shared" si="178"/>
        <v>0</v>
      </c>
      <c r="AW133" s="41"/>
      <c r="AX133" s="41"/>
      <c r="AY133" s="41"/>
      <c r="AZ133" s="31"/>
    </row>
    <row r="134" spans="1:54" x14ac:dyDescent="0.2">
      <c r="A134" s="207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20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30">
        <f t="shared" si="177"/>
        <v>0</v>
      </c>
      <c r="AT134" s="41"/>
      <c r="AU134" s="41"/>
      <c r="AV134" s="230">
        <f t="shared" si="178"/>
        <v>0</v>
      </c>
      <c r="AW134" s="41"/>
      <c r="AX134" s="41"/>
      <c r="AY134" s="41"/>
      <c r="AZ134" s="31"/>
    </row>
    <row r="135" spans="1:54" x14ac:dyDescent="0.2">
      <c r="A135" s="208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20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30">
        <f t="shared" si="177"/>
        <v>0</v>
      </c>
      <c r="AT135" s="41"/>
      <c r="AU135" s="41"/>
      <c r="AV135" s="230">
        <f t="shared" si="178"/>
        <v>0</v>
      </c>
      <c r="AW135" s="41"/>
      <c r="AX135" s="41"/>
      <c r="AY135" s="41"/>
      <c r="AZ135" s="31"/>
    </row>
    <row r="136" spans="1:54" x14ac:dyDescent="0.2">
      <c r="A136" s="208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20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30">
        <f t="shared" si="177"/>
        <v>0</v>
      </c>
      <c r="AT136" s="41"/>
      <c r="AU136" s="41"/>
      <c r="AV136" s="230">
        <f t="shared" si="178"/>
        <v>0</v>
      </c>
      <c r="AW136" s="41"/>
      <c r="AX136" s="41"/>
      <c r="AY136" s="41"/>
      <c r="AZ136" s="31"/>
    </row>
    <row r="137" spans="1:54" x14ac:dyDescent="0.2">
      <c r="A137" s="208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20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30">
        <f t="shared" si="177"/>
        <v>0</v>
      </c>
      <c r="AT137" s="41"/>
      <c r="AU137" s="41"/>
      <c r="AV137" s="230">
        <f t="shared" si="178"/>
        <v>0</v>
      </c>
      <c r="AW137" s="41"/>
      <c r="AX137" s="41"/>
      <c r="AY137" s="41"/>
      <c r="AZ137" s="31"/>
    </row>
    <row r="138" spans="1:54" x14ac:dyDescent="0.2">
      <c r="A138" s="208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20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30">
        <f t="shared" si="177"/>
        <v>0</v>
      </c>
      <c r="AT138" s="41"/>
      <c r="AU138" s="41"/>
      <c r="AV138" s="230">
        <f t="shared" si="178"/>
        <v>0</v>
      </c>
      <c r="AW138" s="41"/>
      <c r="AX138" s="41"/>
      <c r="AY138" s="41"/>
      <c r="AZ138" s="31"/>
    </row>
    <row r="139" spans="1:54" x14ac:dyDescent="0.2">
      <c r="A139" s="208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20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30">
        <f t="shared" ref="AS139:AS142" si="197">AQ139-AR139</f>
        <v>0</v>
      </c>
      <c r="AT139" s="41"/>
      <c r="AU139" s="41"/>
      <c r="AV139" s="230">
        <f t="shared" si="178"/>
        <v>0</v>
      </c>
      <c r="AW139" s="41"/>
      <c r="AX139" s="41"/>
      <c r="AY139" s="41"/>
      <c r="AZ139" s="31"/>
    </row>
    <row r="140" spans="1:54" x14ac:dyDescent="0.2">
      <c r="A140" s="208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20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30">
        <f t="shared" si="197"/>
        <v>0</v>
      </c>
      <c r="AT140" s="41"/>
      <c r="AU140" s="41"/>
      <c r="AV140" s="230">
        <f t="shared" si="178"/>
        <v>0</v>
      </c>
      <c r="AW140" s="41"/>
      <c r="AX140" s="41"/>
      <c r="AY140" s="41"/>
      <c r="AZ140" s="31"/>
    </row>
    <row r="141" spans="1:54" x14ac:dyDescent="0.2">
      <c r="A141" s="208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20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30">
        <f t="shared" si="197"/>
        <v>0</v>
      </c>
      <c r="AT141" s="11"/>
      <c r="AU141" s="11"/>
      <c r="AV141" s="230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8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20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30">
        <f t="shared" si="197"/>
        <v>0</v>
      </c>
      <c r="AT142" s="52"/>
      <c r="AU142" s="52"/>
      <c r="AV142" s="230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9" customFormat="1" ht="19.5" customHeight="1" thickBot="1" x14ac:dyDescent="0.3">
      <c r="A143" s="431" t="s">
        <v>28</v>
      </c>
      <c r="B143" s="432"/>
      <c r="C143" s="432"/>
      <c r="D143" s="433"/>
      <c r="E143" s="209">
        <f t="shared" ref="E143:AJ143" si="199">SUM(E7:E142)</f>
        <v>1196550000</v>
      </c>
      <c r="F143" s="209">
        <f t="shared" si="199"/>
        <v>12620000</v>
      </c>
      <c r="G143" s="209">
        <f t="shared" si="199"/>
        <v>17950000</v>
      </c>
      <c r="H143" s="209">
        <f t="shared" si="199"/>
        <v>1165980000</v>
      </c>
      <c r="I143" s="209">
        <f t="shared" si="199"/>
        <v>383530000</v>
      </c>
      <c r="J143" s="209">
        <f t="shared" si="199"/>
        <v>98945000</v>
      </c>
      <c r="K143" s="209">
        <f t="shared" si="199"/>
        <v>74195000</v>
      </c>
      <c r="L143" s="209">
        <f t="shared" si="199"/>
        <v>24750000</v>
      </c>
      <c r="M143" s="209">
        <f t="shared" si="199"/>
        <v>50977000</v>
      </c>
      <c r="N143" s="209">
        <f t="shared" si="199"/>
        <v>40737000</v>
      </c>
      <c r="O143" s="209">
        <f t="shared" si="199"/>
        <v>10240000</v>
      </c>
      <c r="P143" s="209">
        <f t="shared" si="199"/>
        <v>56727000</v>
      </c>
      <c r="Q143" s="209">
        <f t="shared" si="199"/>
        <v>44787000</v>
      </c>
      <c r="R143" s="209">
        <f t="shared" si="199"/>
        <v>11940000</v>
      </c>
      <c r="S143" s="209">
        <f t="shared" si="199"/>
        <v>71777000</v>
      </c>
      <c r="T143" s="209">
        <f t="shared" si="199"/>
        <v>56837000</v>
      </c>
      <c r="U143" s="209">
        <f t="shared" si="199"/>
        <v>14940000</v>
      </c>
      <c r="V143" s="209">
        <f t="shared" si="199"/>
        <v>66777000</v>
      </c>
      <c r="W143" s="209">
        <f t="shared" si="199"/>
        <v>50387000</v>
      </c>
      <c r="X143" s="209">
        <f t="shared" si="199"/>
        <v>16390000</v>
      </c>
      <c r="Y143" s="209">
        <f t="shared" si="199"/>
        <v>66777000</v>
      </c>
      <c r="Z143" s="209">
        <f t="shared" si="199"/>
        <v>50075000</v>
      </c>
      <c r="AA143" s="209">
        <f t="shared" si="199"/>
        <v>16702000</v>
      </c>
      <c r="AB143" s="209">
        <f t="shared" si="199"/>
        <v>71277000</v>
      </c>
      <c r="AC143" s="209">
        <f t="shared" si="199"/>
        <v>48537000</v>
      </c>
      <c r="AD143" s="209">
        <f t="shared" si="199"/>
        <v>22740000</v>
      </c>
      <c r="AE143" s="209">
        <f t="shared" si="199"/>
        <v>66777000</v>
      </c>
      <c r="AF143" s="209">
        <f t="shared" si="199"/>
        <v>38507000</v>
      </c>
      <c r="AG143" s="209">
        <f t="shared" si="199"/>
        <v>28270000</v>
      </c>
      <c r="AH143" s="209">
        <f t="shared" si="199"/>
        <v>66777000</v>
      </c>
      <c r="AI143" s="209">
        <f t="shared" si="199"/>
        <v>26992000</v>
      </c>
      <c r="AJ143" s="209">
        <f t="shared" si="199"/>
        <v>39785000</v>
      </c>
      <c r="AK143" s="209">
        <f t="shared" ref="AK143:BA143" si="200">SUM(AK7:AK142)</f>
        <v>66777000</v>
      </c>
      <c r="AL143" s="209">
        <f t="shared" si="200"/>
        <v>11217000</v>
      </c>
      <c r="AM143" s="209">
        <f t="shared" si="200"/>
        <v>55560000</v>
      </c>
      <c r="AN143" s="209">
        <f t="shared" si="200"/>
        <v>66027000</v>
      </c>
      <c r="AO143" s="209">
        <f t="shared" si="200"/>
        <v>11217000</v>
      </c>
      <c r="AP143" s="209">
        <f t="shared" si="200"/>
        <v>54810000</v>
      </c>
      <c r="AQ143" s="209">
        <f t="shared" si="200"/>
        <v>19722000</v>
      </c>
      <c r="AR143" s="209">
        <f t="shared" si="200"/>
        <v>1917000</v>
      </c>
      <c r="AS143" s="209">
        <f t="shared" si="200"/>
        <v>17805000</v>
      </c>
      <c r="AT143" s="209">
        <f t="shared" si="200"/>
        <v>13113000</v>
      </c>
      <c r="AU143" s="209">
        <f t="shared" si="200"/>
        <v>663000</v>
      </c>
      <c r="AV143" s="209">
        <f t="shared" si="200"/>
        <v>12450000</v>
      </c>
      <c r="AW143" s="209">
        <f t="shared" si="200"/>
        <v>0</v>
      </c>
      <c r="AX143" s="209">
        <f t="shared" si="200"/>
        <v>0</v>
      </c>
      <c r="AY143" s="209">
        <f t="shared" si="200"/>
        <v>0</v>
      </c>
      <c r="AZ143" s="209">
        <f t="shared" si="200"/>
        <v>748300000</v>
      </c>
      <c r="BA143" s="209">
        <f t="shared" si="200"/>
        <v>368680000</v>
      </c>
      <c r="BB143" s="210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400" t="s">
        <v>125</v>
      </c>
      <c r="B145" s="400"/>
      <c r="C145" s="400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65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65">
        <f t="shared" si="202"/>
        <v>1500000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65" t="str">
        <f t="shared" si="201"/>
        <v>Afif Miftahul Fauz</v>
      </c>
      <c r="D149" s="41" t="str">
        <f t="shared" si="201"/>
        <v>C</v>
      </c>
      <c r="E149" s="265">
        <f t="shared" si="202"/>
        <v>3100000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65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65">
        <f t="shared" si="202"/>
        <v>1800000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65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65">
        <f t="shared" si="202"/>
        <v>3500000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65">
        <f t="shared" si="202"/>
        <v>2850000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65">
        <f t="shared" si="202"/>
        <v>3800000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65">
        <f t="shared" si="202"/>
        <v>1800000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65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65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65" t="str">
        <f t="shared" si="201"/>
        <v>Angel</v>
      </c>
      <c r="D159" s="41" t="str">
        <f t="shared" si="201"/>
        <v>C</v>
      </c>
      <c r="E159" s="265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65">
        <f t="shared" si="202"/>
        <v>2500000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65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65">
        <f t="shared" si="202"/>
        <v>1170000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65">
        <f t="shared" si="202"/>
        <v>4750000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65">
        <f t="shared" si="202"/>
        <v>2100000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65">
        <f t="shared" si="202"/>
        <v>4325000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65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65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65">
        <f t="shared" si="202"/>
        <v>1900000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65">
        <f t="shared" si="202"/>
        <v>3600000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65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65">
        <f t="shared" si="202"/>
        <v>3800000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65">
        <f t="shared" si="202"/>
        <v>1600000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65">
        <f t="shared" si="202"/>
        <v>2400000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65">
        <f t="shared" si="202"/>
        <v>2850000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65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3800000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65">
        <f t="shared" si="202"/>
        <v>1900000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65">
        <f t="shared" si="202"/>
        <v>10200000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65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65">
        <f t="shared" si="202"/>
        <v>1900000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65">
        <f t="shared" si="202"/>
        <v>3060000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65">
        <f t="shared" si="202"/>
        <v>1900000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65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65">
        <f t="shared" si="202"/>
        <v>3600000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65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65" t="str">
        <f t="shared" si="203"/>
        <v>Ai Yenti</v>
      </c>
      <c r="D186" s="41" t="str">
        <f t="shared" si="203"/>
        <v>C</v>
      </c>
      <c r="E186" s="265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65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65">
        <f t="shared" si="202"/>
        <v>3400000</v>
      </c>
      <c r="O188" s="8"/>
      <c r="U188" s="8"/>
      <c r="AA188" s="8"/>
    </row>
    <row r="189" spans="1:45" x14ac:dyDescent="0.2">
      <c r="A189" s="41">
        <v>43</v>
      </c>
      <c r="B189" s="41"/>
      <c r="C189" s="265" t="str">
        <f t="shared" si="204"/>
        <v>Ardeliani Rahma U</v>
      </c>
      <c r="D189" s="41" t="str">
        <f t="shared" si="204"/>
        <v>C</v>
      </c>
      <c r="E189" s="265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65">
        <f t="shared" si="202"/>
        <v>500000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65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65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65">
        <f t="shared" si="202"/>
        <v>2700000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2700000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65">
        <f t="shared" si="208"/>
        <v>2700000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65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65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65">
        <f t="shared" si="208"/>
        <v>1600000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65">
        <f t="shared" si="208"/>
        <v>3300000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65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65">
        <f t="shared" si="208"/>
        <v>1970000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65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65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65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65">
        <f t="shared" si="208"/>
        <v>3200000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65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65">
        <f t="shared" si="208"/>
        <v>2850000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65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65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65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65">
        <f t="shared" si="208"/>
        <v>1860000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65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65">
        <f t="shared" si="208"/>
        <v>7100000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65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65">
        <f t="shared" si="208"/>
        <v>4000000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65">
        <f t="shared" si="208"/>
        <v>4000000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65">
        <f t="shared" si="208"/>
        <v>3000000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65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65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65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65">
        <f t="shared" si="208"/>
        <v>4000000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65">
        <f t="shared" si="208"/>
        <v>6000000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65">
        <f t="shared" si="208"/>
        <v>3930000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65">
        <f t="shared" si="208"/>
        <v>4600000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65">
        <f t="shared" ref="E226:E257" si="226">+L85+O85+R85+U85+X85+AA85+AD85+AG85+AJ85+AM85+AP85+AS85+AV85+AY85</f>
        <v>4600000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65">
        <f t="shared" si="226"/>
        <v>4600000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65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65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65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65">
        <f t="shared" si="226"/>
        <v>4600000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65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65">
        <f t="shared" si="226"/>
        <v>4687000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65">
        <f t="shared" si="226"/>
        <v>4200000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65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65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65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65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65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65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65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65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65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65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65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65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65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65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65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65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65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65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65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65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65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65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65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65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65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65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65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65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65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65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65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65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65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65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329082000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104450000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87410000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116535000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zoomScale="140" zoomScaleNormal="140" workbookViewId="0">
      <pane ySplit="6" topLeftCell="A7" activePane="bottomLeft" state="frozen"/>
      <selection pane="bottomLeft" activeCell="A9" sqref="A9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0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51" customWidth="1"/>
    <col min="16" max="16" width="11.85546875" style="221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21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58" t="s">
        <v>1</v>
      </c>
      <c r="B5" s="460" t="s">
        <v>2</v>
      </c>
      <c r="C5" s="462" t="s">
        <v>3</v>
      </c>
      <c r="D5" s="462" t="s">
        <v>4</v>
      </c>
      <c r="E5" s="462" t="s">
        <v>5</v>
      </c>
      <c r="F5" s="467" t="s">
        <v>6</v>
      </c>
      <c r="G5" s="467"/>
      <c r="H5" s="462" t="s">
        <v>10</v>
      </c>
      <c r="I5" s="462" t="s">
        <v>27</v>
      </c>
      <c r="J5" s="84"/>
      <c r="K5" s="464" t="s">
        <v>26</v>
      </c>
      <c r="L5" s="465"/>
      <c r="M5" s="466"/>
      <c r="N5" s="454" t="s">
        <v>9</v>
      </c>
      <c r="O5" s="454"/>
      <c r="P5" s="454"/>
      <c r="Q5" s="454" t="s">
        <v>14</v>
      </c>
      <c r="R5" s="454"/>
      <c r="S5" s="454"/>
      <c r="T5" s="454" t="s">
        <v>15</v>
      </c>
      <c r="U5" s="454"/>
      <c r="V5" s="454"/>
      <c r="W5" s="454" t="s">
        <v>16</v>
      </c>
      <c r="X5" s="454"/>
      <c r="Y5" s="454"/>
      <c r="Z5" s="454" t="s">
        <v>17</v>
      </c>
      <c r="AA5" s="454"/>
      <c r="AB5" s="454"/>
      <c r="AC5" s="454" t="s">
        <v>18</v>
      </c>
      <c r="AD5" s="454"/>
      <c r="AE5" s="454"/>
      <c r="AF5" s="454" t="s">
        <v>19</v>
      </c>
      <c r="AG5" s="454"/>
      <c r="AH5" s="454"/>
      <c r="AI5" s="454" t="s">
        <v>20</v>
      </c>
      <c r="AJ5" s="454"/>
      <c r="AK5" s="454"/>
      <c r="AL5" s="454" t="s">
        <v>21</v>
      </c>
      <c r="AM5" s="454"/>
      <c r="AN5" s="454"/>
      <c r="AO5" s="454" t="s">
        <v>22</v>
      </c>
      <c r="AP5" s="454"/>
      <c r="AQ5" s="454"/>
      <c r="AR5" s="454" t="s">
        <v>23</v>
      </c>
      <c r="AS5" s="454"/>
      <c r="AT5" s="454"/>
      <c r="AU5" s="454" t="s">
        <v>24</v>
      </c>
      <c r="AV5" s="454"/>
      <c r="AW5" s="454"/>
      <c r="AX5" s="455" t="s">
        <v>25</v>
      </c>
      <c r="AY5" s="456"/>
      <c r="AZ5" s="457"/>
      <c r="BA5" s="80" t="s">
        <v>62</v>
      </c>
      <c r="BC5" s="452" t="s">
        <v>29</v>
      </c>
    </row>
    <row r="6" spans="1:55" s="56" customFormat="1" ht="15.75" customHeight="1" thickBot="1" x14ac:dyDescent="0.25">
      <c r="A6" s="459"/>
      <c r="B6" s="461"/>
      <c r="C6" s="463"/>
      <c r="D6" s="463"/>
      <c r="E6" s="463"/>
      <c r="F6" s="54" t="s">
        <v>7</v>
      </c>
      <c r="G6" s="55" t="s">
        <v>8</v>
      </c>
      <c r="H6" s="463"/>
      <c r="I6" s="463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52" t="s">
        <v>12</v>
      </c>
      <c r="P6" s="240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40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3"/>
    </row>
    <row r="7" spans="1:55" s="120" customFormat="1" x14ac:dyDescent="0.2">
      <c r="A7" s="360">
        <v>1</v>
      </c>
      <c r="B7" s="278"/>
      <c r="C7" s="279" t="s">
        <v>157</v>
      </c>
      <c r="D7" s="280" t="s">
        <v>375</v>
      </c>
      <c r="E7" s="281">
        <v>12500000</v>
      </c>
      <c r="F7" s="281"/>
      <c r="G7" s="281"/>
      <c r="H7" s="281">
        <f>E7-F7-G7</f>
        <v>12500000</v>
      </c>
      <c r="I7" s="281">
        <v>5000000</v>
      </c>
      <c r="J7" s="265"/>
      <c r="K7" s="281">
        <v>0</v>
      </c>
      <c r="L7" s="281"/>
      <c r="M7" s="282">
        <f>K7-L7</f>
        <v>0</v>
      </c>
      <c r="N7" s="281">
        <v>750000</v>
      </c>
      <c r="O7" s="283">
        <v>750000</v>
      </c>
      <c r="P7" s="284">
        <f>N7-O7</f>
        <v>0</v>
      </c>
      <c r="Q7" s="281">
        <v>750000</v>
      </c>
      <c r="R7" s="281">
        <v>750000</v>
      </c>
      <c r="S7" s="285">
        <f>Q7-R7</f>
        <v>0</v>
      </c>
      <c r="T7" s="281">
        <v>750000</v>
      </c>
      <c r="U7" s="281">
        <v>750000</v>
      </c>
      <c r="V7" s="285">
        <f>T7-U7</f>
        <v>0</v>
      </c>
      <c r="W7" s="281">
        <v>750000</v>
      </c>
      <c r="X7" s="281">
        <v>750000</v>
      </c>
      <c r="Y7" s="285">
        <f>W7-X7</f>
        <v>0</v>
      </c>
      <c r="Z7" s="281">
        <v>750000</v>
      </c>
      <c r="AA7" s="281">
        <v>750000</v>
      </c>
      <c r="AB7" s="285">
        <f>Z7-AA7</f>
        <v>0</v>
      </c>
      <c r="AC7" s="281">
        <v>750000</v>
      </c>
      <c r="AD7" s="281">
        <v>750000</v>
      </c>
      <c r="AE7" s="285">
        <f>AC7-AD7</f>
        <v>0</v>
      </c>
      <c r="AF7" s="281">
        <v>750000</v>
      </c>
      <c r="AG7" s="281">
        <v>750000</v>
      </c>
      <c r="AH7" s="285">
        <f>AF7-AG7</f>
        <v>0</v>
      </c>
      <c r="AI7" s="281">
        <v>750000</v>
      </c>
      <c r="AJ7" s="281">
        <v>750000</v>
      </c>
      <c r="AK7" s="285">
        <f>AI7-AJ7</f>
        <v>0</v>
      </c>
      <c r="AL7" s="281">
        <v>750000</v>
      </c>
      <c r="AM7" s="281">
        <v>750000</v>
      </c>
      <c r="AN7" s="285">
        <f>AL7-AM7</f>
        <v>0</v>
      </c>
      <c r="AO7" s="281">
        <v>750000</v>
      </c>
      <c r="AP7" s="281">
        <v>750000</v>
      </c>
      <c r="AQ7" s="285">
        <f>AO7-AP7</f>
        <v>0</v>
      </c>
      <c r="AR7" s="281"/>
      <c r="AS7" s="281"/>
      <c r="AT7" s="286">
        <f>AR7-AS7</f>
        <v>0</v>
      </c>
      <c r="AU7" s="281"/>
      <c r="AV7" s="281"/>
      <c r="AW7" s="282"/>
      <c r="AX7" s="281"/>
      <c r="AY7" s="281"/>
      <c r="AZ7" s="281"/>
      <c r="BA7" s="120">
        <f>K7+N7+Q7+T7+W7+Z7+AC7+AF7+AI7+AL7+AO7+AR7+AU7</f>
        <v>7500000</v>
      </c>
    </row>
    <row r="8" spans="1:55" s="120" customFormat="1" x14ac:dyDescent="0.2">
      <c r="A8" s="360">
        <v>2</v>
      </c>
      <c r="B8" s="278"/>
      <c r="C8" s="279" t="s">
        <v>168</v>
      </c>
      <c r="D8" s="280" t="s">
        <v>375</v>
      </c>
      <c r="E8" s="281">
        <v>13500000</v>
      </c>
      <c r="F8" s="281"/>
      <c r="G8" s="281"/>
      <c r="H8" s="281">
        <f t="shared" ref="H8:H53" si="0">E8-F8-G8</f>
        <v>13500000</v>
      </c>
      <c r="I8" s="281">
        <v>3000000</v>
      </c>
      <c r="J8" s="265"/>
      <c r="K8" s="281">
        <v>2000000</v>
      </c>
      <c r="L8" s="281">
        <v>2000000</v>
      </c>
      <c r="M8" s="282">
        <f t="shared" ref="M8:M25" si="1">K8-L8</f>
        <v>0</v>
      </c>
      <c r="N8" s="281"/>
      <c r="O8" s="283"/>
      <c r="P8" s="284">
        <f>N8-O8</f>
        <v>0</v>
      </c>
      <c r="Q8" s="281">
        <v>850000</v>
      </c>
      <c r="R8" s="281">
        <v>850000</v>
      </c>
      <c r="S8" s="285">
        <f>Q8-R8</f>
        <v>0</v>
      </c>
      <c r="T8" s="281">
        <v>850000</v>
      </c>
      <c r="U8" s="281">
        <v>850000</v>
      </c>
      <c r="V8" s="285">
        <f>T8-U8</f>
        <v>0</v>
      </c>
      <c r="W8" s="281">
        <v>850000</v>
      </c>
      <c r="X8" s="281">
        <v>850000</v>
      </c>
      <c r="Y8" s="285">
        <f>W8-X8</f>
        <v>0</v>
      </c>
      <c r="Z8" s="281">
        <v>850000</v>
      </c>
      <c r="AA8" s="281">
        <v>850000</v>
      </c>
      <c r="AB8" s="285">
        <f>Z8-AA8</f>
        <v>0</v>
      </c>
      <c r="AC8" s="281">
        <v>850000</v>
      </c>
      <c r="AD8" s="281">
        <v>850000</v>
      </c>
      <c r="AE8" s="285">
        <f>AC8-AD8</f>
        <v>0</v>
      </c>
      <c r="AF8" s="281">
        <v>850000</v>
      </c>
      <c r="AG8" s="281">
        <v>850000</v>
      </c>
      <c r="AH8" s="285">
        <f>AF8-AG8</f>
        <v>0</v>
      </c>
      <c r="AI8" s="281">
        <v>850000</v>
      </c>
      <c r="AJ8" s="281">
        <v>850000</v>
      </c>
      <c r="AK8" s="285">
        <f>AI8-AJ8</f>
        <v>0</v>
      </c>
      <c r="AL8" s="281">
        <v>850000</v>
      </c>
      <c r="AM8" s="281">
        <v>850000</v>
      </c>
      <c r="AN8" s="285">
        <f>AL8-AM8</f>
        <v>0</v>
      </c>
      <c r="AO8" s="281">
        <v>850000</v>
      </c>
      <c r="AP8" s="281">
        <v>850000</v>
      </c>
      <c r="AQ8" s="285">
        <f>AO8-AP8</f>
        <v>0</v>
      </c>
      <c r="AR8" s="281">
        <v>850000</v>
      </c>
      <c r="AS8" s="281">
        <v>850000</v>
      </c>
      <c r="AT8" s="286">
        <f t="shared" ref="AT8:AT68" si="2">AR8-AS8</f>
        <v>0</v>
      </c>
      <c r="AU8" s="281"/>
      <c r="AV8" s="281"/>
      <c r="AW8" s="282"/>
      <c r="AX8" s="281"/>
      <c r="AY8" s="281"/>
      <c r="AZ8" s="281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53">
        <v>850000</v>
      </c>
      <c r="P9" s="250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30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53"/>
      <c r="P10" s="250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/>
      <c r="AK10" s="53">
        <f t="shared" ref="AK10:AK16" si="11">AI10-AJ10</f>
        <v>480000</v>
      </c>
      <c r="AL10" s="11">
        <v>480000</v>
      </c>
      <c r="AM10" s="11"/>
      <c r="AN10" s="53">
        <f t="shared" ref="AN10:AN47" si="12">AL10-AM10</f>
        <v>480000</v>
      </c>
      <c r="AO10" s="11">
        <v>480000</v>
      </c>
      <c r="AP10" s="11"/>
      <c r="AQ10" s="53">
        <f t="shared" ref="AQ10:AQ47" si="13">AO10-AP10</f>
        <v>480000</v>
      </c>
      <c r="AR10" s="11">
        <v>480000</v>
      </c>
      <c r="AS10" s="11"/>
      <c r="AT10" s="230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60">
        <v>5</v>
      </c>
      <c r="B11" s="278"/>
      <c r="C11" s="279" t="s">
        <v>175</v>
      </c>
      <c r="D11" s="280" t="s">
        <v>375</v>
      </c>
      <c r="E11" s="281">
        <v>14000000</v>
      </c>
      <c r="F11" s="281"/>
      <c r="G11" s="281">
        <v>7000000</v>
      </c>
      <c r="H11" s="281">
        <f t="shared" si="0"/>
        <v>7000000</v>
      </c>
      <c r="I11" s="281">
        <v>2000000</v>
      </c>
      <c r="J11" s="265"/>
      <c r="K11" s="281"/>
      <c r="L11" s="281"/>
      <c r="M11" s="282">
        <f t="shared" si="1"/>
        <v>0</v>
      </c>
      <c r="N11" s="281">
        <v>500000</v>
      </c>
      <c r="O11" s="283">
        <v>500000</v>
      </c>
      <c r="P11" s="284">
        <f t="shared" si="4"/>
        <v>0</v>
      </c>
      <c r="Q11" s="281">
        <v>500000</v>
      </c>
      <c r="R11" s="281">
        <v>500000</v>
      </c>
      <c r="S11" s="285">
        <f t="shared" si="5"/>
        <v>0</v>
      </c>
      <c r="T11" s="281">
        <v>500000</v>
      </c>
      <c r="U11" s="281">
        <v>500000</v>
      </c>
      <c r="V11" s="285">
        <f t="shared" si="6"/>
        <v>0</v>
      </c>
      <c r="W11" s="281">
        <v>500000</v>
      </c>
      <c r="X11" s="281">
        <v>500000</v>
      </c>
      <c r="Y11" s="285">
        <f t="shared" si="7"/>
        <v>0</v>
      </c>
      <c r="Z11" s="281">
        <v>500000</v>
      </c>
      <c r="AA11" s="281">
        <v>500000</v>
      </c>
      <c r="AB11" s="285">
        <f t="shared" si="8"/>
        <v>0</v>
      </c>
      <c r="AC11" s="281">
        <v>500000</v>
      </c>
      <c r="AD11" s="281">
        <v>500000</v>
      </c>
      <c r="AE11" s="285">
        <f t="shared" si="9"/>
        <v>0</v>
      </c>
      <c r="AF11" s="281">
        <v>500000</v>
      </c>
      <c r="AG11" s="281">
        <v>500000</v>
      </c>
      <c r="AH11" s="285">
        <f t="shared" si="10"/>
        <v>0</v>
      </c>
      <c r="AI11" s="281">
        <v>500000</v>
      </c>
      <c r="AJ11" s="281">
        <v>500000</v>
      </c>
      <c r="AK11" s="285">
        <f t="shared" si="11"/>
        <v>0</v>
      </c>
      <c r="AL11" s="281">
        <v>500000</v>
      </c>
      <c r="AM11" s="281">
        <v>500000</v>
      </c>
      <c r="AN11" s="285">
        <f t="shared" si="12"/>
        <v>0</v>
      </c>
      <c r="AO11" s="281">
        <v>500000</v>
      </c>
      <c r="AP11" s="281">
        <v>500000</v>
      </c>
      <c r="AQ11" s="285">
        <f t="shared" si="13"/>
        <v>0</v>
      </c>
      <c r="AR11" s="281"/>
      <c r="AS11" s="281"/>
      <c r="AT11" s="286">
        <f t="shared" si="2"/>
        <v>0</v>
      </c>
      <c r="AU11" s="281"/>
      <c r="AV11" s="281"/>
      <c r="AW11" s="282"/>
      <c r="AX11" s="281"/>
      <c r="AY11" s="281"/>
      <c r="AZ11" s="281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54">
        <v>900000</v>
      </c>
      <c r="P12" s="250">
        <f t="shared" si="4"/>
        <v>0</v>
      </c>
      <c r="Q12" s="41">
        <v>900000</v>
      </c>
      <c r="R12" s="254">
        <v>900000</v>
      </c>
      <c r="S12" s="250">
        <f t="shared" si="5"/>
        <v>0</v>
      </c>
      <c r="T12" s="41">
        <v>900000</v>
      </c>
      <c r="U12" s="254">
        <v>900000</v>
      </c>
      <c r="V12" s="250">
        <f t="shared" si="6"/>
        <v>0</v>
      </c>
      <c r="W12" s="41">
        <v>900000</v>
      </c>
      <c r="X12" s="254">
        <v>900000</v>
      </c>
      <c r="Y12" s="250">
        <f t="shared" si="7"/>
        <v>0</v>
      </c>
      <c r="Z12" s="41">
        <v>900000</v>
      </c>
      <c r="AA12" s="254">
        <v>900000</v>
      </c>
      <c r="AB12" s="250">
        <f t="shared" si="8"/>
        <v>0</v>
      </c>
      <c r="AC12" s="41">
        <v>900000</v>
      </c>
      <c r="AD12" s="254">
        <v>900000</v>
      </c>
      <c r="AE12" s="250">
        <f t="shared" si="9"/>
        <v>0</v>
      </c>
      <c r="AF12" s="41">
        <v>900000</v>
      </c>
      <c r="AG12" s="254"/>
      <c r="AH12" s="250">
        <f t="shared" si="10"/>
        <v>900000</v>
      </c>
      <c r="AI12" s="41">
        <v>900000</v>
      </c>
      <c r="AJ12" s="254"/>
      <c r="AK12" s="250">
        <f t="shared" si="11"/>
        <v>900000</v>
      </c>
      <c r="AL12" s="41">
        <v>900000</v>
      </c>
      <c r="AM12" s="254"/>
      <c r="AN12" s="250">
        <f t="shared" si="12"/>
        <v>900000</v>
      </c>
      <c r="AO12" s="41">
        <v>900000</v>
      </c>
      <c r="AP12" s="254"/>
      <c r="AQ12" s="250">
        <f t="shared" si="13"/>
        <v>900000</v>
      </c>
      <c r="AR12" s="41"/>
      <c r="AS12" s="41"/>
      <c r="AT12" s="230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60">
        <v>7</v>
      </c>
      <c r="B13" s="296"/>
      <c r="C13" s="297" t="s">
        <v>181</v>
      </c>
      <c r="D13" s="280" t="s">
        <v>375</v>
      </c>
      <c r="E13" s="281">
        <v>14000000</v>
      </c>
      <c r="F13" s="281"/>
      <c r="G13" s="281"/>
      <c r="H13" s="282">
        <f>E13-F13-G13</f>
        <v>14000000</v>
      </c>
      <c r="I13" s="281">
        <v>5000000</v>
      </c>
      <c r="J13" s="281"/>
      <c r="K13" s="281"/>
      <c r="L13" s="298"/>
      <c r="M13" s="281"/>
      <c r="N13" s="281">
        <v>900000</v>
      </c>
      <c r="O13" s="285">
        <v>900000</v>
      </c>
      <c r="P13" s="281">
        <f t="shared" si="4"/>
        <v>0</v>
      </c>
      <c r="Q13" s="281">
        <v>900000</v>
      </c>
      <c r="R13" s="285">
        <v>900000</v>
      </c>
      <c r="S13" s="281">
        <f t="shared" si="5"/>
        <v>0</v>
      </c>
      <c r="T13" s="281">
        <v>900000</v>
      </c>
      <c r="U13" s="285">
        <v>900000</v>
      </c>
      <c r="V13" s="281">
        <f t="shared" si="6"/>
        <v>0</v>
      </c>
      <c r="W13" s="281">
        <v>900000</v>
      </c>
      <c r="X13" s="285">
        <v>900000</v>
      </c>
      <c r="Y13" s="281">
        <f t="shared" si="7"/>
        <v>0</v>
      </c>
      <c r="Z13" s="281">
        <v>900000</v>
      </c>
      <c r="AA13" s="285">
        <v>900000</v>
      </c>
      <c r="AB13" s="281">
        <f t="shared" si="8"/>
        <v>0</v>
      </c>
      <c r="AC13" s="281">
        <v>900000</v>
      </c>
      <c r="AD13" s="285">
        <v>900000</v>
      </c>
      <c r="AE13" s="281">
        <f t="shared" si="9"/>
        <v>0</v>
      </c>
      <c r="AF13" s="281">
        <v>900000</v>
      </c>
      <c r="AG13" s="285">
        <v>900000</v>
      </c>
      <c r="AH13" s="281">
        <f t="shared" si="10"/>
        <v>0</v>
      </c>
      <c r="AI13" s="281">
        <v>900000</v>
      </c>
      <c r="AJ13" s="285">
        <v>900000</v>
      </c>
      <c r="AK13" s="281">
        <f t="shared" si="11"/>
        <v>0</v>
      </c>
      <c r="AL13" s="281">
        <v>900000</v>
      </c>
      <c r="AM13" s="285">
        <v>900000</v>
      </c>
      <c r="AN13" s="281">
        <f t="shared" si="12"/>
        <v>0</v>
      </c>
      <c r="AO13" s="281">
        <v>900000</v>
      </c>
      <c r="AP13" s="285">
        <v>900000</v>
      </c>
      <c r="AQ13" s="281">
        <f t="shared" si="13"/>
        <v>0</v>
      </c>
      <c r="AR13" s="281"/>
      <c r="AS13" s="286"/>
      <c r="AT13" s="281"/>
      <c r="AU13" s="281"/>
      <c r="AV13" s="286"/>
      <c r="AW13" s="281"/>
      <c r="AX13" s="281"/>
      <c r="AY13" s="281"/>
      <c r="AZ13" s="119"/>
      <c r="BA13" s="120">
        <f t="shared" si="3"/>
        <v>9000000</v>
      </c>
    </row>
    <row r="14" spans="1:55" x14ac:dyDescent="0.2">
      <c r="A14" s="191">
        <v>8</v>
      </c>
      <c r="B14" s="3"/>
      <c r="C14" s="57" t="s">
        <v>190</v>
      </c>
      <c r="D14" s="9" t="s">
        <v>375</v>
      </c>
      <c r="E14" s="11">
        <v>14500000</v>
      </c>
      <c r="F14" s="11"/>
      <c r="G14" s="11"/>
      <c r="H14" s="11">
        <f t="shared" si="0"/>
        <v>14500000</v>
      </c>
      <c r="I14" s="11">
        <v>5000000</v>
      </c>
      <c r="J14" s="41"/>
      <c r="K14" s="11"/>
      <c r="L14" s="11"/>
      <c r="M14" s="43">
        <f t="shared" si="1"/>
        <v>0</v>
      </c>
      <c r="N14" s="11">
        <v>950000</v>
      </c>
      <c r="O14" s="253">
        <v>950000</v>
      </c>
      <c r="P14" s="250">
        <f t="shared" si="4"/>
        <v>0</v>
      </c>
      <c r="Q14" s="11">
        <v>950000</v>
      </c>
      <c r="R14" s="253">
        <v>950000</v>
      </c>
      <c r="S14" s="250">
        <f t="shared" si="5"/>
        <v>0</v>
      </c>
      <c r="T14" s="11">
        <v>950000</v>
      </c>
      <c r="U14" s="253">
        <v>950000</v>
      </c>
      <c r="V14" s="250">
        <f t="shared" si="6"/>
        <v>0</v>
      </c>
      <c r="W14" s="11">
        <v>950000</v>
      </c>
      <c r="X14" s="253">
        <v>950000</v>
      </c>
      <c r="Y14" s="250">
        <f t="shared" si="7"/>
        <v>0</v>
      </c>
      <c r="Z14" s="11">
        <v>950000</v>
      </c>
      <c r="AA14" s="253">
        <v>950000</v>
      </c>
      <c r="AB14" s="250">
        <f t="shared" si="8"/>
        <v>0</v>
      </c>
      <c r="AC14" s="11">
        <v>950000</v>
      </c>
      <c r="AD14" s="253">
        <v>950000</v>
      </c>
      <c r="AE14" s="250">
        <f t="shared" si="9"/>
        <v>0</v>
      </c>
      <c r="AF14" s="11">
        <v>950000</v>
      </c>
      <c r="AG14" s="253">
        <v>950000</v>
      </c>
      <c r="AH14" s="250">
        <f t="shared" si="10"/>
        <v>0</v>
      </c>
      <c r="AI14" s="11">
        <v>950000</v>
      </c>
      <c r="AJ14" s="253">
        <v>950000</v>
      </c>
      <c r="AK14" s="250">
        <f t="shared" si="11"/>
        <v>0</v>
      </c>
      <c r="AL14" s="11">
        <v>950000</v>
      </c>
      <c r="AM14" s="253"/>
      <c r="AN14" s="250">
        <f t="shared" si="12"/>
        <v>950000</v>
      </c>
      <c r="AO14" s="11">
        <v>950000</v>
      </c>
      <c r="AP14" s="253"/>
      <c r="AQ14" s="250">
        <f t="shared" si="13"/>
        <v>950000</v>
      </c>
      <c r="AR14" s="11"/>
      <c r="AS14" s="11"/>
      <c r="AT14" s="230">
        <f t="shared" si="2"/>
        <v>0</v>
      </c>
      <c r="AU14" s="11"/>
      <c r="AV14" s="11"/>
      <c r="AW14" s="43"/>
      <c r="AX14" s="11"/>
      <c r="AY14" s="11"/>
      <c r="AZ14" s="11"/>
      <c r="BA14" s="8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53">
        <v>1000000</v>
      </c>
      <c r="P15" s="250">
        <f t="shared" si="4"/>
        <v>0</v>
      </c>
      <c r="Q15" s="11">
        <v>1000000</v>
      </c>
      <c r="R15" s="253">
        <v>1000000</v>
      </c>
      <c r="S15" s="250">
        <f t="shared" si="5"/>
        <v>0</v>
      </c>
      <c r="T15" s="11">
        <v>1000000</v>
      </c>
      <c r="U15" s="253">
        <v>1000000</v>
      </c>
      <c r="V15" s="250">
        <f t="shared" si="6"/>
        <v>0</v>
      </c>
      <c r="W15" s="11">
        <v>1000000</v>
      </c>
      <c r="X15" s="253">
        <v>1000000</v>
      </c>
      <c r="Y15" s="250">
        <f t="shared" si="7"/>
        <v>0</v>
      </c>
      <c r="Z15" s="11">
        <v>1000000</v>
      </c>
      <c r="AA15" s="253">
        <v>1000000</v>
      </c>
      <c r="AB15" s="250">
        <f t="shared" si="8"/>
        <v>0</v>
      </c>
      <c r="AC15" s="11">
        <v>1000000</v>
      </c>
      <c r="AD15" s="253">
        <v>1000000</v>
      </c>
      <c r="AE15" s="250">
        <f t="shared" si="9"/>
        <v>0</v>
      </c>
      <c r="AF15" s="11">
        <v>1000000</v>
      </c>
      <c r="AG15" s="253">
        <v>1000000</v>
      </c>
      <c r="AH15" s="250">
        <f t="shared" si="10"/>
        <v>0</v>
      </c>
      <c r="AI15" s="11">
        <v>1000000</v>
      </c>
      <c r="AJ15" s="253">
        <v>1000000</v>
      </c>
      <c r="AK15" s="250">
        <f t="shared" si="11"/>
        <v>0</v>
      </c>
      <c r="AL15" s="11">
        <v>1000000</v>
      </c>
      <c r="AM15" s="253"/>
      <c r="AN15" s="250">
        <f t="shared" si="12"/>
        <v>1000000</v>
      </c>
      <c r="AO15" s="11">
        <v>1000000</v>
      </c>
      <c r="AP15" s="253"/>
      <c r="AQ15" s="250">
        <f t="shared" si="13"/>
        <v>1000000</v>
      </c>
      <c r="AR15" s="11"/>
      <c r="AS15" s="11"/>
      <c r="AT15" s="230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53">
        <v>800000</v>
      </c>
      <c r="P16" s="250">
        <f t="shared" ref="P16" si="14">N16-O16</f>
        <v>0</v>
      </c>
      <c r="Q16" s="11">
        <v>800000</v>
      </c>
      <c r="R16" s="253">
        <v>800000</v>
      </c>
      <c r="S16" s="250">
        <f t="shared" si="5"/>
        <v>0</v>
      </c>
      <c r="T16" s="11">
        <v>800000</v>
      </c>
      <c r="U16" s="253">
        <v>800000</v>
      </c>
      <c r="V16" s="250">
        <f t="shared" si="6"/>
        <v>0</v>
      </c>
      <c r="W16" s="11">
        <v>800000</v>
      </c>
      <c r="X16" s="253">
        <v>800000</v>
      </c>
      <c r="Y16" s="250">
        <f t="shared" si="7"/>
        <v>0</v>
      </c>
      <c r="Z16" s="11">
        <v>800000</v>
      </c>
      <c r="AA16" s="253">
        <v>800000</v>
      </c>
      <c r="AB16" s="250">
        <f t="shared" si="8"/>
        <v>0</v>
      </c>
      <c r="AC16" s="11">
        <v>800000</v>
      </c>
      <c r="AD16" s="253">
        <v>800000</v>
      </c>
      <c r="AE16" s="250">
        <f t="shared" si="9"/>
        <v>0</v>
      </c>
      <c r="AF16" s="11">
        <v>800000</v>
      </c>
      <c r="AG16" s="253">
        <v>800000</v>
      </c>
      <c r="AH16" s="250">
        <f t="shared" si="10"/>
        <v>0</v>
      </c>
      <c r="AI16" s="11">
        <v>800000</v>
      </c>
      <c r="AJ16" s="253"/>
      <c r="AK16" s="250">
        <f t="shared" si="11"/>
        <v>800000</v>
      </c>
      <c r="AL16" s="11">
        <v>800000</v>
      </c>
      <c r="AM16" s="253"/>
      <c r="AN16" s="250">
        <f t="shared" si="12"/>
        <v>800000</v>
      </c>
      <c r="AO16" s="11">
        <v>800000</v>
      </c>
      <c r="AP16" s="253"/>
      <c r="AQ16" s="250">
        <f t="shared" si="13"/>
        <v>800000</v>
      </c>
      <c r="AR16" s="11"/>
      <c r="AS16" s="11"/>
      <c r="AT16" s="230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78"/>
      <c r="C17" s="279" t="s">
        <v>213</v>
      </c>
      <c r="D17" s="280" t="s">
        <v>374</v>
      </c>
      <c r="E17" s="281">
        <v>15000000</v>
      </c>
      <c r="F17" s="281">
        <v>1500000</v>
      </c>
      <c r="G17" s="281"/>
      <c r="H17" s="281">
        <f t="shared" si="0"/>
        <v>13500000</v>
      </c>
      <c r="I17" s="281">
        <v>13500000</v>
      </c>
      <c r="J17" s="265"/>
      <c r="K17" s="281"/>
      <c r="L17" s="281"/>
      <c r="M17" s="282">
        <f t="shared" si="1"/>
        <v>0</v>
      </c>
      <c r="N17" s="281"/>
      <c r="O17" s="283"/>
      <c r="P17" s="284">
        <f t="shared" si="4"/>
        <v>0</v>
      </c>
      <c r="Q17" s="281"/>
      <c r="R17" s="281"/>
      <c r="S17" s="285">
        <f t="shared" si="5"/>
        <v>0</v>
      </c>
      <c r="T17" s="281"/>
      <c r="U17" s="281"/>
      <c r="V17" s="285">
        <f t="shared" si="6"/>
        <v>0</v>
      </c>
      <c r="W17" s="281"/>
      <c r="X17" s="281"/>
      <c r="Y17" s="285">
        <f t="shared" ref="Y17:Y47" si="15">W17-X17</f>
        <v>0</v>
      </c>
      <c r="Z17" s="281"/>
      <c r="AA17" s="281"/>
      <c r="AB17" s="285">
        <f t="shared" ref="AB17:AB40" si="16">Z17-AA17</f>
        <v>0</v>
      </c>
      <c r="AC17" s="281"/>
      <c r="AD17" s="281"/>
      <c r="AE17" s="285">
        <f t="shared" ref="AE17:AE40" si="17">AC17-AD17</f>
        <v>0</v>
      </c>
      <c r="AF17" s="281"/>
      <c r="AG17" s="281"/>
      <c r="AH17" s="285">
        <f t="shared" ref="AH17:AH40" si="18">AF17-AG17</f>
        <v>0</v>
      </c>
      <c r="AI17" s="281"/>
      <c r="AJ17" s="281"/>
      <c r="AK17" s="285">
        <f t="shared" ref="AK17:AK40" si="19">AI17-AJ17</f>
        <v>0</v>
      </c>
      <c r="AL17" s="281"/>
      <c r="AM17" s="281"/>
      <c r="AN17" s="285">
        <f t="shared" si="12"/>
        <v>0</v>
      </c>
      <c r="AO17" s="281"/>
      <c r="AP17" s="281"/>
      <c r="AQ17" s="285">
        <f t="shared" si="13"/>
        <v>0</v>
      </c>
      <c r="AR17" s="281"/>
      <c r="AS17" s="281"/>
      <c r="AT17" s="286">
        <f t="shared" si="2"/>
        <v>0</v>
      </c>
      <c r="AU17" s="281"/>
      <c r="AV17" s="281"/>
      <c r="AW17" s="282"/>
      <c r="AX17" s="281"/>
      <c r="AY17" s="281"/>
      <c r="AZ17" s="281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53">
        <v>950000</v>
      </c>
      <c r="P18" s="250">
        <f t="shared" si="4"/>
        <v>0</v>
      </c>
      <c r="Q18" s="11">
        <v>950000</v>
      </c>
      <c r="R18" s="253">
        <v>950000</v>
      </c>
      <c r="S18" s="250">
        <f t="shared" si="5"/>
        <v>0</v>
      </c>
      <c r="T18" s="11">
        <v>950000</v>
      </c>
      <c r="U18" s="253">
        <v>950000</v>
      </c>
      <c r="V18" s="250">
        <f t="shared" si="6"/>
        <v>0</v>
      </c>
      <c r="W18" s="11">
        <v>950000</v>
      </c>
      <c r="X18" s="253">
        <v>950000</v>
      </c>
      <c r="Y18" s="250">
        <f t="shared" si="15"/>
        <v>0</v>
      </c>
      <c r="Z18" s="11">
        <v>950000</v>
      </c>
      <c r="AA18" s="253">
        <v>950000</v>
      </c>
      <c r="AB18" s="250">
        <f t="shared" si="16"/>
        <v>0</v>
      </c>
      <c r="AC18" s="11">
        <v>950000</v>
      </c>
      <c r="AD18" s="253">
        <v>950000</v>
      </c>
      <c r="AE18" s="250">
        <f t="shared" si="17"/>
        <v>0</v>
      </c>
      <c r="AF18" s="11">
        <v>950000</v>
      </c>
      <c r="AG18" s="253"/>
      <c r="AH18" s="250">
        <f t="shared" si="18"/>
        <v>950000</v>
      </c>
      <c r="AI18" s="11">
        <v>950000</v>
      </c>
      <c r="AJ18" s="253"/>
      <c r="AK18" s="250">
        <f t="shared" si="19"/>
        <v>950000</v>
      </c>
      <c r="AL18" s="11">
        <v>950000</v>
      </c>
      <c r="AM18" s="253"/>
      <c r="AN18" s="250">
        <f t="shared" si="12"/>
        <v>950000</v>
      </c>
      <c r="AO18" s="11">
        <v>950000</v>
      </c>
      <c r="AP18" s="253"/>
      <c r="AQ18" s="250">
        <f t="shared" si="13"/>
        <v>950000</v>
      </c>
      <c r="AR18" s="11"/>
      <c r="AS18" s="11"/>
      <c r="AT18" s="230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53">
        <v>950000</v>
      </c>
      <c r="P19" s="250">
        <f t="shared" si="4"/>
        <v>0</v>
      </c>
      <c r="Q19" s="11">
        <v>950000</v>
      </c>
      <c r="R19" s="253">
        <v>950000</v>
      </c>
      <c r="S19" s="250">
        <f t="shared" si="5"/>
        <v>0</v>
      </c>
      <c r="T19" s="11">
        <v>950000</v>
      </c>
      <c r="U19" s="253">
        <v>950000</v>
      </c>
      <c r="V19" s="250">
        <f t="shared" si="6"/>
        <v>0</v>
      </c>
      <c r="W19" s="11">
        <v>950000</v>
      </c>
      <c r="X19" s="253">
        <v>950000</v>
      </c>
      <c r="Y19" s="250">
        <f t="shared" si="15"/>
        <v>0</v>
      </c>
      <c r="Z19" s="11">
        <v>950000</v>
      </c>
      <c r="AA19" s="253">
        <v>950000</v>
      </c>
      <c r="AB19" s="250">
        <f t="shared" si="16"/>
        <v>0</v>
      </c>
      <c r="AC19" s="11">
        <v>950000</v>
      </c>
      <c r="AD19" s="253">
        <v>950000</v>
      </c>
      <c r="AE19" s="250">
        <f t="shared" si="17"/>
        <v>0</v>
      </c>
      <c r="AF19" s="11">
        <v>950000</v>
      </c>
      <c r="AG19" s="253">
        <v>950000</v>
      </c>
      <c r="AH19" s="250">
        <f t="shared" si="18"/>
        <v>0</v>
      </c>
      <c r="AI19" s="11">
        <v>950000</v>
      </c>
      <c r="AJ19" s="253">
        <v>950000</v>
      </c>
      <c r="AK19" s="250">
        <f t="shared" si="19"/>
        <v>0</v>
      </c>
      <c r="AL19" s="11">
        <v>950000</v>
      </c>
      <c r="AM19" s="253">
        <v>950000</v>
      </c>
      <c r="AN19" s="250">
        <f t="shared" si="12"/>
        <v>0</v>
      </c>
      <c r="AO19" s="11">
        <v>950000</v>
      </c>
      <c r="AP19" s="253">
        <v>950000</v>
      </c>
      <c r="AQ19" s="250">
        <f t="shared" si="13"/>
        <v>0</v>
      </c>
      <c r="AR19" s="11"/>
      <c r="AS19" s="11"/>
      <c r="AT19" s="230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80" customFormat="1" x14ac:dyDescent="0.2">
      <c r="A20" s="360">
        <v>15</v>
      </c>
      <c r="B20" s="379"/>
      <c r="C20" s="279" t="s">
        <v>224</v>
      </c>
      <c r="D20" s="280" t="s">
        <v>374</v>
      </c>
      <c r="E20" s="281">
        <v>15200000</v>
      </c>
      <c r="F20" s="281"/>
      <c r="G20" s="281"/>
      <c r="H20" s="281">
        <f t="shared" si="0"/>
        <v>15200000</v>
      </c>
      <c r="I20" s="281">
        <v>5000000</v>
      </c>
      <c r="J20" s="265"/>
      <c r="K20" s="281"/>
      <c r="L20" s="281"/>
      <c r="M20" s="282">
        <f t="shared" si="1"/>
        <v>0</v>
      </c>
      <c r="N20" s="281">
        <v>1020000</v>
      </c>
      <c r="O20" s="283">
        <v>1020000</v>
      </c>
      <c r="P20" s="284">
        <f t="shared" ref="P20:P21" si="20">N20-O20</f>
        <v>0</v>
      </c>
      <c r="Q20" s="281">
        <v>1020000</v>
      </c>
      <c r="R20" s="283">
        <v>1020000</v>
      </c>
      <c r="S20" s="284">
        <f t="shared" si="5"/>
        <v>0</v>
      </c>
      <c r="T20" s="281">
        <v>1020000</v>
      </c>
      <c r="U20" s="283">
        <v>1020000</v>
      </c>
      <c r="V20" s="284">
        <f t="shared" si="6"/>
        <v>0</v>
      </c>
      <c r="W20" s="281">
        <v>1020000</v>
      </c>
      <c r="X20" s="283">
        <v>1020000</v>
      </c>
      <c r="Y20" s="284">
        <f t="shared" si="15"/>
        <v>0</v>
      </c>
      <c r="Z20" s="281">
        <v>1020000</v>
      </c>
      <c r="AA20" s="283">
        <v>1020000</v>
      </c>
      <c r="AB20" s="284">
        <f t="shared" si="16"/>
        <v>0</v>
      </c>
      <c r="AC20" s="281">
        <v>1020000</v>
      </c>
      <c r="AD20" s="283">
        <v>1020000</v>
      </c>
      <c r="AE20" s="284">
        <f t="shared" si="17"/>
        <v>0</v>
      </c>
      <c r="AF20" s="281">
        <v>1020000</v>
      </c>
      <c r="AG20" s="283">
        <v>1020000</v>
      </c>
      <c r="AH20" s="284">
        <f t="shared" si="18"/>
        <v>0</v>
      </c>
      <c r="AI20" s="281">
        <v>1020000</v>
      </c>
      <c r="AJ20" s="283">
        <v>1020000</v>
      </c>
      <c r="AK20" s="284">
        <f t="shared" si="19"/>
        <v>0</v>
      </c>
      <c r="AL20" s="281">
        <v>1020000</v>
      </c>
      <c r="AM20" s="283">
        <v>1020000</v>
      </c>
      <c r="AN20" s="284">
        <f t="shared" si="12"/>
        <v>0</v>
      </c>
      <c r="AO20" s="281">
        <v>1020000</v>
      </c>
      <c r="AP20" s="283">
        <v>1020000</v>
      </c>
      <c r="AQ20" s="284">
        <f t="shared" si="13"/>
        <v>0</v>
      </c>
      <c r="AR20" s="281"/>
      <c r="AS20" s="281"/>
      <c r="AT20" s="286">
        <f t="shared" si="2"/>
        <v>0</v>
      </c>
      <c r="AU20" s="281"/>
      <c r="AV20" s="281"/>
      <c r="AW20" s="282"/>
      <c r="AX20" s="281"/>
      <c r="AY20" s="281"/>
      <c r="AZ20" s="281"/>
      <c r="BA20" s="120">
        <f t="shared" si="3"/>
        <v>10200000</v>
      </c>
      <c r="BB20" s="120"/>
      <c r="BC20" s="120"/>
    </row>
    <row r="21" spans="1:55" x14ac:dyDescent="0.2">
      <c r="A21" s="191">
        <v>16</v>
      </c>
      <c r="B21" s="3"/>
      <c r="C21" s="57" t="s">
        <v>225</v>
      </c>
      <c r="D21" s="9" t="s">
        <v>375</v>
      </c>
      <c r="E21" s="11">
        <v>15000000</v>
      </c>
      <c r="F21" s="11"/>
      <c r="G21" s="11"/>
      <c r="H21" s="11">
        <f t="shared" si="0"/>
        <v>15000000</v>
      </c>
      <c r="I21" s="11">
        <v>5000000</v>
      </c>
      <c r="J21" s="41"/>
      <c r="K21" s="11"/>
      <c r="L21" s="11"/>
      <c r="M21" s="43"/>
      <c r="N21" s="11">
        <v>1000000</v>
      </c>
      <c r="O21" s="253">
        <v>1000000</v>
      </c>
      <c r="P21" s="250">
        <f t="shared" si="20"/>
        <v>0</v>
      </c>
      <c r="Q21" s="11">
        <v>1000000</v>
      </c>
      <c r="R21" s="253">
        <v>1000000</v>
      </c>
      <c r="S21" s="250">
        <f t="shared" si="5"/>
        <v>0</v>
      </c>
      <c r="T21" s="11">
        <v>1000000</v>
      </c>
      <c r="U21" s="253">
        <v>1000000</v>
      </c>
      <c r="V21" s="250">
        <f t="shared" si="6"/>
        <v>0</v>
      </c>
      <c r="W21" s="11">
        <v>1000000</v>
      </c>
      <c r="X21" s="253">
        <v>1000000</v>
      </c>
      <c r="Y21" s="250">
        <f t="shared" si="15"/>
        <v>0</v>
      </c>
      <c r="Z21" s="11">
        <v>1000000</v>
      </c>
      <c r="AA21" s="253">
        <v>1000000</v>
      </c>
      <c r="AB21" s="250">
        <f t="shared" si="16"/>
        <v>0</v>
      </c>
      <c r="AC21" s="11">
        <v>1000000</v>
      </c>
      <c r="AD21" s="253">
        <v>1000000</v>
      </c>
      <c r="AE21" s="250">
        <f t="shared" si="17"/>
        <v>0</v>
      </c>
      <c r="AF21" s="11">
        <v>1000000</v>
      </c>
      <c r="AG21" s="253">
        <v>1000000</v>
      </c>
      <c r="AH21" s="250">
        <f t="shared" si="18"/>
        <v>0</v>
      </c>
      <c r="AI21" s="11">
        <v>1000000</v>
      </c>
      <c r="AJ21" s="253">
        <v>1000000</v>
      </c>
      <c r="AK21" s="250">
        <f t="shared" si="19"/>
        <v>0</v>
      </c>
      <c r="AL21" s="11">
        <v>1000000</v>
      </c>
      <c r="AM21" s="253"/>
      <c r="AN21" s="250">
        <f t="shared" si="12"/>
        <v>1000000</v>
      </c>
      <c r="AO21" s="11">
        <v>1000000</v>
      </c>
      <c r="AP21" s="253"/>
      <c r="AQ21" s="250">
        <f t="shared" si="13"/>
        <v>1000000</v>
      </c>
      <c r="AR21" s="11"/>
      <c r="AS21" s="11"/>
      <c r="AT21" s="230"/>
      <c r="AU21" s="11"/>
      <c r="AV21" s="11"/>
      <c r="AW21" s="43"/>
      <c r="AX21" s="11"/>
      <c r="AY21" s="11"/>
      <c r="AZ21" s="11"/>
      <c r="BA21" s="8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53">
        <v>900000</v>
      </c>
      <c r="P22" s="250">
        <f t="shared" si="4"/>
        <v>0</v>
      </c>
      <c r="Q22" s="11">
        <v>900000</v>
      </c>
      <c r="R22" s="253">
        <v>900000</v>
      </c>
      <c r="S22" s="250">
        <f t="shared" si="5"/>
        <v>0</v>
      </c>
      <c r="T22" s="11">
        <v>900000</v>
      </c>
      <c r="U22" s="253">
        <v>900000</v>
      </c>
      <c r="V22" s="250">
        <f t="shared" si="6"/>
        <v>0</v>
      </c>
      <c r="W22" s="11">
        <v>900000</v>
      </c>
      <c r="X22" s="253">
        <v>900000</v>
      </c>
      <c r="Y22" s="250">
        <f t="shared" si="15"/>
        <v>0</v>
      </c>
      <c r="Z22" s="11">
        <v>900000</v>
      </c>
      <c r="AA22" s="253">
        <v>900000</v>
      </c>
      <c r="AB22" s="250">
        <f t="shared" si="16"/>
        <v>0</v>
      </c>
      <c r="AC22" s="11">
        <v>900000</v>
      </c>
      <c r="AD22" s="253">
        <v>900000</v>
      </c>
      <c r="AE22" s="250">
        <f t="shared" si="17"/>
        <v>0</v>
      </c>
      <c r="AF22" s="11">
        <v>900000</v>
      </c>
      <c r="AG22" s="253"/>
      <c r="AH22" s="250">
        <f t="shared" si="18"/>
        <v>900000</v>
      </c>
      <c r="AI22" s="11">
        <v>900000</v>
      </c>
      <c r="AJ22" s="253"/>
      <c r="AK22" s="250">
        <f t="shared" si="19"/>
        <v>900000</v>
      </c>
      <c r="AL22" s="11">
        <v>900000</v>
      </c>
      <c r="AM22" s="253"/>
      <c r="AN22" s="250">
        <f t="shared" si="12"/>
        <v>900000</v>
      </c>
      <c r="AO22" s="11">
        <v>900000</v>
      </c>
      <c r="AP22" s="253"/>
      <c r="AQ22" s="250">
        <f t="shared" si="13"/>
        <v>900000</v>
      </c>
      <c r="AR22" s="11"/>
      <c r="AS22" s="11"/>
      <c r="AT22" s="230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20" customFormat="1" x14ac:dyDescent="0.2">
      <c r="A23" s="360">
        <v>18</v>
      </c>
      <c r="B23" s="278"/>
      <c r="C23" s="279" t="s">
        <v>227</v>
      </c>
      <c r="D23" s="280" t="s">
        <v>375</v>
      </c>
      <c r="E23" s="281">
        <v>15000000</v>
      </c>
      <c r="F23" s="281"/>
      <c r="G23" s="281"/>
      <c r="H23" s="281">
        <f t="shared" si="0"/>
        <v>15000000</v>
      </c>
      <c r="I23" s="281">
        <v>5000000</v>
      </c>
      <c r="J23" s="265"/>
      <c r="K23" s="281"/>
      <c r="L23" s="281"/>
      <c r="M23" s="282">
        <f t="shared" si="1"/>
        <v>0</v>
      </c>
      <c r="N23" s="281">
        <v>1000000</v>
      </c>
      <c r="O23" s="283">
        <v>1000000</v>
      </c>
      <c r="P23" s="284">
        <f t="shared" si="4"/>
        <v>0</v>
      </c>
      <c r="Q23" s="281">
        <v>1000000</v>
      </c>
      <c r="R23" s="283">
        <v>1000000</v>
      </c>
      <c r="S23" s="284">
        <f t="shared" si="5"/>
        <v>0</v>
      </c>
      <c r="T23" s="281">
        <v>1000000</v>
      </c>
      <c r="U23" s="283">
        <v>1000000</v>
      </c>
      <c r="V23" s="284">
        <f t="shared" si="6"/>
        <v>0</v>
      </c>
      <c r="W23" s="281">
        <v>1000000</v>
      </c>
      <c r="X23" s="283">
        <v>1000000</v>
      </c>
      <c r="Y23" s="284">
        <f t="shared" si="15"/>
        <v>0</v>
      </c>
      <c r="Z23" s="281">
        <v>1000000</v>
      </c>
      <c r="AA23" s="283">
        <v>1000000</v>
      </c>
      <c r="AB23" s="284">
        <f t="shared" si="16"/>
        <v>0</v>
      </c>
      <c r="AC23" s="281">
        <v>1000000</v>
      </c>
      <c r="AD23" s="283">
        <v>1000000</v>
      </c>
      <c r="AE23" s="284">
        <f t="shared" si="17"/>
        <v>0</v>
      </c>
      <c r="AF23" s="281">
        <v>1000000</v>
      </c>
      <c r="AG23" s="283">
        <v>1000000</v>
      </c>
      <c r="AH23" s="284">
        <f t="shared" si="18"/>
        <v>0</v>
      </c>
      <c r="AI23" s="281">
        <v>1000000</v>
      </c>
      <c r="AJ23" s="283">
        <v>1000000</v>
      </c>
      <c r="AK23" s="284">
        <f t="shared" si="19"/>
        <v>0</v>
      </c>
      <c r="AL23" s="281">
        <v>1000000</v>
      </c>
      <c r="AM23" s="283">
        <v>1000000</v>
      </c>
      <c r="AN23" s="284">
        <f t="shared" si="12"/>
        <v>0</v>
      </c>
      <c r="AO23" s="281">
        <v>1000000</v>
      </c>
      <c r="AP23" s="283">
        <v>1000000</v>
      </c>
      <c r="AQ23" s="284">
        <f t="shared" si="13"/>
        <v>0</v>
      </c>
      <c r="AR23" s="281"/>
      <c r="AS23" s="281"/>
      <c r="AT23" s="286">
        <f t="shared" si="2"/>
        <v>0</v>
      </c>
      <c r="AU23" s="281"/>
      <c r="AV23" s="281"/>
      <c r="AW23" s="282"/>
      <c r="AX23" s="281"/>
      <c r="AY23" s="281"/>
      <c r="AZ23" s="281"/>
      <c r="BA23" s="120">
        <f t="shared" si="3"/>
        <v>10000000</v>
      </c>
    </row>
    <row r="24" spans="1:55" s="120" customFormat="1" x14ac:dyDescent="0.2">
      <c r="A24" s="360">
        <v>19</v>
      </c>
      <c r="B24" s="278"/>
      <c r="C24" s="279" t="s">
        <v>228</v>
      </c>
      <c r="D24" s="280" t="s">
        <v>375</v>
      </c>
      <c r="E24" s="281">
        <v>14000000</v>
      </c>
      <c r="F24" s="281"/>
      <c r="G24" s="281"/>
      <c r="H24" s="281">
        <f t="shared" si="0"/>
        <v>14000000</v>
      </c>
      <c r="I24" s="281">
        <v>5000000</v>
      </c>
      <c r="J24" s="265"/>
      <c r="K24" s="281"/>
      <c r="L24" s="281"/>
      <c r="M24" s="282">
        <f t="shared" si="1"/>
        <v>0</v>
      </c>
      <c r="N24" s="281">
        <v>750000</v>
      </c>
      <c r="O24" s="283">
        <v>750000</v>
      </c>
      <c r="P24" s="284">
        <f t="shared" si="4"/>
        <v>0</v>
      </c>
      <c r="Q24" s="281">
        <v>750000</v>
      </c>
      <c r="R24" s="283">
        <v>750000</v>
      </c>
      <c r="S24" s="284">
        <f t="shared" si="5"/>
        <v>0</v>
      </c>
      <c r="T24" s="281">
        <v>750000</v>
      </c>
      <c r="U24" s="283">
        <v>750000</v>
      </c>
      <c r="V24" s="284">
        <f t="shared" si="6"/>
        <v>0</v>
      </c>
      <c r="W24" s="281">
        <v>750000</v>
      </c>
      <c r="X24" s="283">
        <v>750000</v>
      </c>
      <c r="Y24" s="284">
        <f t="shared" si="15"/>
        <v>0</v>
      </c>
      <c r="Z24" s="281">
        <v>750000</v>
      </c>
      <c r="AA24" s="283">
        <v>750000</v>
      </c>
      <c r="AB24" s="284">
        <f t="shared" si="16"/>
        <v>0</v>
      </c>
      <c r="AC24" s="281">
        <v>750000</v>
      </c>
      <c r="AD24" s="283">
        <v>750000</v>
      </c>
      <c r="AE24" s="284">
        <f t="shared" si="17"/>
        <v>0</v>
      </c>
      <c r="AF24" s="281">
        <v>750000</v>
      </c>
      <c r="AG24" s="283">
        <v>750000</v>
      </c>
      <c r="AH24" s="284">
        <f t="shared" si="18"/>
        <v>0</v>
      </c>
      <c r="AI24" s="281">
        <v>750000</v>
      </c>
      <c r="AJ24" s="283">
        <v>750000</v>
      </c>
      <c r="AK24" s="284">
        <f t="shared" si="19"/>
        <v>0</v>
      </c>
      <c r="AL24" s="281">
        <v>750000</v>
      </c>
      <c r="AM24" s="283">
        <v>750000</v>
      </c>
      <c r="AN24" s="284">
        <f t="shared" si="12"/>
        <v>0</v>
      </c>
      <c r="AO24" s="281">
        <v>750000</v>
      </c>
      <c r="AP24" s="283">
        <v>750000</v>
      </c>
      <c r="AQ24" s="284">
        <f t="shared" si="13"/>
        <v>0</v>
      </c>
      <c r="AR24" s="281">
        <v>750000</v>
      </c>
      <c r="AS24" s="283">
        <v>750000</v>
      </c>
      <c r="AT24" s="284">
        <f t="shared" si="2"/>
        <v>0</v>
      </c>
      <c r="AU24" s="281">
        <v>750000</v>
      </c>
      <c r="AV24" s="283">
        <v>750000</v>
      </c>
      <c r="AW24" s="284">
        <f t="shared" ref="AW24" si="21">AU24-AV24</f>
        <v>0</v>
      </c>
      <c r="AX24" s="281"/>
      <c r="AY24" s="281"/>
      <c r="AZ24" s="281"/>
      <c r="BA24" s="120">
        <f t="shared" si="3"/>
        <v>9000000</v>
      </c>
    </row>
    <row r="25" spans="1:55" s="120" customFormat="1" x14ac:dyDescent="0.2">
      <c r="A25" s="360">
        <v>20</v>
      </c>
      <c r="B25" s="278"/>
      <c r="C25" s="279" t="s">
        <v>229</v>
      </c>
      <c r="D25" s="280" t="s">
        <v>374</v>
      </c>
      <c r="E25" s="281">
        <v>15200000</v>
      </c>
      <c r="F25" s="281"/>
      <c r="G25" s="281"/>
      <c r="H25" s="281">
        <f t="shared" si="0"/>
        <v>15200000</v>
      </c>
      <c r="I25" s="281">
        <v>3200000</v>
      </c>
      <c r="J25" s="265"/>
      <c r="K25" s="281">
        <v>2000000</v>
      </c>
      <c r="L25" s="281">
        <v>2000000</v>
      </c>
      <c r="M25" s="282">
        <f t="shared" si="1"/>
        <v>0</v>
      </c>
      <c r="N25" s="281">
        <v>1000000</v>
      </c>
      <c r="O25" s="283">
        <v>1000000</v>
      </c>
      <c r="P25" s="284">
        <f t="shared" si="4"/>
        <v>0</v>
      </c>
      <c r="Q25" s="281">
        <v>1000000</v>
      </c>
      <c r="R25" s="283">
        <v>1000000</v>
      </c>
      <c r="S25" s="284">
        <f t="shared" si="5"/>
        <v>0</v>
      </c>
      <c r="T25" s="281">
        <v>1000000</v>
      </c>
      <c r="U25" s="283">
        <v>1000000</v>
      </c>
      <c r="V25" s="284">
        <f t="shared" si="6"/>
        <v>0</v>
      </c>
      <c r="W25" s="281">
        <v>1000000</v>
      </c>
      <c r="X25" s="283">
        <v>1000000</v>
      </c>
      <c r="Y25" s="284">
        <f t="shared" si="15"/>
        <v>0</v>
      </c>
      <c r="Z25" s="281">
        <v>1000000</v>
      </c>
      <c r="AA25" s="283">
        <v>1000000</v>
      </c>
      <c r="AB25" s="284">
        <f t="shared" si="16"/>
        <v>0</v>
      </c>
      <c r="AC25" s="281">
        <v>1000000</v>
      </c>
      <c r="AD25" s="283">
        <v>1000000</v>
      </c>
      <c r="AE25" s="284">
        <f t="shared" si="17"/>
        <v>0</v>
      </c>
      <c r="AF25" s="281">
        <v>1000000</v>
      </c>
      <c r="AG25" s="283">
        <v>1000000</v>
      </c>
      <c r="AH25" s="284">
        <f t="shared" si="18"/>
        <v>0</v>
      </c>
      <c r="AI25" s="281">
        <v>1000000</v>
      </c>
      <c r="AJ25" s="283">
        <v>1000000</v>
      </c>
      <c r="AK25" s="284">
        <f t="shared" si="19"/>
        <v>0</v>
      </c>
      <c r="AL25" s="281">
        <v>1000000</v>
      </c>
      <c r="AM25" s="283">
        <v>1000000</v>
      </c>
      <c r="AN25" s="284">
        <f t="shared" si="12"/>
        <v>0</v>
      </c>
      <c r="AO25" s="281">
        <v>1000000</v>
      </c>
      <c r="AP25" s="283">
        <v>1000000</v>
      </c>
      <c r="AQ25" s="284">
        <f t="shared" si="13"/>
        <v>0</v>
      </c>
      <c r="AR25" s="281"/>
      <c r="AS25" s="281"/>
      <c r="AT25" s="286">
        <f t="shared" si="2"/>
        <v>0</v>
      </c>
      <c r="AU25" s="281"/>
      <c r="AV25" s="281"/>
      <c r="AW25" s="282"/>
      <c r="AX25" s="281"/>
      <c r="AY25" s="281"/>
      <c r="AZ25" s="281"/>
      <c r="BA25" s="120">
        <f t="shared" si="3"/>
        <v>12000000</v>
      </c>
    </row>
    <row r="26" spans="1:55" s="120" customFormat="1" x14ac:dyDescent="0.2">
      <c r="A26" s="360">
        <v>21</v>
      </c>
      <c r="B26" s="367"/>
      <c r="C26" s="374" t="s">
        <v>230</v>
      </c>
      <c r="D26" s="354" t="s">
        <v>375</v>
      </c>
      <c r="E26" s="281">
        <v>12700000</v>
      </c>
      <c r="F26" s="281"/>
      <c r="G26" s="281"/>
      <c r="H26" s="281">
        <f t="shared" si="0"/>
        <v>12700000</v>
      </c>
      <c r="I26" s="281">
        <v>5000000</v>
      </c>
      <c r="J26" s="281"/>
      <c r="K26" s="281"/>
      <c r="L26" s="281"/>
      <c r="M26" s="265">
        <f>K26-L26</f>
        <v>0</v>
      </c>
      <c r="N26" s="265">
        <v>770000</v>
      </c>
      <c r="O26" s="375">
        <v>770000</v>
      </c>
      <c r="P26" s="284">
        <f t="shared" si="4"/>
        <v>0</v>
      </c>
      <c r="Q26" s="265">
        <v>770000</v>
      </c>
      <c r="R26" s="375">
        <v>770000</v>
      </c>
      <c r="S26" s="284">
        <f t="shared" si="5"/>
        <v>0</v>
      </c>
      <c r="T26" s="265">
        <v>770000</v>
      </c>
      <c r="U26" s="375">
        <v>770000</v>
      </c>
      <c r="V26" s="284">
        <f t="shared" si="6"/>
        <v>0</v>
      </c>
      <c r="W26" s="265">
        <v>770000</v>
      </c>
      <c r="X26" s="375">
        <v>770000</v>
      </c>
      <c r="Y26" s="284">
        <f t="shared" si="15"/>
        <v>0</v>
      </c>
      <c r="Z26" s="265">
        <v>770000</v>
      </c>
      <c r="AA26" s="375">
        <v>770000</v>
      </c>
      <c r="AB26" s="284">
        <f t="shared" si="16"/>
        <v>0</v>
      </c>
      <c r="AC26" s="265">
        <v>770000</v>
      </c>
      <c r="AD26" s="375">
        <v>770000</v>
      </c>
      <c r="AE26" s="284">
        <f t="shared" si="17"/>
        <v>0</v>
      </c>
      <c r="AF26" s="265">
        <v>770000</v>
      </c>
      <c r="AG26" s="375">
        <v>770000</v>
      </c>
      <c r="AH26" s="284">
        <f t="shared" si="18"/>
        <v>0</v>
      </c>
      <c r="AI26" s="265">
        <v>770000</v>
      </c>
      <c r="AJ26" s="375">
        <v>770000</v>
      </c>
      <c r="AK26" s="284">
        <f t="shared" si="19"/>
        <v>0</v>
      </c>
      <c r="AL26" s="265">
        <v>770000</v>
      </c>
      <c r="AM26" s="375">
        <v>770000</v>
      </c>
      <c r="AN26" s="284">
        <f t="shared" si="12"/>
        <v>0</v>
      </c>
      <c r="AO26" s="265">
        <v>770000</v>
      </c>
      <c r="AP26" s="375">
        <v>770000</v>
      </c>
      <c r="AQ26" s="284">
        <f t="shared" si="13"/>
        <v>0</v>
      </c>
      <c r="AR26" s="281"/>
      <c r="AS26" s="301"/>
      <c r="AT26" s="286">
        <f t="shared" si="2"/>
        <v>0</v>
      </c>
      <c r="AU26" s="281"/>
      <c r="AV26" s="281"/>
      <c r="AW26" s="281"/>
      <c r="AX26" s="281"/>
      <c r="AY26" s="281"/>
      <c r="AZ26" s="119"/>
      <c r="BA26" s="120">
        <f t="shared" si="3"/>
        <v>7700000</v>
      </c>
    </row>
    <row r="27" spans="1:55" s="120" customFormat="1" x14ac:dyDescent="0.2">
      <c r="A27" s="360">
        <v>22</v>
      </c>
      <c r="B27" s="278"/>
      <c r="C27" s="279" t="s">
        <v>231</v>
      </c>
      <c r="D27" s="280" t="s">
        <v>374</v>
      </c>
      <c r="E27" s="281">
        <v>14500000</v>
      </c>
      <c r="F27" s="281"/>
      <c r="G27" s="281"/>
      <c r="H27" s="281">
        <f t="shared" si="0"/>
        <v>14500000</v>
      </c>
      <c r="I27" s="281">
        <v>5000000</v>
      </c>
      <c r="J27" s="265"/>
      <c r="K27" s="281"/>
      <c r="L27" s="281"/>
      <c r="M27" s="265">
        <f t="shared" ref="M27:M61" si="22">K27-L27</f>
        <v>0</v>
      </c>
      <c r="N27" s="265">
        <v>950000</v>
      </c>
      <c r="O27" s="375">
        <v>950000</v>
      </c>
      <c r="P27" s="284">
        <f t="shared" ref="P27" si="23">N27-O27</f>
        <v>0</v>
      </c>
      <c r="Q27" s="265">
        <v>950000</v>
      </c>
      <c r="R27" s="375">
        <v>950000</v>
      </c>
      <c r="S27" s="284">
        <f t="shared" si="5"/>
        <v>0</v>
      </c>
      <c r="T27" s="265">
        <v>950000</v>
      </c>
      <c r="U27" s="375">
        <v>950000</v>
      </c>
      <c r="V27" s="284">
        <f t="shared" si="6"/>
        <v>0</v>
      </c>
      <c r="W27" s="265">
        <v>950000</v>
      </c>
      <c r="X27" s="375">
        <v>950000</v>
      </c>
      <c r="Y27" s="284">
        <f t="shared" si="15"/>
        <v>0</v>
      </c>
      <c r="Z27" s="265">
        <v>950000</v>
      </c>
      <c r="AA27" s="375">
        <v>950000</v>
      </c>
      <c r="AB27" s="284">
        <f t="shared" si="16"/>
        <v>0</v>
      </c>
      <c r="AC27" s="265">
        <v>950000</v>
      </c>
      <c r="AD27" s="375">
        <v>950000</v>
      </c>
      <c r="AE27" s="284">
        <f t="shared" si="17"/>
        <v>0</v>
      </c>
      <c r="AF27" s="265">
        <v>950000</v>
      </c>
      <c r="AG27" s="375">
        <v>950000</v>
      </c>
      <c r="AH27" s="284">
        <f t="shared" si="18"/>
        <v>0</v>
      </c>
      <c r="AI27" s="265">
        <v>950000</v>
      </c>
      <c r="AJ27" s="375">
        <v>950000</v>
      </c>
      <c r="AK27" s="284">
        <f t="shared" si="19"/>
        <v>0</v>
      </c>
      <c r="AL27" s="265">
        <v>950000</v>
      </c>
      <c r="AM27" s="375">
        <v>950000</v>
      </c>
      <c r="AN27" s="284">
        <f t="shared" si="12"/>
        <v>0</v>
      </c>
      <c r="AO27" s="265">
        <v>950000</v>
      </c>
      <c r="AP27" s="375">
        <v>950000</v>
      </c>
      <c r="AQ27" s="284">
        <f t="shared" si="13"/>
        <v>0</v>
      </c>
      <c r="AR27" s="281"/>
      <c r="AS27" s="281"/>
      <c r="AT27" s="286">
        <f t="shared" si="2"/>
        <v>0</v>
      </c>
      <c r="AU27" s="281"/>
      <c r="AV27" s="281"/>
      <c r="AW27" s="282"/>
      <c r="AX27" s="281"/>
      <c r="AY27" s="281"/>
      <c r="AZ27" s="281"/>
      <c r="BA27" s="120">
        <f t="shared" si="3"/>
        <v>9500000</v>
      </c>
      <c r="BB27" s="380"/>
      <c r="BC27" s="380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54">
        <v>1000000</v>
      </c>
      <c r="P28" s="250">
        <f t="shared" si="4"/>
        <v>0</v>
      </c>
      <c r="Q28" s="41">
        <v>1000000</v>
      </c>
      <c r="R28" s="254">
        <v>1000000</v>
      </c>
      <c r="S28" s="250">
        <f t="shared" si="5"/>
        <v>0</v>
      </c>
      <c r="T28" s="41">
        <v>1000000</v>
      </c>
      <c r="U28" s="254">
        <v>1000000</v>
      </c>
      <c r="V28" s="250">
        <f t="shared" si="6"/>
        <v>0</v>
      </c>
      <c r="W28" s="41">
        <v>1000000</v>
      </c>
      <c r="X28" s="254"/>
      <c r="Y28" s="250">
        <f t="shared" si="15"/>
        <v>1000000</v>
      </c>
      <c r="Z28" s="41">
        <v>1000000</v>
      </c>
      <c r="AA28" s="254"/>
      <c r="AB28" s="250">
        <f t="shared" si="16"/>
        <v>1000000</v>
      </c>
      <c r="AC28" s="41">
        <v>1000000</v>
      </c>
      <c r="AD28" s="254"/>
      <c r="AE28" s="250">
        <f t="shared" si="17"/>
        <v>1000000</v>
      </c>
      <c r="AF28" s="41">
        <v>1000000</v>
      </c>
      <c r="AG28" s="254"/>
      <c r="AH28" s="250">
        <f t="shared" si="18"/>
        <v>1000000</v>
      </c>
      <c r="AI28" s="41">
        <v>1000000</v>
      </c>
      <c r="AJ28" s="254"/>
      <c r="AK28" s="250">
        <f t="shared" si="19"/>
        <v>1000000</v>
      </c>
      <c r="AL28" s="41">
        <v>1000000</v>
      </c>
      <c r="AM28" s="254"/>
      <c r="AN28" s="250">
        <f t="shared" si="12"/>
        <v>1000000</v>
      </c>
      <c r="AO28" s="41">
        <v>1000000</v>
      </c>
      <c r="AP28" s="254"/>
      <c r="AQ28" s="250">
        <f t="shared" si="13"/>
        <v>1000000</v>
      </c>
      <c r="AR28" s="41"/>
      <c r="AS28" s="41"/>
      <c r="AT28" s="230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20" customFormat="1" x14ac:dyDescent="0.2">
      <c r="A29" s="360">
        <v>24</v>
      </c>
      <c r="B29" s="387"/>
      <c r="C29" s="390" t="s">
        <v>215</v>
      </c>
      <c r="D29" s="263" t="s">
        <v>374</v>
      </c>
      <c r="E29" s="265">
        <v>14500000</v>
      </c>
      <c r="F29" s="281"/>
      <c r="G29" s="281"/>
      <c r="H29" s="265">
        <f t="shared" si="0"/>
        <v>14500000</v>
      </c>
      <c r="I29" s="281">
        <v>5000000</v>
      </c>
      <c r="J29" s="281"/>
      <c r="K29" s="281"/>
      <c r="L29" s="265"/>
      <c r="M29" s="265">
        <f>K29-L29</f>
        <v>0</v>
      </c>
      <c r="N29" s="281"/>
      <c r="O29" s="399"/>
      <c r="P29" s="284">
        <f t="shared" si="4"/>
        <v>0</v>
      </c>
      <c r="Q29" s="281"/>
      <c r="R29" s="121"/>
      <c r="S29" s="285">
        <f t="shared" ref="S29:S40" si="24">Q29-R29</f>
        <v>0</v>
      </c>
      <c r="T29" s="281">
        <v>5000000</v>
      </c>
      <c r="U29" s="121">
        <v>5000000</v>
      </c>
      <c r="V29" s="285">
        <f t="shared" ref="V29:V40" si="25">T29-U29</f>
        <v>0</v>
      </c>
      <c r="W29" s="281"/>
      <c r="X29" s="121"/>
      <c r="Y29" s="285">
        <f t="shared" si="15"/>
        <v>0</v>
      </c>
      <c r="Z29" s="281"/>
      <c r="AA29" s="268"/>
      <c r="AB29" s="285">
        <f t="shared" si="16"/>
        <v>0</v>
      </c>
      <c r="AC29" s="281">
        <v>4500000</v>
      </c>
      <c r="AD29" s="268">
        <v>4500000</v>
      </c>
      <c r="AE29" s="285">
        <f t="shared" si="17"/>
        <v>0</v>
      </c>
      <c r="AF29" s="281"/>
      <c r="AG29" s="121"/>
      <c r="AH29" s="285">
        <f t="shared" si="18"/>
        <v>0</v>
      </c>
      <c r="AI29" s="281"/>
      <c r="AJ29" s="268"/>
      <c r="AK29" s="285">
        <f t="shared" si="19"/>
        <v>0</v>
      </c>
      <c r="AL29" s="281"/>
      <c r="AM29" s="268"/>
      <c r="AN29" s="285">
        <f t="shared" si="12"/>
        <v>0</v>
      </c>
      <c r="AO29" s="281"/>
      <c r="AP29" s="268"/>
      <c r="AQ29" s="285">
        <f t="shared" si="13"/>
        <v>0</v>
      </c>
      <c r="AR29" s="281"/>
      <c r="AS29" s="121"/>
      <c r="AT29" s="286">
        <f t="shared" si="2"/>
        <v>0</v>
      </c>
      <c r="AU29" s="281"/>
      <c r="AV29" s="265"/>
      <c r="AW29" s="281"/>
      <c r="AX29" s="281"/>
      <c r="AY29" s="265"/>
      <c r="AZ29" s="121"/>
      <c r="BA29" s="120">
        <f t="shared" si="3"/>
        <v>9500000</v>
      </c>
    </row>
    <row r="30" spans="1:55" x14ac:dyDescent="0.2">
      <c r="A30" s="191">
        <v>25</v>
      </c>
      <c r="B30" s="3"/>
      <c r="C30" s="57" t="s">
        <v>233</v>
      </c>
      <c r="D30" s="9" t="s">
        <v>375</v>
      </c>
      <c r="E30" s="11">
        <v>14000000</v>
      </c>
      <c r="F30" s="11"/>
      <c r="G30" s="11"/>
      <c r="H30" s="11">
        <f t="shared" si="0"/>
        <v>14000000</v>
      </c>
      <c r="I30" s="11">
        <v>5000000</v>
      </c>
      <c r="J30" s="41"/>
      <c r="K30" s="11"/>
      <c r="L30" s="11"/>
      <c r="M30" s="41">
        <f t="shared" si="22"/>
        <v>0</v>
      </c>
      <c r="N30" s="11">
        <v>900000</v>
      </c>
      <c r="O30" s="253">
        <v>900000</v>
      </c>
      <c r="P30" s="250">
        <f t="shared" si="4"/>
        <v>0</v>
      </c>
      <c r="Q30" s="11">
        <v>900000</v>
      </c>
      <c r="R30" s="253">
        <v>900000</v>
      </c>
      <c r="S30" s="250">
        <f t="shared" si="24"/>
        <v>0</v>
      </c>
      <c r="T30" s="11">
        <v>900000</v>
      </c>
      <c r="U30" s="253">
        <v>900000</v>
      </c>
      <c r="V30" s="250">
        <f t="shared" si="25"/>
        <v>0</v>
      </c>
      <c r="W30" s="11">
        <v>900000</v>
      </c>
      <c r="X30" s="253">
        <v>900000</v>
      </c>
      <c r="Y30" s="250">
        <f t="shared" si="15"/>
        <v>0</v>
      </c>
      <c r="Z30" s="11">
        <v>900000</v>
      </c>
      <c r="AA30" s="253">
        <v>900000</v>
      </c>
      <c r="AB30" s="250">
        <f t="shared" si="16"/>
        <v>0</v>
      </c>
      <c r="AC30" s="11">
        <v>900000</v>
      </c>
      <c r="AD30" s="253">
        <v>900000</v>
      </c>
      <c r="AE30" s="250">
        <f t="shared" si="17"/>
        <v>0</v>
      </c>
      <c r="AF30" s="11">
        <v>900000</v>
      </c>
      <c r="AG30" s="253">
        <v>900000</v>
      </c>
      <c r="AH30" s="250">
        <f t="shared" si="18"/>
        <v>0</v>
      </c>
      <c r="AI30" s="11">
        <v>900000</v>
      </c>
      <c r="AJ30" s="253"/>
      <c r="AK30" s="250">
        <f t="shared" si="19"/>
        <v>900000</v>
      </c>
      <c r="AL30" s="11">
        <v>900000</v>
      </c>
      <c r="AM30" s="253"/>
      <c r="AN30" s="250">
        <f t="shared" si="12"/>
        <v>900000</v>
      </c>
      <c r="AO30" s="11">
        <v>900000</v>
      </c>
      <c r="AP30" s="253"/>
      <c r="AQ30" s="250">
        <f t="shared" si="13"/>
        <v>900000</v>
      </c>
      <c r="AR30" s="11"/>
      <c r="AS30" s="11"/>
      <c r="AT30" s="230">
        <f t="shared" si="2"/>
        <v>0</v>
      </c>
      <c r="AU30" s="11"/>
      <c r="AV30" s="11"/>
      <c r="AW30" s="43"/>
      <c r="AX30" s="11"/>
      <c r="AY30" s="11"/>
      <c r="AZ30" s="11"/>
      <c r="BA30" s="8">
        <f t="shared" si="3"/>
        <v>9000000</v>
      </c>
    </row>
    <row r="31" spans="1:55" s="120" customFormat="1" x14ac:dyDescent="0.2">
      <c r="A31" s="360">
        <v>26</v>
      </c>
      <c r="B31" s="278"/>
      <c r="C31" s="279" t="s">
        <v>234</v>
      </c>
      <c r="D31" s="280" t="s">
        <v>374</v>
      </c>
      <c r="E31" s="281">
        <v>13000000</v>
      </c>
      <c r="F31" s="281"/>
      <c r="G31" s="281"/>
      <c r="H31" s="281">
        <f t="shared" si="0"/>
        <v>13000000</v>
      </c>
      <c r="I31" s="281">
        <v>1000000</v>
      </c>
      <c r="J31" s="265"/>
      <c r="K31" s="281">
        <v>4000000</v>
      </c>
      <c r="L31" s="281">
        <v>4000000</v>
      </c>
      <c r="M31" s="265">
        <f t="shared" si="22"/>
        <v>0</v>
      </c>
      <c r="N31" s="281">
        <v>800000</v>
      </c>
      <c r="O31" s="283">
        <v>800000</v>
      </c>
      <c r="P31" s="284">
        <f t="shared" si="4"/>
        <v>0</v>
      </c>
      <c r="Q31" s="281">
        <v>800000</v>
      </c>
      <c r="R31" s="283">
        <v>800000</v>
      </c>
      <c r="S31" s="284">
        <f t="shared" si="24"/>
        <v>0</v>
      </c>
      <c r="T31" s="281">
        <v>800000</v>
      </c>
      <c r="U31" s="283">
        <v>800000</v>
      </c>
      <c r="V31" s="284">
        <f t="shared" si="25"/>
        <v>0</v>
      </c>
      <c r="W31" s="281">
        <v>800000</v>
      </c>
      <c r="X31" s="283">
        <v>800000</v>
      </c>
      <c r="Y31" s="284">
        <f t="shared" si="15"/>
        <v>0</v>
      </c>
      <c r="Z31" s="281">
        <v>800000</v>
      </c>
      <c r="AA31" s="283">
        <v>800000</v>
      </c>
      <c r="AB31" s="284">
        <f t="shared" si="16"/>
        <v>0</v>
      </c>
      <c r="AC31" s="281">
        <v>800000</v>
      </c>
      <c r="AD31" s="283">
        <v>800000</v>
      </c>
      <c r="AE31" s="284">
        <f>AC31-AD31</f>
        <v>0</v>
      </c>
      <c r="AF31" s="281">
        <v>800000</v>
      </c>
      <c r="AG31" s="283">
        <v>800000</v>
      </c>
      <c r="AH31" s="284">
        <f t="shared" si="18"/>
        <v>0</v>
      </c>
      <c r="AI31" s="281">
        <v>800000</v>
      </c>
      <c r="AJ31" s="283">
        <v>800000</v>
      </c>
      <c r="AK31" s="284">
        <f t="shared" si="19"/>
        <v>0</v>
      </c>
      <c r="AL31" s="281">
        <v>800000</v>
      </c>
      <c r="AM31" s="283">
        <v>800000</v>
      </c>
      <c r="AN31" s="284">
        <f t="shared" si="12"/>
        <v>0</v>
      </c>
      <c r="AO31" s="281">
        <v>800000</v>
      </c>
      <c r="AP31" s="283">
        <v>800000</v>
      </c>
      <c r="AQ31" s="284">
        <f t="shared" si="13"/>
        <v>0</v>
      </c>
      <c r="AR31" s="281"/>
      <c r="AS31" s="281"/>
      <c r="AT31" s="286">
        <f t="shared" si="2"/>
        <v>0</v>
      </c>
      <c r="AU31" s="281"/>
      <c r="AV31" s="281"/>
      <c r="AW31" s="282"/>
      <c r="AX31" s="281"/>
      <c r="AY31" s="281"/>
      <c r="AZ31" s="281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53">
        <v>800000</v>
      </c>
      <c r="P32" s="250">
        <f t="shared" si="4"/>
        <v>0</v>
      </c>
      <c r="Q32" s="11">
        <v>800000</v>
      </c>
      <c r="R32" s="253">
        <v>800000</v>
      </c>
      <c r="S32" s="250">
        <f t="shared" si="24"/>
        <v>0</v>
      </c>
      <c r="T32" s="11">
        <v>800000</v>
      </c>
      <c r="U32" s="253">
        <v>800000</v>
      </c>
      <c r="V32" s="250">
        <f t="shared" si="25"/>
        <v>0</v>
      </c>
      <c r="W32" s="11">
        <v>800000</v>
      </c>
      <c r="X32" s="253">
        <v>800000</v>
      </c>
      <c r="Y32" s="250">
        <f t="shared" si="15"/>
        <v>0</v>
      </c>
      <c r="Z32" s="11">
        <v>800000</v>
      </c>
      <c r="AA32" s="253">
        <v>800000</v>
      </c>
      <c r="AB32" s="250">
        <f t="shared" si="16"/>
        <v>0</v>
      </c>
      <c r="AC32" s="11">
        <v>800000</v>
      </c>
      <c r="AD32" s="253">
        <v>800000</v>
      </c>
      <c r="AE32" s="250">
        <f t="shared" si="17"/>
        <v>0</v>
      </c>
      <c r="AF32" s="11">
        <v>800000</v>
      </c>
      <c r="AG32" s="253"/>
      <c r="AH32" s="250">
        <f t="shared" si="18"/>
        <v>800000</v>
      </c>
      <c r="AI32" s="11">
        <v>800000</v>
      </c>
      <c r="AJ32" s="253"/>
      <c r="AK32" s="250">
        <f t="shared" si="19"/>
        <v>800000</v>
      </c>
      <c r="AL32" s="11">
        <v>800000</v>
      </c>
      <c r="AM32" s="253"/>
      <c r="AN32" s="250">
        <f t="shared" si="12"/>
        <v>800000</v>
      </c>
      <c r="AO32" s="11">
        <v>800000</v>
      </c>
      <c r="AP32" s="253"/>
      <c r="AQ32" s="250">
        <f t="shared" si="13"/>
        <v>800000</v>
      </c>
      <c r="AR32" s="11"/>
      <c r="AS32" s="11"/>
      <c r="AT32" s="230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53"/>
      <c r="P33" s="250">
        <f t="shared" si="4"/>
        <v>900000</v>
      </c>
      <c r="Q33" s="11">
        <v>900000</v>
      </c>
      <c r="R33" s="253"/>
      <c r="S33" s="250">
        <f t="shared" si="24"/>
        <v>900000</v>
      </c>
      <c r="T33" s="11">
        <v>900000</v>
      </c>
      <c r="U33" s="253"/>
      <c r="V33" s="250">
        <f t="shared" si="25"/>
        <v>900000</v>
      </c>
      <c r="W33" s="11">
        <v>900000</v>
      </c>
      <c r="X33" s="253"/>
      <c r="Y33" s="250">
        <f t="shared" si="15"/>
        <v>900000</v>
      </c>
      <c r="Z33" s="11">
        <v>900000</v>
      </c>
      <c r="AA33" s="253"/>
      <c r="AB33" s="250">
        <f t="shared" si="16"/>
        <v>900000</v>
      </c>
      <c r="AC33" s="11">
        <v>900000</v>
      </c>
      <c r="AD33" s="253"/>
      <c r="AE33" s="250">
        <f t="shared" si="17"/>
        <v>900000</v>
      </c>
      <c r="AF33" s="11">
        <v>900000</v>
      </c>
      <c r="AG33" s="253"/>
      <c r="AH33" s="250">
        <f t="shared" si="18"/>
        <v>900000</v>
      </c>
      <c r="AI33" s="11">
        <v>900000</v>
      </c>
      <c r="AJ33" s="253"/>
      <c r="AK33" s="250">
        <f t="shared" si="19"/>
        <v>900000</v>
      </c>
      <c r="AL33" s="11">
        <v>900000</v>
      </c>
      <c r="AM33" s="253"/>
      <c r="AN33" s="250">
        <f t="shared" si="12"/>
        <v>900000</v>
      </c>
      <c r="AO33" s="11">
        <v>900000</v>
      </c>
      <c r="AP33" s="253"/>
      <c r="AQ33" s="250">
        <f t="shared" si="13"/>
        <v>900000</v>
      </c>
      <c r="AR33" s="11"/>
      <c r="AS33" s="11"/>
      <c r="AT33" s="230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53">
        <v>950000</v>
      </c>
      <c r="P34" s="250">
        <f t="shared" si="4"/>
        <v>0</v>
      </c>
      <c r="Q34" s="11">
        <v>950000</v>
      </c>
      <c r="R34" s="253">
        <v>950000</v>
      </c>
      <c r="S34" s="250">
        <f t="shared" si="24"/>
        <v>0</v>
      </c>
      <c r="T34" s="11">
        <v>950000</v>
      </c>
      <c r="U34" s="253">
        <v>950000</v>
      </c>
      <c r="V34" s="250">
        <f t="shared" si="25"/>
        <v>0</v>
      </c>
      <c r="W34" s="11">
        <v>950000</v>
      </c>
      <c r="X34" s="253">
        <v>950000</v>
      </c>
      <c r="Y34" s="250">
        <f t="shared" si="15"/>
        <v>0</v>
      </c>
      <c r="Z34" s="11">
        <v>950000</v>
      </c>
      <c r="AA34" s="253">
        <v>950000</v>
      </c>
      <c r="AB34" s="250">
        <f>Z34-AA34</f>
        <v>0</v>
      </c>
      <c r="AC34" s="11">
        <v>950000</v>
      </c>
      <c r="AD34" s="253">
        <v>950000</v>
      </c>
      <c r="AE34" s="250">
        <f t="shared" si="17"/>
        <v>0</v>
      </c>
      <c r="AF34" s="11">
        <v>950000</v>
      </c>
      <c r="AG34" s="253">
        <v>950000</v>
      </c>
      <c r="AH34" s="250">
        <f t="shared" si="18"/>
        <v>0</v>
      </c>
      <c r="AI34" s="11">
        <v>950000</v>
      </c>
      <c r="AJ34" s="253"/>
      <c r="AK34" s="250">
        <f t="shared" si="19"/>
        <v>950000</v>
      </c>
      <c r="AL34" s="11">
        <v>950000</v>
      </c>
      <c r="AM34" s="253"/>
      <c r="AN34" s="250">
        <f t="shared" si="12"/>
        <v>950000</v>
      </c>
      <c r="AO34" s="11">
        <v>950000</v>
      </c>
      <c r="AP34" s="253"/>
      <c r="AQ34" s="250">
        <f t="shared" si="13"/>
        <v>950000</v>
      </c>
      <c r="AR34" s="11"/>
      <c r="AS34" s="11"/>
      <c r="AT34" s="230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x14ac:dyDescent="0.2">
      <c r="A35" s="191">
        <v>31</v>
      </c>
      <c r="B35" s="3"/>
      <c r="C35" s="57" t="s">
        <v>238</v>
      </c>
      <c r="D35" s="9" t="s">
        <v>374</v>
      </c>
      <c r="E35" s="11">
        <v>14000000</v>
      </c>
      <c r="F35" s="11"/>
      <c r="G35" s="11"/>
      <c r="H35" s="11">
        <f t="shared" si="0"/>
        <v>14000000</v>
      </c>
      <c r="I35" s="11">
        <v>5000000</v>
      </c>
      <c r="J35" s="41"/>
      <c r="K35" s="11"/>
      <c r="L35" s="11"/>
      <c r="M35" s="41">
        <f t="shared" si="22"/>
        <v>0</v>
      </c>
      <c r="N35" s="11">
        <v>900000</v>
      </c>
      <c r="O35" s="253">
        <v>900000</v>
      </c>
      <c r="P35" s="250">
        <f t="shared" si="4"/>
        <v>0</v>
      </c>
      <c r="Q35" s="11">
        <v>900000</v>
      </c>
      <c r="R35" s="253">
        <v>900000</v>
      </c>
      <c r="S35" s="250">
        <f t="shared" si="24"/>
        <v>0</v>
      </c>
      <c r="T35" s="11">
        <v>900000</v>
      </c>
      <c r="U35" s="253">
        <v>900000</v>
      </c>
      <c r="V35" s="250">
        <f t="shared" si="25"/>
        <v>0</v>
      </c>
      <c r="W35" s="11">
        <v>900000</v>
      </c>
      <c r="X35" s="253">
        <v>900000</v>
      </c>
      <c r="Y35" s="250">
        <f t="shared" si="15"/>
        <v>0</v>
      </c>
      <c r="Z35" s="11">
        <v>900000</v>
      </c>
      <c r="AA35" s="253">
        <v>900000</v>
      </c>
      <c r="AB35" s="250">
        <f t="shared" si="16"/>
        <v>0</v>
      </c>
      <c r="AC35" s="11">
        <v>900000</v>
      </c>
      <c r="AD35" s="253">
        <v>900000</v>
      </c>
      <c r="AE35" s="250">
        <f>AC35-AD35</f>
        <v>0</v>
      </c>
      <c r="AF35" s="11">
        <v>900000</v>
      </c>
      <c r="AG35" s="253">
        <v>900000</v>
      </c>
      <c r="AH35" s="250">
        <f t="shared" si="18"/>
        <v>0</v>
      </c>
      <c r="AI35" s="11">
        <v>900000</v>
      </c>
      <c r="AJ35" s="253">
        <v>900000</v>
      </c>
      <c r="AK35" s="250">
        <f t="shared" si="19"/>
        <v>0</v>
      </c>
      <c r="AL35" s="11">
        <v>900000</v>
      </c>
      <c r="AM35" s="253"/>
      <c r="AN35" s="250">
        <f t="shared" si="12"/>
        <v>900000</v>
      </c>
      <c r="AO35" s="11">
        <v>900000</v>
      </c>
      <c r="AP35" s="253"/>
      <c r="AQ35" s="250">
        <f t="shared" si="13"/>
        <v>900000</v>
      </c>
      <c r="AR35" s="11"/>
      <c r="AS35" s="11"/>
      <c r="AT35" s="230">
        <f t="shared" si="2"/>
        <v>0</v>
      </c>
      <c r="AU35" s="11"/>
      <c r="AV35" s="11"/>
      <c r="AW35" s="43"/>
      <c r="AX35" s="11"/>
      <c r="AY35" s="11"/>
      <c r="AZ35" s="11"/>
      <c r="BA35" s="8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53">
        <v>1020000</v>
      </c>
      <c r="P36" s="250">
        <f t="shared" si="4"/>
        <v>0</v>
      </c>
      <c r="Q36" s="11">
        <v>1020000</v>
      </c>
      <c r="R36" s="253">
        <v>1020000</v>
      </c>
      <c r="S36" s="250">
        <f t="shared" si="24"/>
        <v>0</v>
      </c>
      <c r="T36" s="11">
        <v>1020000</v>
      </c>
      <c r="U36" s="253">
        <v>1020000</v>
      </c>
      <c r="V36" s="250">
        <f t="shared" si="25"/>
        <v>0</v>
      </c>
      <c r="W36" s="11">
        <v>1020000</v>
      </c>
      <c r="X36" s="253">
        <v>1020000</v>
      </c>
      <c r="Y36" s="250">
        <f t="shared" si="15"/>
        <v>0</v>
      </c>
      <c r="Z36" s="11">
        <v>1020000</v>
      </c>
      <c r="AA36" s="253">
        <v>1020000</v>
      </c>
      <c r="AB36" s="250">
        <f t="shared" si="16"/>
        <v>0</v>
      </c>
      <c r="AC36" s="11">
        <v>1020000</v>
      </c>
      <c r="AD36" s="253">
        <v>0</v>
      </c>
      <c r="AE36" s="250">
        <f t="shared" si="17"/>
        <v>1020000</v>
      </c>
      <c r="AF36" s="11">
        <v>1020000</v>
      </c>
      <c r="AG36" s="253"/>
      <c r="AH36" s="250">
        <f t="shared" si="18"/>
        <v>1020000</v>
      </c>
      <c r="AI36" s="11">
        <v>1020000</v>
      </c>
      <c r="AJ36" s="253"/>
      <c r="AK36" s="250">
        <f t="shared" si="19"/>
        <v>1020000</v>
      </c>
      <c r="AL36" s="11">
        <v>1020000</v>
      </c>
      <c r="AM36" s="253"/>
      <c r="AN36" s="250">
        <f t="shared" si="12"/>
        <v>1020000</v>
      </c>
      <c r="AO36" s="11">
        <v>1020000</v>
      </c>
      <c r="AP36" s="253"/>
      <c r="AQ36" s="250">
        <f t="shared" si="13"/>
        <v>1020000</v>
      </c>
      <c r="AR36" s="11"/>
      <c r="AS36" s="11"/>
      <c r="AT36" s="230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60">
        <v>33</v>
      </c>
      <c r="B37" s="278"/>
      <c r="C37" s="279" t="s">
        <v>240</v>
      </c>
      <c r="D37" s="280" t="s">
        <v>375</v>
      </c>
      <c r="E37" s="281">
        <v>13000000</v>
      </c>
      <c r="F37" s="281"/>
      <c r="G37" s="281"/>
      <c r="H37" s="281">
        <f t="shared" si="0"/>
        <v>13000000</v>
      </c>
      <c r="I37" s="281">
        <v>5000000</v>
      </c>
      <c r="J37" s="265"/>
      <c r="K37" s="281"/>
      <c r="L37" s="281"/>
      <c r="M37" s="265">
        <f t="shared" si="22"/>
        <v>0</v>
      </c>
      <c r="N37" s="281">
        <v>800000</v>
      </c>
      <c r="O37" s="283">
        <v>800000</v>
      </c>
      <c r="P37" s="284">
        <f t="shared" si="4"/>
        <v>0</v>
      </c>
      <c r="Q37" s="281">
        <v>800000</v>
      </c>
      <c r="R37" s="283">
        <v>800000</v>
      </c>
      <c r="S37" s="284">
        <f t="shared" si="24"/>
        <v>0</v>
      </c>
      <c r="T37" s="281">
        <v>800000</v>
      </c>
      <c r="U37" s="283">
        <v>800000</v>
      </c>
      <c r="V37" s="284">
        <f t="shared" si="25"/>
        <v>0</v>
      </c>
      <c r="W37" s="281">
        <v>800000</v>
      </c>
      <c r="X37" s="283">
        <v>800000</v>
      </c>
      <c r="Y37" s="284">
        <f t="shared" si="15"/>
        <v>0</v>
      </c>
      <c r="Z37" s="281">
        <v>800000</v>
      </c>
      <c r="AA37" s="283">
        <v>800000</v>
      </c>
      <c r="AB37" s="284">
        <f t="shared" si="16"/>
        <v>0</v>
      </c>
      <c r="AC37" s="281">
        <v>800000</v>
      </c>
      <c r="AD37" s="283">
        <v>800000</v>
      </c>
      <c r="AE37" s="284">
        <f t="shared" si="17"/>
        <v>0</v>
      </c>
      <c r="AF37" s="281">
        <v>800000</v>
      </c>
      <c r="AG37" s="283">
        <v>800000</v>
      </c>
      <c r="AH37" s="284">
        <f t="shared" si="18"/>
        <v>0</v>
      </c>
      <c r="AI37" s="281">
        <v>800000</v>
      </c>
      <c r="AJ37" s="283">
        <v>800000</v>
      </c>
      <c r="AK37" s="284">
        <f t="shared" si="19"/>
        <v>0</v>
      </c>
      <c r="AL37" s="281">
        <v>800000</v>
      </c>
      <c r="AM37" s="283">
        <v>800000</v>
      </c>
      <c r="AN37" s="284">
        <f t="shared" si="12"/>
        <v>0</v>
      </c>
      <c r="AO37" s="281">
        <v>800000</v>
      </c>
      <c r="AP37" s="283">
        <v>800000</v>
      </c>
      <c r="AQ37" s="284">
        <f t="shared" si="13"/>
        <v>0</v>
      </c>
      <c r="AR37" s="281"/>
      <c r="AS37" s="281"/>
      <c r="AT37" s="286">
        <f t="shared" si="2"/>
        <v>0</v>
      </c>
      <c r="AU37" s="281"/>
      <c r="AV37" s="281"/>
      <c r="AW37" s="282"/>
      <c r="AX37" s="281"/>
      <c r="AY37" s="281"/>
      <c r="AZ37" s="281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53">
        <v>900000</v>
      </c>
      <c r="P38" s="250">
        <f t="shared" si="4"/>
        <v>0</v>
      </c>
      <c r="Q38" s="11">
        <v>900000</v>
      </c>
      <c r="R38" s="253">
        <v>900000</v>
      </c>
      <c r="S38" s="250">
        <f t="shared" si="24"/>
        <v>0</v>
      </c>
      <c r="T38" s="11">
        <v>900000</v>
      </c>
      <c r="U38" s="253">
        <v>900000</v>
      </c>
      <c r="V38" s="250">
        <f t="shared" si="25"/>
        <v>0</v>
      </c>
      <c r="W38" s="11">
        <v>900000</v>
      </c>
      <c r="X38" s="253">
        <v>900000</v>
      </c>
      <c r="Y38" s="250">
        <f t="shared" si="15"/>
        <v>0</v>
      </c>
      <c r="Z38" s="11">
        <v>900000</v>
      </c>
      <c r="AA38" s="253">
        <v>900000</v>
      </c>
      <c r="AB38" s="250">
        <f t="shared" si="16"/>
        <v>0</v>
      </c>
      <c r="AC38" s="11">
        <v>900000</v>
      </c>
      <c r="AD38" s="253">
        <v>900000</v>
      </c>
      <c r="AE38" s="250">
        <f t="shared" si="17"/>
        <v>0</v>
      </c>
      <c r="AF38" s="11">
        <v>900000</v>
      </c>
      <c r="AG38" s="253">
        <v>900000</v>
      </c>
      <c r="AH38" s="250">
        <f t="shared" si="18"/>
        <v>0</v>
      </c>
      <c r="AI38" s="11">
        <v>900000</v>
      </c>
      <c r="AJ38" s="253"/>
      <c r="AK38" s="250">
        <f t="shared" si="19"/>
        <v>900000</v>
      </c>
      <c r="AL38" s="11">
        <v>900000</v>
      </c>
      <c r="AM38" s="253"/>
      <c r="AN38" s="250">
        <f t="shared" si="12"/>
        <v>900000</v>
      </c>
      <c r="AO38" s="11">
        <v>900000</v>
      </c>
      <c r="AP38" s="253"/>
      <c r="AQ38" s="250">
        <f t="shared" si="13"/>
        <v>900000</v>
      </c>
      <c r="AR38" s="11"/>
      <c r="AS38" s="11"/>
      <c r="AT38" s="230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ht="12" x14ac:dyDescent="0.2">
      <c r="A39" s="191">
        <v>35</v>
      </c>
      <c r="B39" s="3"/>
      <c r="C39" s="369" t="s">
        <v>431</v>
      </c>
      <c r="D39" s="9" t="s">
        <v>375</v>
      </c>
      <c r="E39" s="11">
        <v>12000000</v>
      </c>
      <c r="F39" s="11"/>
      <c r="G39" s="11"/>
      <c r="H39" s="11">
        <f t="shared" si="0"/>
        <v>12000000</v>
      </c>
      <c r="I39" s="11">
        <v>5000000</v>
      </c>
      <c r="J39" s="41"/>
      <c r="K39" s="11"/>
      <c r="L39" s="11"/>
      <c r="M39" s="41">
        <f t="shared" si="22"/>
        <v>0</v>
      </c>
      <c r="N39" s="11">
        <v>584000</v>
      </c>
      <c r="O39" s="253">
        <v>584000</v>
      </c>
      <c r="P39" s="250">
        <f t="shared" si="4"/>
        <v>0</v>
      </c>
      <c r="Q39" s="11">
        <v>584000</v>
      </c>
      <c r="R39" s="253">
        <v>584000</v>
      </c>
      <c r="S39" s="250">
        <f t="shared" si="24"/>
        <v>0</v>
      </c>
      <c r="T39" s="11">
        <v>584000</v>
      </c>
      <c r="U39" s="253">
        <v>584000</v>
      </c>
      <c r="V39" s="250">
        <f t="shared" si="25"/>
        <v>0</v>
      </c>
      <c r="W39" s="11">
        <v>584000</v>
      </c>
      <c r="X39" s="253">
        <v>584000</v>
      </c>
      <c r="Y39" s="250">
        <f t="shared" si="15"/>
        <v>0</v>
      </c>
      <c r="Z39" s="11">
        <v>584000</v>
      </c>
      <c r="AA39" s="253">
        <v>584000</v>
      </c>
      <c r="AB39" s="250">
        <f t="shared" si="16"/>
        <v>0</v>
      </c>
      <c r="AC39" s="11">
        <v>584000</v>
      </c>
      <c r="AD39" s="253">
        <v>584000</v>
      </c>
      <c r="AE39" s="250">
        <f t="shared" si="17"/>
        <v>0</v>
      </c>
      <c r="AF39" s="11">
        <v>584000</v>
      </c>
      <c r="AG39" s="253">
        <v>584000</v>
      </c>
      <c r="AH39" s="250">
        <f t="shared" si="18"/>
        <v>0</v>
      </c>
      <c r="AI39" s="11">
        <v>584000</v>
      </c>
      <c r="AJ39" s="253">
        <v>584000</v>
      </c>
      <c r="AK39" s="250">
        <f t="shared" si="19"/>
        <v>0</v>
      </c>
      <c r="AL39" s="11">
        <v>584000</v>
      </c>
      <c r="AM39" s="253">
        <v>584000</v>
      </c>
      <c r="AN39" s="250">
        <f t="shared" si="12"/>
        <v>0</v>
      </c>
      <c r="AO39" s="11">
        <v>584000</v>
      </c>
      <c r="AP39" s="253">
        <v>144000</v>
      </c>
      <c r="AQ39" s="250">
        <f t="shared" si="13"/>
        <v>440000</v>
      </c>
      <c r="AR39" s="11">
        <v>584000</v>
      </c>
      <c r="AS39" s="11"/>
      <c r="AT39" s="230">
        <f t="shared" si="2"/>
        <v>584000</v>
      </c>
      <c r="AU39" s="11">
        <v>576000</v>
      </c>
      <c r="AV39" s="11"/>
      <c r="AW39" s="43">
        <f>+AU39-AV39</f>
        <v>576000</v>
      </c>
      <c r="AX39" s="11"/>
      <c r="AY39" s="11"/>
      <c r="AZ39" s="11"/>
      <c r="BA39" s="8">
        <f t="shared" si="3"/>
        <v>7000000</v>
      </c>
    </row>
    <row r="40" spans="1:53" ht="12" x14ac:dyDescent="0.2">
      <c r="A40" s="191">
        <v>36</v>
      </c>
      <c r="B40" s="3"/>
      <c r="C40" s="370" t="s">
        <v>430</v>
      </c>
      <c r="D40" s="9" t="s">
        <v>375</v>
      </c>
      <c r="E40" s="11">
        <v>14500000</v>
      </c>
      <c r="F40" s="11"/>
      <c r="G40" s="11"/>
      <c r="H40" s="11">
        <f t="shared" si="0"/>
        <v>14500000</v>
      </c>
      <c r="I40" s="11">
        <v>5000000</v>
      </c>
      <c r="J40" s="41"/>
      <c r="K40" s="11"/>
      <c r="L40" s="11"/>
      <c r="M40" s="41">
        <f t="shared" si="22"/>
        <v>0</v>
      </c>
      <c r="N40" s="11">
        <v>950000</v>
      </c>
      <c r="O40" s="253">
        <v>950000</v>
      </c>
      <c r="P40" s="250">
        <f t="shared" si="4"/>
        <v>0</v>
      </c>
      <c r="Q40" s="11">
        <v>950000</v>
      </c>
      <c r="R40" s="253">
        <v>950000</v>
      </c>
      <c r="S40" s="250">
        <f t="shared" si="24"/>
        <v>0</v>
      </c>
      <c r="T40" s="11">
        <v>950000</v>
      </c>
      <c r="U40" s="253">
        <v>950000</v>
      </c>
      <c r="V40" s="250">
        <f t="shared" si="25"/>
        <v>0</v>
      </c>
      <c r="W40" s="11">
        <v>950000</v>
      </c>
      <c r="X40" s="253">
        <v>950000</v>
      </c>
      <c r="Y40" s="250">
        <f t="shared" si="15"/>
        <v>0</v>
      </c>
      <c r="Z40" s="11">
        <v>950000</v>
      </c>
      <c r="AA40" s="253">
        <v>950000</v>
      </c>
      <c r="AB40" s="250">
        <f t="shared" si="16"/>
        <v>0</v>
      </c>
      <c r="AC40" s="11">
        <v>950000</v>
      </c>
      <c r="AD40" s="253">
        <v>950000</v>
      </c>
      <c r="AE40" s="250">
        <f t="shared" si="17"/>
        <v>0</v>
      </c>
      <c r="AF40" s="11">
        <v>950000</v>
      </c>
      <c r="AG40" s="253">
        <v>950000</v>
      </c>
      <c r="AH40" s="250">
        <f t="shared" si="18"/>
        <v>0</v>
      </c>
      <c r="AI40" s="11">
        <v>950000</v>
      </c>
      <c r="AJ40" s="253"/>
      <c r="AK40" s="250">
        <f t="shared" si="19"/>
        <v>950000</v>
      </c>
      <c r="AL40" s="11">
        <v>950000</v>
      </c>
      <c r="AM40" s="253"/>
      <c r="AN40" s="250">
        <f t="shared" si="12"/>
        <v>950000</v>
      </c>
      <c r="AO40" s="11">
        <v>950000</v>
      </c>
      <c r="AP40" s="253"/>
      <c r="AQ40" s="250">
        <f t="shared" si="13"/>
        <v>950000</v>
      </c>
      <c r="AR40" s="11"/>
      <c r="AS40" s="11"/>
      <c r="AT40" s="230">
        <f t="shared" si="2"/>
        <v>0</v>
      </c>
      <c r="AU40" s="11"/>
      <c r="AV40" s="11"/>
      <c r="AW40" s="43"/>
      <c r="AX40" s="11"/>
      <c r="AY40" s="11"/>
      <c r="AZ40" s="11"/>
      <c r="BA40" s="8">
        <f t="shared" si="3"/>
        <v>9500000</v>
      </c>
    </row>
    <row r="41" spans="1:53" s="120" customFormat="1" ht="11.25" customHeight="1" x14ac:dyDescent="0.2">
      <c r="A41" s="191">
        <v>37</v>
      </c>
      <c r="B41" s="278"/>
      <c r="C41" s="279" t="s">
        <v>242</v>
      </c>
      <c r="D41" s="280" t="s">
        <v>374</v>
      </c>
      <c r="E41" s="281">
        <v>8000000</v>
      </c>
      <c r="F41" s="281"/>
      <c r="G41" s="281"/>
      <c r="H41" s="281">
        <f t="shared" si="0"/>
        <v>8000000</v>
      </c>
      <c r="I41" s="281">
        <v>8000000</v>
      </c>
      <c r="J41" s="265"/>
      <c r="K41" s="281"/>
      <c r="L41" s="281"/>
      <c r="M41" s="41">
        <f t="shared" si="22"/>
        <v>0</v>
      </c>
      <c r="N41" s="281"/>
      <c r="O41" s="283"/>
      <c r="P41" s="250">
        <f t="shared" si="4"/>
        <v>0</v>
      </c>
      <c r="Q41" s="281"/>
      <c r="R41" s="281"/>
      <c r="S41" s="285"/>
      <c r="T41" s="281"/>
      <c r="U41" s="281"/>
      <c r="V41" s="285"/>
      <c r="W41" s="281"/>
      <c r="X41" s="281"/>
      <c r="Y41" s="285">
        <f t="shared" si="15"/>
        <v>0</v>
      </c>
      <c r="Z41" s="281"/>
      <c r="AA41" s="281"/>
      <c r="AB41" s="285"/>
      <c r="AC41" s="281"/>
      <c r="AD41" s="281"/>
      <c r="AE41" s="285"/>
      <c r="AF41" s="281"/>
      <c r="AG41" s="281"/>
      <c r="AH41" s="285"/>
      <c r="AI41" s="281"/>
      <c r="AJ41" s="281"/>
      <c r="AK41" s="285"/>
      <c r="AL41" s="281"/>
      <c r="AM41" s="281"/>
      <c r="AN41" s="285">
        <f t="shared" si="12"/>
        <v>0</v>
      </c>
      <c r="AO41" s="281"/>
      <c r="AP41" s="281"/>
      <c r="AQ41" s="285">
        <f t="shared" si="13"/>
        <v>0</v>
      </c>
      <c r="AR41" s="281"/>
      <c r="AS41" s="281"/>
      <c r="AT41" s="286">
        <f t="shared" si="2"/>
        <v>0</v>
      </c>
      <c r="AU41" s="281"/>
      <c r="AV41" s="281"/>
      <c r="AW41" s="282"/>
      <c r="AX41" s="281"/>
      <c r="AY41" s="281"/>
      <c r="AZ41" s="281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53">
        <v>900000</v>
      </c>
      <c r="P42" s="250">
        <f t="shared" si="4"/>
        <v>0</v>
      </c>
      <c r="Q42" s="11">
        <v>900000</v>
      </c>
      <c r="R42" s="253">
        <v>900000</v>
      </c>
      <c r="S42" s="250">
        <f t="shared" ref="S42:S46" si="26">Q42-R42</f>
        <v>0</v>
      </c>
      <c r="T42" s="11">
        <v>900000</v>
      </c>
      <c r="U42" s="253">
        <v>900000</v>
      </c>
      <c r="V42" s="250">
        <f t="shared" ref="V42:V46" si="27">T42-U42</f>
        <v>0</v>
      </c>
      <c r="W42" s="11">
        <v>900000</v>
      </c>
      <c r="X42" s="253">
        <v>900000</v>
      </c>
      <c r="Y42" s="250">
        <f t="shared" si="15"/>
        <v>0</v>
      </c>
      <c r="Z42" s="11">
        <v>900000</v>
      </c>
      <c r="AA42" s="253">
        <v>900000</v>
      </c>
      <c r="AB42" s="250">
        <f t="shared" ref="AB42:AB47" si="28">Z42-AA42</f>
        <v>0</v>
      </c>
      <c r="AC42" s="11">
        <v>900000</v>
      </c>
      <c r="AD42" s="253">
        <v>900000</v>
      </c>
      <c r="AE42" s="250">
        <f t="shared" ref="AE42:AE47" si="29">AC42-AD42</f>
        <v>0</v>
      </c>
      <c r="AF42" s="11">
        <v>900000</v>
      </c>
      <c r="AG42" s="253"/>
      <c r="AH42" s="250">
        <f t="shared" ref="AH42:AH47" si="30">AF42-AG42</f>
        <v>900000</v>
      </c>
      <c r="AI42" s="11">
        <v>900000</v>
      </c>
      <c r="AJ42" s="253"/>
      <c r="AK42" s="250">
        <f t="shared" ref="AK42:AK47" si="31">AI42-AJ42</f>
        <v>900000</v>
      </c>
      <c r="AL42" s="11">
        <v>900000</v>
      </c>
      <c r="AM42" s="253"/>
      <c r="AN42" s="250">
        <f t="shared" si="12"/>
        <v>900000</v>
      </c>
      <c r="AO42" s="11">
        <v>900000</v>
      </c>
      <c r="AP42" s="253"/>
      <c r="AQ42" s="250">
        <f t="shared" si="13"/>
        <v>900000</v>
      </c>
      <c r="AR42" s="11"/>
      <c r="AS42" s="11"/>
      <c r="AT42" s="230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ht="11.25" customHeight="1" x14ac:dyDescent="0.2">
      <c r="A43" s="191">
        <v>39</v>
      </c>
      <c r="B43" s="3"/>
      <c r="C43" s="57" t="s">
        <v>244</v>
      </c>
      <c r="D43" s="9" t="s">
        <v>375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41"/>
      <c r="K43" s="11"/>
      <c r="L43" s="11"/>
      <c r="M43" s="41">
        <f t="shared" si="22"/>
        <v>0</v>
      </c>
      <c r="N43" s="11">
        <v>1000000</v>
      </c>
      <c r="O43" s="253">
        <v>1000000</v>
      </c>
      <c r="P43" s="250">
        <f t="shared" si="4"/>
        <v>0</v>
      </c>
      <c r="Q43" s="11">
        <v>1000000</v>
      </c>
      <c r="R43" s="253">
        <v>1000000</v>
      </c>
      <c r="S43" s="250">
        <f t="shared" si="26"/>
        <v>0</v>
      </c>
      <c r="T43" s="11">
        <v>1000000</v>
      </c>
      <c r="U43" s="253">
        <v>1000000</v>
      </c>
      <c r="V43" s="250">
        <f t="shared" si="27"/>
        <v>0</v>
      </c>
      <c r="W43" s="11">
        <v>1000000</v>
      </c>
      <c r="X43" s="253">
        <v>1000000</v>
      </c>
      <c r="Y43" s="250">
        <f t="shared" si="15"/>
        <v>0</v>
      </c>
      <c r="Z43" s="11">
        <v>1000000</v>
      </c>
      <c r="AA43" s="253">
        <v>1000000</v>
      </c>
      <c r="AB43" s="250">
        <f t="shared" si="28"/>
        <v>0</v>
      </c>
      <c r="AC43" s="11">
        <v>1000000</v>
      </c>
      <c r="AD43" s="253">
        <v>1000000</v>
      </c>
      <c r="AE43" s="250">
        <f t="shared" si="29"/>
        <v>0</v>
      </c>
      <c r="AF43" s="11">
        <v>1000000</v>
      </c>
      <c r="AG43" s="253">
        <v>1000000</v>
      </c>
      <c r="AH43" s="250">
        <f t="shared" si="30"/>
        <v>0</v>
      </c>
      <c r="AI43" s="11">
        <v>1000000</v>
      </c>
      <c r="AJ43" s="253">
        <v>1000000</v>
      </c>
      <c r="AK43" s="250">
        <f t="shared" si="31"/>
        <v>0</v>
      </c>
      <c r="AL43" s="11">
        <v>1000000</v>
      </c>
      <c r="AM43" s="253"/>
      <c r="AN43" s="250">
        <f t="shared" si="12"/>
        <v>1000000</v>
      </c>
      <c r="AO43" s="11">
        <v>1000000</v>
      </c>
      <c r="AP43" s="253"/>
      <c r="AQ43" s="250">
        <f t="shared" si="13"/>
        <v>1000000</v>
      </c>
      <c r="AR43" s="11"/>
      <c r="AS43" s="11"/>
      <c r="AT43" s="230">
        <f t="shared" si="2"/>
        <v>0</v>
      </c>
      <c r="AU43" s="11"/>
      <c r="AV43" s="11"/>
      <c r="AW43" s="43"/>
      <c r="AX43" s="11"/>
      <c r="AY43" s="11"/>
      <c r="AZ43" s="11"/>
      <c r="BA43" s="8">
        <f t="shared" si="3"/>
        <v>10000000</v>
      </c>
    </row>
    <row r="44" spans="1:53" ht="11.25" customHeight="1" x14ac:dyDescent="0.2">
      <c r="A44" s="191">
        <v>40</v>
      </c>
      <c r="B44" s="12"/>
      <c r="C44" s="108" t="s">
        <v>245</v>
      </c>
      <c r="D44" s="9" t="s">
        <v>374</v>
      </c>
      <c r="E44" s="41">
        <v>10850000</v>
      </c>
      <c r="F44" s="41"/>
      <c r="G44" s="41"/>
      <c r="H44" s="41">
        <f t="shared" si="0"/>
        <v>10850000</v>
      </c>
      <c r="I44" s="41">
        <v>5000000</v>
      </c>
      <c r="J44" s="41"/>
      <c r="K44" s="41"/>
      <c r="L44" s="41"/>
      <c r="M44" s="41">
        <f t="shared" si="22"/>
        <v>0</v>
      </c>
      <c r="N44" s="41">
        <v>585000</v>
      </c>
      <c r="O44" s="254">
        <v>585000</v>
      </c>
      <c r="P44" s="250">
        <f t="shared" si="4"/>
        <v>0</v>
      </c>
      <c r="Q44" s="41">
        <v>585000</v>
      </c>
      <c r="R44" s="254">
        <v>585000</v>
      </c>
      <c r="S44" s="250">
        <f t="shared" si="26"/>
        <v>0</v>
      </c>
      <c r="T44" s="41">
        <v>585000</v>
      </c>
      <c r="U44" s="254">
        <v>585000</v>
      </c>
      <c r="V44" s="250">
        <f t="shared" si="27"/>
        <v>0</v>
      </c>
      <c r="W44" s="41">
        <v>585000</v>
      </c>
      <c r="X44" s="254">
        <v>585000</v>
      </c>
      <c r="Y44" s="250">
        <f t="shared" si="15"/>
        <v>0</v>
      </c>
      <c r="Z44" s="41">
        <v>585000</v>
      </c>
      <c r="AA44" s="254">
        <v>585000</v>
      </c>
      <c r="AB44" s="250">
        <f t="shared" si="28"/>
        <v>0</v>
      </c>
      <c r="AC44" s="41">
        <v>585000</v>
      </c>
      <c r="AD44" s="254">
        <v>585000</v>
      </c>
      <c r="AE44" s="250">
        <f t="shared" si="29"/>
        <v>0</v>
      </c>
      <c r="AF44" s="41">
        <v>585000</v>
      </c>
      <c r="AG44" s="254">
        <v>585000</v>
      </c>
      <c r="AH44" s="250">
        <f t="shared" si="30"/>
        <v>0</v>
      </c>
      <c r="AI44" s="41">
        <v>585000</v>
      </c>
      <c r="AJ44" s="254">
        <v>585000</v>
      </c>
      <c r="AK44" s="250">
        <f t="shared" si="31"/>
        <v>0</v>
      </c>
      <c r="AL44" s="41">
        <v>585000</v>
      </c>
      <c r="AM44" s="254"/>
      <c r="AN44" s="250">
        <f t="shared" si="12"/>
        <v>585000</v>
      </c>
      <c r="AO44" s="41">
        <v>585000</v>
      </c>
      <c r="AP44" s="254"/>
      <c r="AQ44" s="250">
        <f t="shared" si="13"/>
        <v>585000</v>
      </c>
      <c r="AR44" s="41"/>
      <c r="AS44" s="41"/>
      <c r="AT44" s="230">
        <f t="shared" si="2"/>
        <v>0</v>
      </c>
      <c r="AU44" s="41"/>
      <c r="AV44" s="41"/>
      <c r="AW44" s="43"/>
      <c r="AX44" s="41"/>
      <c r="AY44" s="41"/>
      <c r="AZ44" s="41"/>
      <c r="BA44" s="8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53">
        <v>900000</v>
      </c>
      <c r="P45" s="250">
        <f t="shared" si="4"/>
        <v>0</v>
      </c>
      <c r="Q45" s="11">
        <v>900000</v>
      </c>
      <c r="R45" s="253">
        <v>900000</v>
      </c>
      <c r="S45" s="250">
        <f t="shared" si="26"/>
        <v>0</v>
      </c>
      <c r="T45" s="11">
        <v>900000</v>
      </c>
      <c r="U45" s="253">
        <v>900000</v>
      </c>
      <c r="V45" s="250">
        <f t="shared" si="27"/>
        <v>0</v>
      </c>
      <c r="W45" s="11">
        <v>900000</v>
      </c>
      <c r="X45" s="253">
        <v>900000</v>
      </c>
      <c r="Y45" s="250">
        <f t="shared" si="15"/>
        <v>0</v>
      </c>
      <c r="Z45" s="11">
        <v>900000</v>
      </c>
      <c r="AA45" s="253">
        <v>900000</v>
      </c>
      <c r="AB45" s="250">
        <f t="shared" si="28"/>
        <v>0</v>
      </c>
      <c r="AC45" s="11">
        <v>900000</v>
      </c>
      <c r="AD45" s="253">
        <v>500000</v>
      </c>
      <c r="AE45" s="250">
        <f t="shared" si="29"/>
        <v>400000</v>
      </c>
      <c r="AF45" s="11">
        <v>900000</v>
      </c>
      <c r="AG45" s="253"/>
      <c r="AH45" s="250">
        <f t="shared" si="30"/>
        <v>900000</v>
      </c>
      <c r="AI45" s="11">
        <v>900000</v>
      </c>
      <c r="AJ45" s="253"/>
      <c r="AK45" s="250">
        <f t="shared" si="31"/>
        <v>900000</v>
      </c>
      <c r="AL45" s="11">
        <v>900000</v>
      </c>
      <c r="AM45" s="253"/>
      <c r="AN45" s="250">
        <f t="shared" si="12"/>
        <v>900000</v>
      </c>
      <c r="AO45" s="11">
        <v>900000</v>
      </c>
      <c r="AP45" s="253"/>
      <c r="AQ45" s="250">
        <f t="shared" si="13"/>
        <v>900000</v>
      </c>
      <c r="AR45" s="11"/>
      <c r="AS45" s="11"/>
      <c r="AT45" s="230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x14ac:dyDescent="0.2">
      <c r="A46" s="191">
        <v>42</v>
      </c>
      <c r="B46" s="3"/>
      <c r="C46" s="57" t="s">
        <v>247</v>
      </c>
      <c r="D46" s="9" t="s">
        <v>375</v>
      </c>
      <c r="E46" s="11">
        <v>15200000</v>
      </c>
      <c r="F46" s="11"/>
      <c r="G46" s="11"/>
      <c r="H46" s="11">
        <f t="shared" si="0"/>
        <v>15200000</v>
      </c>
      <c r="I46" s="11">
        <v>5000000</v>
      </c>
      <c r="J46" s="41"/>
      <c r="K46" s="11"/>
      <c r="L46" s="11"/>
      <c r="M46" s="41">
        <f t="shared" si="22"/>
        <v>0</v>
      </c>
      <c r="N46" s="11">
        <v>1020000</v>
      </c>
      <c r="O46" s="253">
        <v>1020000</v>
      </c>
      <c r="P46" s="250">
        <f t="shared" si="4"/>
        <v>0</v>
      </c>
      <c r="Q46" s="11">
        <v>1020000</v>
      </c>
      <c r="R46" s="253">
        <v>1020000</v>
      </c>
      <c r="S46" s="250">
        <f t="shared" si="26"/>
        <v>0</v>
      </c>
      <c r="T46" s="11">
        <v>1020000</v>
      </c>
      <c r="U46" s="253">
        <v>1020000</v>
      </c>
      <c r="V46" s="250">
        <f t="shared" si="27"/>
        <v>0</v>
      </c>
      <c r="W46" s="11">
        <v>1020000</v>
      </c>
      <c r="X46" s="253">
        <v>1020000</v>
      </c>
      <c r="Y46" s="250">
        <f t="shared" si="15"/>
        <v>0</v>
      </c>
      <c r="Z46" s="11">
        <v>1020000</v>
      </c>
      <c r="AA46" s="253">
        <v>1020000</v>
      </c>
      <c r="AB46" s="250">
        <f t="shared" si="28"/>
        <v>0</v>
      </c>
      <c r="AC46" s="11">
        <v>1020000</v>
      </c>
      <c r="AD46" s="253">
        <v>1020000</v>
      </c>
      <c r="AE46" s="250">
        <f t="shared" si="29"/>
        <v>0</v>
      </c>
      <c r="AF46" s="11">
        <v>1020000</v>
      </c>
      <c r="AG46" s="253">
        <v>1020000</v>
      </c>
      <c r="AH46" s="250">
        <f t="shared" si="30"/>
        <v>0</v>
      </c>
      <c r="AI46" s="11">
        <v>1020000</v>
      </c>
      <c r="AJ46" s="253"/>
      <c r="AK46" s="250">
        <f t="shared" si="31"/>
        <v>1020000</v>
      </c>
      <c r="AL46" s="11">
        <v>1020000</v>
      </c>
      <c r="AM46" s="253"/>
      <c r="AN46" s="250">
        <f t="shared" si="12"/>
        <v>1020000</v>
      </c>
      <c r="AO46" s="11">
        <v>1020000</v>
      </c>
      <c r="AP46" s="253"/>
      <c r="AQ46" s="250">
        <f t="shared" si="13"/>
        <v>1020000</v>
      </c>
      <c r="AR46" s="11"/>
      <c r="AS46" s="11"/>
      <c r="AT46" s="230">
        <f t="shared" si="2"/>
        <v>0</v>
      </c>
      <c r="AU46" s="11"/>
      <c r="AV46" s="11"/>
      <c r="AW46" s="43"/>
      <c r="AX46" s="11"/>
      <c r="AY46" s="11"/>
      <c r="AZ46" s="11"/>
      <c r="BA46" s="8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53">
        <v>791000</v>
      </c>
      <c r="P47" s="250">
        <f t="shared" si="4"/>
        <v>0</v>
      </c>
      <c r="Q47" s="11">
        <v>791000</v>
      </c>
      <c r="R47" s="253">
        <v>791000</v>
      </c>
      <c r="S47" s="250">
        <f>Q47-R47</f>
        <v>0</v>
      </c>
      <c r="T47" s="11">
        <v>791000</v>
      </c>
      <c r="U47" s="253">
        <v>791000</v>
      </c>
      <c r="V47" s="250">
        <f>T47-U47</f>
        <v>0</v>
      </c>
      <c r="W47" s="11">
        <v>791000</v>
      </c>
      <c r="X47" s="253">
        <v>791000</v>
      </c>
      <c r="Y47" s="250">
        <f t="shared" si="15"/>
        <v>0</v>
      </c>
      <c r="Z47" s="11">
        <v>791000</v>
      </c>
      <c r="AA47" s="253">
        <v>791000</v>
      </c>
      <c r="AB47" s="250">
        <f t="shared" si="28"/>
        <v>0</v>
      </c>
      <c r="AC47" s="11">
        <v>791000</v>
      </c>
      <c r="AD47" s="253">
        <v>791000</v>
      </c>
      <c r="AE47" s="250">
        <f t="shared" si="29"/>
        <v>0</v>
      </c>
      <c r="AF47" s="11">
        <v>791000</v>
      </c>
      <c r="AG47" s="253">
        <v>791000</v>
      </c>
      <c r="AH47" s="250">
        <f t="shared" si="30"/>
        <v>0</v>
      </c>
      <c r="AI47" s="11">
        <v>791000</v>
      </c>
      <c r="AJ47" s="253">
        <f>800000-737000</f>
        <v>63000</v>
      </c>
      <c r="AK47" s="250">
        <f t="shared" si="31"/>
        <v>728000</v>
      </c>
      <c r="AL47" s="11">
        <v>791000</v>
      </c>
      <c r="AM47" s="253"/>
      <c r="AN47" s="250">
        <f t="shared" si="12"/>
        <v>791000</v>
      </c>
      <c r="AO47" s="11">
        <v>791000</v>
      </c>
      <c r="AP47" s="253"/>
      <c r="AQ47" s="250">
        <f t="shared" si="13"/>
        <v>791000</v>
      </c>
      <c r="AR47" s="11">
        <v>791000</v>
      </c>
      <c r="AS47" s="253"/>
      <c r="AT47" s="250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v>750000</v>
      </c>
      <c r="M48" s="11">
        <f>+K48-L48</f>
        <v>500000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x14ac:dyDescent="0.2">
      <c r="A49" s="191">
        <v>45</v>
      </c>
      <c r="B49" s="3"/>
      <c r="C49" s="57" t="s">
        <v>364</v>
      </c>
      <c r="D49" s="9" t="s">
        <v>375</v>
      </c>
      <c r="E49" s="11">
        <v>15000000</v>
      </c>
      <c r="F49" s="11"/>
      <c r="G49" s="11"/>
      <c r="H49" s="11">
        <f t="shared" si="0"/>
        <v>15000000</v>
      </c>
      <c r="I49" s="11">
        <v>2500000</v>
      </c>
      <c r="J49" s="41"/>
      <c r="K49" s="11">
        <v>2500000</v>
      </c>
      <c r="L49" s="11">
        <v>2500000</v>
      </c>
      <c r="M49" s="41">
        <f t="shared" si="22"/>
        <v>0</v>
      </c>
      <c r="N49" s="11"/>
      <c r="O49" s="253"/>
      <c r="P49" s="250">
        <f t="shared" si="4"/>
        <v>0</v>
      </c>
      <c r="Q49" s="11">
        <v>1000000</v>
      </c>
      <c r="R49" s="11">
        <v>1000000</v>
      </c>
      <c r="S49" s="53">
        <f t="shared" si="32"/>
        <v>0</v>
      </c>
      <c r="T49" s="11">
        <v>1000000</v>
      </c>
      <c r="U49" s="11">
        <v>1000000</v>
      </c>
      <c r="V49" s="53">
        <f t="shared" ref="V49:V53" si="42">+T49-U49</f>
        <v>0</v>
      </c>
      <c r="W49" s="11">
        <v>1000000</v>
      </c>
      <c r="X49" s="11">
        <v>1000000</v>
      </c>
      <c r="Y49" s="53">
        <f t="shared" ref="Y49:Y53" si="43">+W49-X49</f>
        <v>0</v>
      </c>
      <c r="Z49" s="11">
        <v>1000000</v>
      </c>
      <c r="AA49" s="11">
        <v>1000000</v>
      </c>
      <c r="AB49" s="53">
        <f t="shared" ref="AB49:AB53" si="44">+Z49-AA49</f>
        <v>0</v>
      </c>
      <c r="AC49" s="11">
        <v>1000000</v>
      </c>
      <c r="AD49" s="11">
        <v>1000000</v>
      </c>
      <c r="AE49" s="53">
        <f t="shared" ref="AE49:AE53" si="45">+AC49-AD49</f>
        <v>0</v>
      </c>
      <c r="AF49" s="11">
        <v>1000000</v>
      </c>
      <c r="AG49" s="11">
        <v>1000000</v>
      </c>
      <c r="AH49" s="53">
        <f t="shared" ref="AH49:AH53" si="46">+AF49-AG49</f>
        <v>0</v>
      </c>
      <c r="AI49" s="11">
        <v>1000000</v>
      </c>
      <c r="AJ49" s="11">
        <v>1000000</v>
      </c>
      <c r="AK49" s="53">
        <f t="shared" ref="AK49:AK53" si="47">+AI49-AJ49</f>
        <v>0</v>
      </c>
      <c r="AL49" s="11">
        <v>1000000</v>
      </c>
      <c r="AM49" s="11"/>
      <c r="AN49" s="53">
        <f t="shared" ref="AN49:AN53" si="48">+AL49-AM49</f>
        <v>1000000</v>
      </c>
      <c r="AO49" s="11">
        <v>1000000</v>
      </c>
      <c r="AP49" s="11"/>
      <c r="AQ49" s="53">
        <f t="shared" ref="AQ49:AQ53" si="49">+AO49-AP49</f>
        <v>1000000</v>
      </c>
      <c r="AR49" s="11">
        <v>1000000</v>
      </c>
      <c r="AS49" s="11"/>
      <c r="AT49" s="53">
        <f t="shared" ref="AT49:AT53" si="50">+AR49-AS49</f>
        <v>1000000</v>
      </c>
      <c r="AU49" s="11"/>
      <c r="AV49" s="11"/>
      <c r="AW49" s="43"/>
      <c r="AX49" s="11"/>
      <c r="AY49" s="11"/>
      <c r="AZ49" s="11"/>
      <c r="BA49" s="8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53"/>
      <c r="P50" s="250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53"/>
      <c r="P51" s="250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53"/>
      <c r="P52" s="250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/>
      <c r="AH52" s="53">
        <f t="shared" si="46"/>
        <v>1000000</v>
      </c>
      <c r="AI52" s="11">
        <v>1000000</v>
      </c>
      <c r="AJ52" s="11"/>
      <c r="AK52" s="53">
        <f t="shared" si="47"/>
        <v>1000000</v>
      </c>
      <c r="AL52" s="11">
        <v>1000000</v>
      </c>
      <c r="AM52" s="11"/>
      <c r="AN52" s="53">
        <f t="shared" si="48"/>
        <v>1000000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53"/>
      <c r="P53" s="250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60">
        <v>50</v>
      </c>
      <c r="B54" s="278"/>
      <c r="C54" s="279" t="s">
        <v>391</v>
      </c>
      <c r="D54" s="280" t="s">
        <v>374</v>
      </c>
      <c r="E54" s="281">
        <v>15000000</v>
      </c>
      <c r="F54" s="281">
        <v>1500000</v>
      </c>
      <c r="G54" s="281"/>
      <c r="H54" s="281">
        <f>+E54-F54</f>
        <v>13500000</v>
      </c>
      <c r="I54" s="281">
        <f>+H54</f>
        <v>13500000</v>
      </c>
      <c r="J54" s="265"/>
      <c r="K54" s="281"/>
      <c r="L54" s="281"/>
      <c r="M54" s="265">
        <f t="shared" si="22"/>
        <v>0</v>
      </c>
      <c r="N54" s="281"/>
      <c r="O54" s="283"/>
      <c r="P54" s="284">
        <f t="shared" si="4"/>
        <v>0</v>
      </c>
      <c r="Q54" s="281"/>
      <c r="R54" s="281"/>
      <c r="S54" s="285"/>
      <c r="T54" s="281"/>
      <c r="U54" s="281"/>
      <c r="V54" s="285"/>
      <c r="W54" s="281"/>
      <c r="X54" s="281"/>
      <c r="Y54" s="285"/>
      <c r="Z54" s="281"/>
      <c r="AA54" s="281"/>
      <c r="AB54" s="285"/>
      <c r="AC54" s="281"/>
      <c r="AD54" s="281"/>
      <c r="AE54" s="285"/>
      <c r="AF54" s="281"/>
      <c r="AG54" s="281"/>
      <c r="AH54" s="285"/>
      <c r="AI54" s="281"/>
      <c r="AJ54" s="281"/>
      <c r="AK54" s="285"/>
      <c r="AL54" s="281"/>
      <c r="AM54" s="281"/>
      <c r="AN54" s="285"/>
      <c r="AO54" s="281"/>
      <c r="AP54" s="281"/>
      <c r="AQ54" s="285"/>
      <c r="AR54" s="281"/>
      <c r="AS54" s="281"/>
      <c r="AT54" s="286">
        <f t="shared" si="2"/>
        <v>0</v>
      </c>
      <c r="AU54" s="281"/>
      <c r="AV54" s="281"/>
      <c r="AW54" s="282"/>
      <c r="AX54" s="281"/>
      <c r="AY54" s="281"/>
      <c r="AZ54" s="281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53"/>
      <c r="P55" s="250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53"/>
      <c r="P56" s="250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>
        <v>1000000</v>
      </c>
      <c r="AH56" s="53">
        <f t="shared" si="55"/>
        <v>0</v>
      </c>
      <c r="AI56" s="11">
        <v>1000000</v>
      </c>
      <c r="AJ56" s="11">
        <v>1000000</v>
      </c>
      <c r="AK56" s="53">
        <f t="shared" si="56"/>
        <v>0</v>
      </c>
      <c r="AL56" s="11">
        <v>1000000</v>
      </c>
      <c r="AM56" s="11"/>
      <c r="AN56" s="53">
        <f t="shared" si="57"/>
        <v>1000000</v>
      </c>
      <c r="AO56" s="11">
        <v>1000000</v>
      </c>
      <c r="AP56" s="11"/>
      <c r="AQ56" s="53">
        <f t="shared" si="58"/>
        <v>1000000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53"/>
      <c r="P57" s="250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x14ac:dyDescent="0.2">
      <c r="A58" s="191">
        <v>54</v>
      </c>
      <c r="B58" s="3"/>
      <c r="C58" s="57" t="s">
        <v>395</v>
      </c>
      <c r="D58" s="9" t="s">
        <v>374</v>
      </c>
      <c r="E58" s="11">
        <v>15000000</v>
      </c>
      <c r="F58" s="11"/>
      <c r="G58" s="11"/>
      <c r="H58" s="11">
        <v>15000000</v>
      </c>
      <c r="I58" s="11">
        <v>6000000</v>
      </c>
      <c r="J58" s="41"/>
      <c r="K58" s="11"/>
      <c r="L58" s="11"/>
      <c r="M58" s="41">
        <f t="shared" si="22"/>
        <v>0</v>
      </c>
      <c r="N58" s="11"/>
      <c r="O58" s="253"/>
      <c r="P58" s="250">
        <f t="shared" si="4"/>
        <v>0</v>
      </c>
      <c r="Q58" s="11"/>
      <c r="R58" s="11"/>
      <c r="S58" s="53"/>
      <c r="T58" s="11">
        <v>1000000</v>
      </c>
      <c r="U58" s="11">
        <v>1000000</v>
      </c>
      <c r="V58" s="53">
        <f t="shared" si="51"/>
        <v>0</v>
      </c>
      <c r="W58" s="11">
        <v>1000000</v>
      </c>
      <c r="X58" s="11">
        <v>1000000</v>
      </c>
      <c r="Y58" s="53">
        <f t="shared" si="52"/>
        <v>0</v>
      </c>
      <c r="Z58" s="11">
        <v>1000000</v>
      </c>
      <c r="AA58" s="11">
        <v>1000000</v>
      </c>
      <c r="AB58" s="53">
        <f t="shared" si="53"/>
        <v>0</v>
      </c>
      <c r="AC58" s="11">
        <v>1000000</v>
      </c>
      <c r="AD58" s="11">
        <v>1000000</v>
      </c>
      <c r="AE58" s="53">
        <f t="shared" si="54"/>
        <v>0</v>
      </c>
      <c r="AF58" s="11">
        <v>1000000</v>
      </c>
      <c r="AG58" s="11">
        <v>1000000</v>
      </c>
      <c r="AH58" s="53">
        <f t="shared" si="55"/>
        <v>0</v>
      </c>
      <c r="AI58" s="11">
        <v>1000000</v>
      </c>
      <c r="AJ58" s="11">
        <v>1000000</v>
      </c>
      <c r="AK58" s="53">
        <f t="shared" si="56"/>
        <v>0</v>
      </c>
      <c r="AL58" s="11">
        <v>1000000</v>
      </c>
      <c r="AM58" s="11"/>
      <c r="AN58" s="53">
        <f t="shared" si="57"/>
        <v>1000000</v>
      </c>
      <c r="AO58" s="11">
        <v>1000000</v>
      </c>
      <c r="AP58" s="11"/>
      <c r="AQ58" s="53">
        <f t="shared" si="58"/>
        <v>1000000</v>
      </c>
      <c r="AR58" s="11">
        <v>1000000</v>
      </c>
      <c r="AS58" s="11"/>
      <c r="AT58" s="53">
        <f t="shared" si="59"/>
        <v>1000000</v>
      </c>
      <c r="AU58" s="11">
        <v>0</v>
      </c>
      <c r="AV58" s="11"/>
      <c r="AW58" s="53">
        <v>0</v>
      </c>
      <c r="AX58" s="11"/>
      <c r="AY58" s="11"/>
      <c r="AZ58" s="11"/>
      <c r="BA58" s="8">
        <f t="shared" si="3"/>
        <v>9000000</v>
      </c>
    </row>
    <row r="59" spans="1:53" s="120" customFormat="1" x14ac:dyDescent="0.2">
      <c r="A59" s="360">
        <v>55</v>
      </c>
      <c r="B59" s="278"/>
      <c r="C59" s="279" t="s">
        <v>398</v>
      </c>
      <c r="D59" s="280" t="s">
        <v>374</v>
      </c>
      <c r="E59" s="281">
        <v>15000000</v>
      </c>
      <c r="F59" s="281">
        <v>1500000</v>
      </c>
      <c r="G59" s="281"/>
      <c r="H59" s="281">
        <f>+E59-F59</f>
        <v>13500000</v>
      </c>
      <c r="I59" s="281">
        <f>+H59</f>
        <v>13500000</v>
      </c>
      <c r="J59" s="265"/>
      <c r="K59" s="281"/>
      <c r="L59" s="281"/>
      <c r="M59" s="265">
        <f t="shared" si="22"/>
        <v>0</v>
      </c>
      <c r="N59" s="281"/>
      <c r="O59" s="283"/>
      <c r="P59" s="284">
        <f t="shared" si="4"/>
        <v>0</v>
      </c>
      <c r="Q59" s="281"/>
      <c r="R59" s="281"/>
      <c r="S59" s="285"/>
      <c r="T59" s="281"/>
      <c r="U59" s="281"/>
      <c r="V59" s="285"/>
      <c r="W59" s="281"/>
      <c r="X59" s="281"/>
      <c r="Y59" s="285"/>
      <c r="Z59" s="281"/>
      <c r="AA59" s="281"/>
      <c r="AB59" s="285"/>
      <c r="AC59" s="281"/>
      <c r="AD59" s="281"/>
      <c r="AE59" s="285"/>
      <c r="AF59" s="281"/>
      <c r="AG59" s="281"/>
      <c r="AH59" s="285"/>
      <c r="AI59" s="281"/>
      <c r="AJ59" s="281"/>
      <c r="AK59" s="285"/>
      <c r="AL59" s="281"/>
      <c r="AM59" s="281"/>
      <c r="AN59" s="285"/>
      <c r="AO59" s="281"/>
      <c r="AP59" s="281"/>
      <c r="AQ59" s="285"/>
      <c r="AR59" s="281"/>
      <c r="AS59" s="281"/>
      <c r="AT59" s="286">
        <f t="shared" si="2"/>
        <v>0</v>
      </c>
      <c r="AU59" s="281"/>
      <c r="AV59" s="281"/>
      <c r="AW59" s="282"/>
      <c r="AX59" s="281"/>
      <c r="AY59" s="281"/>
      <c r="AZ59" s="281"/>
      <c r="BA59" s="120">
        <f t="shared" si="3"/>
        <v>0</v>
      </c>
    </row>
    <row r="60" spans="1:53" s="120" customFormat="1" x14ac:dyDescent="0.2">
      <c r="A60" s="360">
        <v>56</v>
      </c>
      <c r="B60" s="278"/>
      <c r="C60" s="279" t="s">
        <v>404</v>
      </c>
      <c r="D60" s="280" t="s">
        <v>375</v>
      </c>
      <c r="E60" s="281">
        <v>16500000</v>
      </c>
      <c r="F60" s="281">
        <v>1650000</v>
      </c>
      <c r="G60" s="281"/>
      <c r="H60" s="281">
        <f>+E60-F60</f>
        <v>14850000</v>
      </c>
      <c r="I60" s="281">
        <f>+H60</f>
        <v>14850000</v>
      </c>
      <c r="J60" s="265"/>
      <c r="K60" s="281"/>
      <c r="L60" s="281"/>
      <c r="M60" s="265">
        <f t="shared" si="22"/>
        <v>0</v>
      </c>
      <c r="N60" s="281"/>
      <c r="O60" s="283"/>
      <c r="P60" s="284">
        <f t="shared" si="4"/>
        <v>0</v>
      </c>
      <c r="Q60" s="281"/>
      <c r="R60" s="281"/>
      <c r="S60" s="285"/>
      <c r="T60" s="281"/>
      <c r="U60" s="281"/>
      <c r="V60" s="285"/>
      <c r="W60" s="281"/>
      <c r="X60" s="281"/>
      <c r="Y60" s="285"/>
      <c r="Z60" s="281"/>
      <c r="AA60" s="281"/>
      <c r="AB60" s="285"/>
      <c r="AC60" s="281"/>
      <c r="AD60" s="281"/>
      <c r="AE60" s="285"/>
      <c r="AF60" s="281"/>
      <c r="AG60" s="281"/>
      <c r="AH60" s="285"/>
      <c r="AI60" s="281"/>
      <c r="AJ60" s="281"/>
      <c r="AK60" s="285"/>
      <c r="AL60" s="281"/>
      <c r="AM60" s="281"/>
      <c r="AN60" s="285"/>
      <c r="AO60" s="281"/>
      <c r="AP60" s="281"/>
      <c r="AQ60" s="285"/>
      <c r="AR60" s="281"/>
      <c r="AS60" s="281"/>
      <c r="AT60" s="286">
        <f t="shared" si="2"/>
        <v>0</v>
      </c>
      <c r="AU60" s="281"/>
      <c r="AV60" s="281"/>
      <c r="AW60" s="282"/>
      <c r="AX60" s="281"/>
      <c r="AY60" s="281"/>
      <c r="AZ60" s="281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53"/>
      <c r="P61" s="250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v>50000</v>
      </c>
      <c r="AB61" s="53">
        <f t="shared" ref="AB61:AB66" si="62">+Z61-AA61</f>
        <v>1100000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53"/>
      <c r="P62" s="250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>
        <v>1150000</v>
      </c>
      <c r="AK62" s="53">
        <f t="shared" si="65"/>
        <v>0</v>
      </c>
      <c r="AL62" s="11">
        <v>1150000</v>
      </c>
      <c r="AM62" s="11"/>
      <c r="AN62" s="53">
        <f t="shared" si="66"/>
        <v>1150000</v>
      </c>
      <c r="AO62" s="11">
        <v>1150000</v>
      </c>
      <c r="AP62" s="11"/>
      <c r="AQ62" s="53">
        <f t="shared" si="67"/>
        <v>1150000</v>
      </c>
      <c r="AR62" s="11">
        <v>1150000</v>
      </c>
      <c r="AS62" s="11"/>
      <c r="AT62" s="53">
        <f t="shared" si="68"/>
        <v>1150000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53"/>
      <c r="P63" s="250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/>
      <c r="AH63" s="53">
        <f t="shared" si="64"/>
        <v>650000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53"/>
      <c r="P64" s="250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50000</v>
      </c>
      <c r="AN64" s="53">
        <f t="shared" si="66"/>
        <v>1100000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53"/>
      <c r="P65" s="250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x14ac:dyDescent="0.2">
      <c r="A66" s="191"/>
      <c r="B66" s="3"/>
      <c r="C66" s="57" t="s">
        <v>437</v>
      </c>
      <c r="D66" s="9" t="s">
        <v>374</v>
      </c>
      <c r="E66" s="11">
        <v>16500000</v>
      </c>
      <c r="F66" s="11"/>
      <c r="G66" s="11"/>
      <c r="H66" s="11">
        <f>+E66</f>
        <v>16500000</v>
      </c>
      <c r="I66" s="11">
        <v>5000000</v>
      </c>
      <c r="J66" s="41"/>
      <c r="K66" s="11"/>
      <c r="L66" s="11"/>
      <c r="M66" s="43"/>
      <c r="N66" s="11"/>
      <c r="O66" s="253"/>
      <c r="P66" s="250">
        <f t="shared" si="4"/>
        <v>0</v>
      </c>
      <c r="Q66" s="11">
        <v>0</v>
      </c>
      <c r="R66" s="11"/>
      <c r="S66" s="53">
        <f>+Q66-R66</f>
        <v>0</v>
      </c>
      <c r="T66" s="11">
        <v>1150000</v>
      </c>
      <c r="U66" s="11">
        <v>1150000</v>
      </c>
      <c r="V66" s="53">
        <f t="shared" si="60"/>
        <v>0</v>
      </c>
      <c r="W66" s="11">
        <v>1150000</v>
      </c>
      <c r="X66" s="11">
        <v>1150000</v>
      </c>
      <c r="Y66" s="53">
        <f t="shared" si="61"/>
        <v>0</v>
      </c>
      <c r="Z66" s="11">
        <v>1150000</v>
      </c>
      <c r="AA66" s="11">
        <v>1150000</v>
      </c>
      <c r="AB66" s="53">
        <f t="shared" si="62"/>
        <v>0</v>
      </c>
      <c r="AC66" s="11">
        <v>1150000</v>
      </c>
      <c r="AD66" s="11">
        <v>1150000</v>
      </c>
      <c r="AE66" s="53">
        <f t="shared" si="63"/>
        <v>0</v>
      </c>
      <c r="AF66" s="11">
        <v>1150000</v>
      </c>
      <c r="AG66" s="11">
        <v>1150000</v>
      </c>
      <c r="AH66" s="53">
        <f t="shared" si="64"/>
        <v>0</v>
      </c>
      <c r="AI66" s="11">
        <v>1150000</v>
      </c>
      <c r="AJ66" s="11"/>
      <c r="AK66" s="53">
        <f t="shared" si="65"/>
        <v>1150000</v>
      </c>
      <c r="AL66" s="11">
        <v>1150000</v>
      </c>
      <c r="AM66" s="11"/>
      <c r="AN66" s="53">
        <f t="shared" si="66"/>
        <v>1150000</v>
      </c>
      <c r="AO66" s="11">
        <v>1150000</v>
      </c>
      <c r="AP66" s="11"/>
      <c r="AQ66" s="53">
        <f t="shared" si="67"/>
        <v>1150000</v>
      </c>
      <c r="AR66" s="11">
        <v>1150000</v>
      </c>
      <c r="AS66" s="11"/>
      <c r="AT66" s="53">
        <f t="shared" si="68"/>
        <v>1150000</v>
      </c>
      <c r="AU66" s="11">
        <v>1150000</v>
      </c>
      <c r="AV66" s="11"/>
      <c r="AW66" s="53">
        <f t="shared" si="69"/>
        <v>1150000</v>
      </c>
      <c r="AX66" s="11"/>
      <c r="AY66" s="11"/>
      <c r="AZ66" s="11"/>
      <c r="BA66" s="8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53"/>
      <c r="P67" s="250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/>
      <c r="AH67" s="53">
        <f t="shared" ref="AH67" si="73">+AF67-AG67</f>
        <v>625000</v>
      </c>
      <c r="AI67" s="11">
        <v>625000</v>
      </c>
      <c r="AJ67" s="11"/>
      <c r="AK67" s="53">
        <f t="shared" ref="AK67" si="74">+AI67-AJ67</f>
        <v>625000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53"/>
      <c r="P68" s="250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30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53"/>
      <c r="P69" s="250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30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53"/>
      <c r="P70" s="250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30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53"/>
      <c r="P71" s="250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30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53"/>
      <c r="P72" s="250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30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53"/>
      <c r="P73" s="250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30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53"/>
      <c r="P74" s="250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30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53"/>
      <c r="P75" s="250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30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53"/>
      <c r="P76" s="250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30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53"/>
      <c r="P77" s="250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30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53"/>
      <c r="P78" s="250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30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53"/>
      <c r="P79" s="250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30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53"/>
      <c r="P80" s="250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30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53"/>
      <c r="P81" s="228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30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49"/>
      <c r="B82" s="450"/>
      <c r="C82" s="450"/>
      <c r="D82" s="451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30100000</v>
      </c>
      <c r="M82" s="192">
        <f t="shared" si="81"/>
        <v>7500000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43045000</v>
      </c>
      <c r="Y82" s="192">
        <f t="shared" si="81"/>
        <v>6700000</v>
      </c>
      <c r="Z82" s="192">
        <f t="shared" si="81"/>
        <v>49745000</v>
      </c>
      <c r="AA82" s="192">
        <f t="shared" si="81"/>
        <v>40995000</v>
      </c>
      <c r="AB82" s="192">
        <f t="shared" si="81"/>
        <v>8750000</v>
      </c>
      <c r="AC82" s="192">
        <f t="shared" si="81"/>
        <v>54245000</v>
      </c>
      <c r="AD82" s="192">
        <f t="shared" si="81"/>
        <v>42025000</v>
      </c>
      <c r="AE82" s="192">
        <f t="shared" si="81"/>
        <v>12220000</v>
      </c>
      <c r="AF82" s="192">
        <f t="shared" si="81"/>
        <v>49745000</v>
      </c>
      <c r="AG82" s="192">
        <f t="shared" si="81"/>
        <v>30300000</v>
      </c>
      <c r="AH82" s="192">
        <f t="shared" si="81"/>
        <v>19445000</v>
      </c>
      <c r="AI82" s="192">
        <f t="shared" si="81"/>
        <v>49745000</v>
      </c>
      <c r="AJ82" s="192">
        <f t="shared" si="81"/>
        <v>22422000</v>
      </c>
      <c r="AK82" s="192">
        <f t="shared" si="81"/>
        <v>27323000</v>
      </c>
      <c r="AL82" s="192">
        <f t="shared" si="81"/>
        <v>49745000</v>
      </c>
      <c r="AM82" s="192">
        <f t="shared" si="81"/>
        <v>11674000</v>
      </c>
      <c r="AN82" s="192">
        <f t="shared" si="81"/>
        <v>38071000</v>
      </c>
      <c r="AO82" s="192">
        <f t="shared" si="81"/>
        <v>48895000</v>
      </c>
      <c r="AP82" s="192">
        <f t="shared" si="81"/>
        <v>11184000</v>
      </c>
      <c r="AQ82" s="192">
        <f t="shared" si="81"/>
        <v>37711000</v>
      </c>
      <c r="AR82" s="192">
        <f t="shared" si="81"/>
        <v>19480000</v>
      </c>
      <c r="AS82" s="192">
        <f t="shared" si="81"/>
        <v>1600000</v>
      </c>
      <c r="AT82" s="192">
        <f t="shared" si="81"/>
        <v>17880000</v>
      </c>
      <c r="AU82" s="192">
        <f t="shared" si="81"/>
        <v>10450000</v>
      </c>
      <c r="AV82" s="192">
        <f t="shared" si="81"/>
        <v>750000</v>
      </c>
      <c r="AW82" s="192">
        <f t="shared" si="81"/>
        <v>9700000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400" t="s">
        <v>125</v>
      </c>
      <c r="B83" s="400"/>
      <c r="C83" s="400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62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62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62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62">
        <f t="shared" si="83"/>
        <v>1920000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62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62">
        <f t="shared" si="83"/>
        <v>3600000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62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62">
        <f t="shared" si="83"/>
        <v>1900000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62">
        <f t="shared" si="83"/>
        <v>2000000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62">
        <f t="shared" si="83"/>
        <v>2400000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62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62">
        <f t="shared" si="85"/>
        <v>3800000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62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62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62">
        <f t="shared" si="85"/>
        <v>2000000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62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62">
        <f t="shared" si="85"/>
        <v>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62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62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62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62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62">
        <f t="shared" si="85"/>
        <v>7000000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62">
        <f t="shared" si="85"/>
        <v>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62">
        <f t="shared" si="85"/>
        <v>2700000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62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62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62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62">
        <f t="shared" ref="E112:E143" si="87">+M34+P34+S34+V34+Y34+AB34+AE34+AH34+AK34+AN34+AQ34+AT34+AW34+AZ34</f>
        <v>2850000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62">
        <f t="shared" si="87"/>
        <v>1800000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62">
        <f t="shared" si="87"/>
        <v>5100000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62">
        <f t="shared" si="87"/>
        <v>0</v>
      </c>
      <c r="O115" s="251"/>
      <c r="P115" s="229"/>
      <c r="AT115" s="229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62">
        <f t="shared" si="87"/>
        <v>2700000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62">
        <f t="shared" si="87"/>
        <v>1600000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62">
        <f t="shared" si="87"/>
        <v>2850000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62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62">
        <f t="shared" si="87"/>
        <v>3600000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62">
        <f t="shared" si="87"/>
        <v>2000000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62">
        <f t="shared" si="87"/>
        <v>1170000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62">
        <f t="shared" si="87"/>
        <v>4000000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62">
        <f t="shared" si="87"/>
        <v>3060000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62">
        <f t="shared" si="87"/>
        <v>3900000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62">
        <f t="shared" si="87"/>
        <v>8000000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62">
        <f t="shared" si="87"/>
        <v>3000000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62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62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62">
        <f t="shared" si="87"/>
        <v>5000000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62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62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62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62">
        <f t="shared" si="87"/>
        <v>3000000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62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62">
        <f t="shared" si="87"/>
        <v>3000000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62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62">
        <f t="shared" si="87"/>
        <v>9150000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4600000</v>
      </c>
      <c r="O140" s="251"/>
      <c r="P140" s="229"/>
      <c r="AT140" s="229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5200000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4550000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188700000</v>
      </c>
    </row>
    <row r="148" spans="1:5" x14ac:dyDescent="0.2">
      <c r="A148" s="8"/>
      <c r="B148" s="8"/>
      <c r="C148" s="361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94540000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94160000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51"/>
      <c r="P168" s="229"/>
      <c r="AT168" s="229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51"/>
      <c r="P171" s="229"/>
      <c r="AT171" s="229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zoomScale="150" zoomScaleNormal="150" workbookViewId="0">
      <pane ySplit="6" topLeftCell="A7" activePane="bottomLeft" state="frozen"/>
      <selection pane="bottomLeft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21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70" customFormat="1" ht="15.75" customHeight="1" thickTop="1" x14ac:dyDescent="0.25">
      <c r="A5" s="472" t="s">
        <v>1</v>
      </c>
      <c r="B5" s="474" t="s">
        <v>2</v>
      </c>
      <c r="C5" s="476" t="s">
        <v>3</v>
      </c>
      <c r="D5" s="478" t="s">
        <v>4</v>
      </c>
      <c r="E5" s="478" t="s">
        <v>5</v>
      </c>
      <c r="F5" s="481" t="s">
        <v>6</v>
      </c>
      <c r="G5" s="481"/>
      <c r="H5" s="478" t="s">
        <v>10</v>
      </c>
      <c r="I5" s="478" t="s">
        <v>27</v>
      </c>
      <c r="J5" s="483" t="s">
        <v>26</v>
      </c>
      <c r="K5" s="484"/>
      <c r="L5" s="485"/>
      <c r="M5" s="471" t="s">
        <v>9</v>
      </c>
      <c r="N5" s="471"/>
      <c r="O5" s="480"/>
      <c r="P5" s="471" t="s">
        <v>14</v>
      </c>
      <c r="Q5" s="471"/>
      <c r="R5" s="471"/>
      <c r="S5" s="471" t="s">
        <v>15</v>
      </c>
      <c r="T5" s="471"/>
      <c r="U5" s="471"/>
      <c r="V5" s="471" t="s">
        <v>16</v>
      </c>
      <c r="W5" s="471"/>
      <c r="X5" s="471"/>
      <c r="Y5" s="471" t="s">
        <v>17</v>
      </c>
      <c r="Z5" s="471"/>
      <c r="AA5" s="471"/>
      <c r="AB5" s="471" t="s">
        <v>18</v>
      </c>
      <c r="AC5" s="471"/>
      <c r="AD5" s="471"/>
      <c r="AE5" s="471" t="s">
        <v>19</v>
      </c>
      <c r="AF5" s="471"/>
      <c r="AG5" s="471"/>
      <c r="AH5" s="471" t="s">
        <v>20</v>
      </c>
      <c r="AI5" s="471"/>
      <c r="AJ5" s="471"/>
      <c r="AK5" s="471" t="s">
        <v>21</v>
      </c>
      <c r="AL5" s="471"/>
      <c r="AM5" s="471"/>
      <c r="AN5" s="471" t="s">
        <v>22</v>
      </c>
      <c r="AO5" s="471"/>
      <c r="AP5" s="471"/>
      <c r="AQ5" s="471" t="s">
        <v>23</v>
      </c>
      <c r="AR5" s="471"/>
      <c r="AS5" s="471"/>
      <c r="AT5" s="471" t="s">
        <v>49</v>
      </c>
      <c r="AU5" s="471"/>
      <c r="AV5" s="471"/>
      <c r="AW5" s="486" t="s">
        <v>25</v>
      </c>
      <c r="AX5" s="487"/>
      <c r="AY5" s="488"/>
      <c r="AZ5" s="269" t="s">
        <v>62</v>
      </c>
    </row>
    <row r="6" spans="1:52" s="215" customFormat="1" ht="12" thickBot="1" x14ac:dyDescent="0.25">
      <c r="A6" s="473"/>
      <c r="B6" s="475"/>
      <c r="C6" s="477"/>
      <c r="D6" s="479"/>
      <c r="E6" s="479"/>
      <c r="F6" s="211" t="s">
        <v>7</v>
      </c>
      <c r="G6" s="212" t="s">
        <v>8</v>
      </c>
      <c r="H6" s="482"/>
      <c r="I6" s="479"/>
      <c r="J6" s="213" t="s">
        <v>11</v>
      </c>
      <c r="K6" s="213" t="s">
        <v>12</v>
      </c>
      <c r="L6" s="214" t="s">
        <v>13</v>
      </c>
      <c r="M6" s="213" t="s">
        <v>11</v>
      </c>
      <c r="N6" s="213" t="s">
        <v>12</v>
      </c>
      <c r="O6" s="227" t="s">
        <v>13</v>
      </c>
      <c r="P6" s="213" t="s">
        <v>11</v>
      </c>
      <c r="Q6" s="213" t="s">
        <v>12</v>
      </c>
      <c r="R6" s="214" t="s">
        <v>13</v>
      </c>
      <c r="S6" s="213" t="s">
        <v>11</v>
      </c>
      <c r="T6" s="213" t="s">
        <v>12</v>
      </c>
      <c r="U6" s="214" t="s">
        <v>13</v>
      </c>
      <c r="V6" s="213" t="s">
        <v>11</v>
      </c>
      <c r="W6" s="213" t="s">
        <v>12</v>
      </c>
      <c r="X6" s="214" t="s">
        <v>13</v>
      </c>
      <c r="Y6" s="213" t="s">
        <v>11</v>
      </c>
      <c r="Z6" s="213" t="s">
        <v>12</v>
      </c>
      <c r="AA6" s="214" t="s">
        <v>13</v>
      </c>
      <c r="AB6" s="213" t="s">
        <v>11</v>
      </c>
      <c r="AC6" s="213" t="s">
        <v>12</v>
      </c>
      <c r="AD6" s="214" t="s">
        <v>13</v>
      </c>
      <c r="AE6" s="213" t="s">
        <v>11</v>
      </c>
      <c r="AF6" s="213" t="s">
        <v>12</v>
      </c>
      <c r="AG6" s="214" t="s">
        <v>13</v>
      </c>
      <c r="AH6" s="213" t="s">
        <v>11</v>
      </c>
      <c r="AI6" s="213" t="s">
        <v>12</v>
      </c>
      <c r="AJ6" s="214" t="s">
        <v>13</v>
      </c>
      <c r="AK6" s="213" t="s">
        <v>11</v>
      </c>
      <c r="AL6" s="213" t="s">
        <v>12</v>
      </c>
      <c r="AM6" s="214" t="s">
        <v>13</v>
      </c>
      <c r="AN6" s="213" t="s">
        <v>11</v>
      </c>
      <c r="AO6" s="213" t="s">
        <v>12</v>
      </c>
      <c r="AP6" s="214" t="s">
        <v>13</v>
      </c>
      <c r="AQ6" s="213" t="s">
        <v>11</v>
      </c>
      <c r="AR6" s="213" t="s">
        <v>12</v>
      </c>
      <c r="AS6" s="214" t="s">
        <v>13</v>
      </c>
      <c r="AT6" s="213" t="s">
        <v>11</v>
      </c>
      <c r="AU6" s="213" t="s">
        <v>12</v>
      </c>
      <c r="AV6" s="213" t="s">
        <v>13</v>
      </c>
      <c r="AW6" s="213" t="s">
        <v>11</v>
      </c>
      <c r="AX6" s="213" t="s">
        <v>12</v>
      </c>
      <c r="AY6" s="213" t="s">
        <v>13</v>
      </c>
      <c r="AZ6" s="213" t="s">
        <v>11</v>
      </c>
    </row>
    <row r="7" spans="1:52" ht="12" thickTop="1" x14ac:dyDescent="0.2">
      <c r="A7" s="191">
        <v>1</v>
      </c>
      <c r="B7" s="271"/>
      <c r="C7" s="272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8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60">
        <v>2</v>
      </c>
      <c r="B8" s="299"/>
      <c r="C8" s="372" t="s">
        <v>171</v>
      </c>
      <c r="D8" s="263" t="s">
        <v>374</v>
      </c>
      <c r="E8" s="281">
        <v>14000000</v>
      </c>
      <c r="F8" s="281"/>
      <c r="G8" s="281"/>
      <c r="H8" s="281">
        <f t="shared" si="0"/>
        <v>14000000</v>
      </c>
      <c r="I8" s="281">
        <v>3000000</v>
      </c>
      <c r="J8" s="281">
        <v>2000000</v>
      </c>
      <c r="K8" s="281">
        <v>2000000</v>
      </c>
      <c r="L8" s="301">
        <f t="shared" si="1"/>
        <v>0</v>
      </c>
      <c r="M8" s="281">
        <v>900000</v>
      </c>
      <c r="N8" s="281">
        <v>900000</v>
      </c>
      <c r="O8" s="302">
        <f t="shared" ref="O8:O19" si="5">M8-N8</f>
        <v>0</v>
      </c>
      <c r="P8" s="281">
        <v>900000</v>
      </c>
      <c r="Q8" s="281">
        <v>900000</v>
      </c>
      <c r="R8" s="301">
        <f t="shared" ref="R8:R67" si="6">P8-Q8</f>
        <v>0</v>
      </c>
      <c r="S8" s="281">
        <v>900000</v>
      </c>
      <c r="T8" s="281">
        <v>900000</v>
      </c>
      <c r="U8" s="301">
        <f t="shared" ref="U8:U21" si="7">S8-T8</f>
        <v>0</v>
      </c>
      <c r="V8" s="281">
        <v>900000</v>
      </c>
      <c r="W8" s="281">
        <v>900000</v>
      </c>
      <c r="X8" s="301">
        <f t="shared" ref="X8:X21" si="8">V8-W8</f>
        <v>0</v>
      </c>
      <c r="Y8" s="281">
        <v>900000</v>
      </c>
      <c r="Z8" s="281">
        <v>900000</v>
      </c>
      <c r="AA8" s="301">
        <f t="shared" ref="AA8:AA21" si="9">Y8-Z8</f>
        <v>0</v>
      </c>
      <c r="AB8" s="281">
        <v>900000</v>
      </c>
      <c r="AC8" s="281">
        <v>900000</v>
      </c>
      <c r="AD8" s="301">
        <f t="shared" ref="AD8:AD21" si="10">AB8-AC8</f>
        <v>0</v>
      </c>
      <c r="AE8" s="281">
        <v>900000</v>
      </c>
      <c r="AF8" s="281">
        <v>900000</v>
      </c>
      <c r="AG8" s="301">
        <f t="shared" ref="AG8:AG21" si="11">AE8-AF8</f>
        <v>0</v>
      </c>
      <c r="AH8" s="281">
        <v>900000</v>
      </c>
      <c r="AI8" s="281">
        <v>900000</v>
      </c>
      <c r="AJ8" s="301">
        <f t="shared" ref="AJ8:AJ21" si="12">AH8-AI8</f>
        <v>0</v>
      </c>
      <c r="AK8" s="281">
        <v>900000</v>
      </c>
      <c r="AL8" s="281">
        <v>900000</v>
      </c>
      <c r="AM8" s="301">
        <f t="shared" ref="AM8:AM21" si="13">AK8-AL8</f>
        <v>0</v>
      </c>
      <c r="AN8" s="281">
        <v>900000</v>
      </c>
      <c r="AO8" s="281">
        <v>900000</v>
      </c>
      <c r="AP8" s="301">
        <f t="shared" ref="AP8:AP21" si="14">AN8-AO8</f>
        <v>0</v>
      </c>
      <c r="AQ8" s="281"/>
      <c r="AR8" s="281"/>
      <c r="AS8" s="301">
        <f t="shared" si="3"/>
        <v>0</v>
      </c>
      <c r="AT8" s="281"/>
      <c r="AU8" s="281"/>
      <c r="AV8" s="281"/>
      <c r="AW8" s="281"/>
      <c r="AX8" s="281"/>
      <c r="AY8" s="281"/>
      <c r="AZ8" s="119">
        <f t="shared" si="4"/>
        <v>11000000</v>
      </c>
    </row>
    <row r="9" spans="1:52" x14ac:dyDescent="0.2">
      <c r="A9" s="191">
        <v>3</v>
      </c>
      <c r="B9" s="271"/>
      <c r="C9" s="272" t="s">
        <v>172</v>
      </c>
      <c r="D9" s="102" t="s">
        <v>375</v>
      </c>
      <c r="E9" s="11">
        <v>14000000</v>
      </c>
      <c r="F9" s="11"/>
      <c r="G9" s="11"/>
      <c r="H9" s="11">
        <f t="shared" si="0"/>
        <v>14000000</v>
      </c>
      <c r="I9" s="11">
        <v>5000000</v>
      </c>
      <c r="J9" s="11"/>
      <c r="K9" s="11"/>
      <c r="L9" s="40">
        <f t="shared" si="1"/>
        <v>0</v>
      </c>
      <c r="M9" s="11">
        <v>900000</v>
      </c>
      <c r="N9" s="11">
        <v>900000</v>
      </c>
      <c r="O9" s="228">
        <f t="shared" ref="O9" si="15">M9-N9</f>
        <v>0</v>
      </c>
      <c r="P9" s="11">
        <v>900000</v>
      </c>
      <c r="Q9" s="11">
        <v>900000</v>
      </c>
      <c r="R9" s="40">
        <f t="shared" ref="R9:R10" si="16">P9-Q9</f>
        <v>0</v>
      </c>
      <c r="S9" s="11">
        <v>900000</v>
      </c>
      <c r="T9" s="11">
        <v>900000</v>
      </c>
      <c r="U9" s="40">
        <f t="shared" ref="U9:U10" si="17">S9-T9</f>
        <v>0</v>
      </c>
      <c r="V9" s="11">
        <v>900000</v>
      </c>
      <c r="W9" s="11">
        <v>900000</v>
      </c>
      <c r="X9" s="40">
        <f t="shared" ref="X9:X10" si="18">V9-W9</f>
        <v>0</v>
      </c>
      <c r="Y9" s="11">
        <v>900000</v>
      </c>
      <c r="Z9" s="11">
        <v>900000</v>
      </c>
      <c r="AA9" s="40">
        <f t="shared" ref="AA9:AA10" si="19">Y9-Z9</f>
        <v>0</v>
      </c>
      <c r="AB9" s="11">
        <v>900000</v>
      </c>
      <c r="AC9" s="11">
        <v>900000</v>
      </c>
      <c r="AD9" s="40">
        <f t="shared" ref="AD9:AD10" si="20">AB9-AC9</f>
        <v>0</v>
      </c>
      <c r="AE9" s="11">
        <v>900000</v>
      </c>
      <c r="AF9" s="11">
        <v>900000</v>
      </c>
      <c r="AG9" s="40">
        <f t="shared" ref="AG9:AG10" si="21">AE9-AF9</f>
        <v>0</v>
      </c>
      <c r="AH9" s="11">
        <v>900000</v>
      </c>
      <c r="AI9" s="11">
        <v>900000</v>
      </c>
      <c r="AJ9" s="40">
        <f t="shared" ref="AJ9:AJ10" si="22">AH9-AI9</f>
        <v>0</v>
      </c>
      <c r="AK9" s="11">
        <v>900000</v>
      </c>
      <c r="AL9" s="11"/>
      <c r="AM9" s="40">
        <f t="shared" ref="AM9:AM10" si="23">AK9-AL9</f>
        <v>900000</v>
      </c>
      <c r="AN9" s="11">
        <v>900000</v>
      </c>
      <c r="AO9" s="11"/>
      <c r="AP9" s="40">
        <f t="shared" ref="AP9:AP10" si="24">AN9-AO9</f>
        <v>900000</v>
      </c>
      <c r="AQ9" s="11"/>
      <c r="AR9" s="11"/>
      <c r="AS9" s="40">
        <f t="shared" si="3"/>
        <v>0</v>
      </c>
      <c r="AT9" s="11"/>
      <c r="AU9" s="11"/>
      <c r="AV9" s="11">
        <f t="shared" ref="AV9:AV20" si="25">AT9-AU9</f>
        <v>0</v>
      </c>
      <c r="AW9" s="11"/>
      <c r="AX9" s="11"/>
      <c r="AY9" s="11"/>
      <c r="AZ9" s="31">
        <f t="shared" si="4"/>
        <v>9000000</v>
      </c>
    </row>
    <row r="10" spans="1:52" x14ac:dyDescent="0.2">
      <c r="A10" s="191">
        <v>4</v>
      </c>
      <c r="B10" s="271"/>
      <c r="C10" s="272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8">
        <f t="shared" si="5"/>
        <v>0</v>
      </c>
      <c r="P10" s="11">
        <v>750000</v>
      </c>
      <c r="Q10" s="11">
        <v>250000</v>
      </c>
      <c r="R10" s="228">
        <f t="shared" si="16"/>
        <v>500000</v>
      </c>
      <c r="S10" s="11">
        <v>750000</v>
      </c>
      <c r="T10" s="11"/>
      <c r="U10" s="228">
        <f t="shared" si="17"/>
        <v>750000</v>
      </c>
      <c r="V10" s="11">
        <v>750000</v>
      </c>
      <c r="W10" s="11"/>
      <c r="X10" s="228">
        <f t="shared" si="18"/>
        <v>750000</v>
      </c>
      <c r="Y10" s="11">
        <v>750000</v>
      </c>
      <c r="Z10" s="11"/>
      <c r="AA10" s="228">
        <f t="shared" si="19"/>
        <v>750000</v>
      </c>
      <c r="AB10" s="11">
        <v>750000</v>
      </c>
      <c r="AC10" s="11"/>
      <c r="AD10" s="228">
        <f t="shared" si="20"/>
        <v>750000</v>
      </c>
      <c r="AE10" s="11">
        <v>750000</v>
      </c>
      <c r="AF10" s="11"/>
      <c r="AG10" s="228">
        <f t="shared" si="21"/>
        <v>750000</v>
      </c>
      <c r="AH10" s="11">
        <v>750000</v>
      </c>
      <c r="AI10" s="11"/>
      <c r="AJ10" s="228">
        <f t="shared" si="22"/>
        <v>750000</v>
      </c>
      <c r="AK10" s="11">
        <v>750000</v>
      </c>
      <c r="AL10" s="11"/>
      <c r="AM10" s="228">
        <f t="shared" si="23"/>
        <v>750000</v>
      </c>
      <c r="AN10" s="11">
        <v>750000</v>
      </c>
      <c r="AO10" s="11"/>
      <c r="AP10" s="228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71"/>
      <c r="C11" s="272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8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ht="12" x14ac:dyDescent="0.2">
      <c r="A12" s="191">
        <v>6</v>
      </c>
      <c r="B12" s="271"/>
      <c r="C12" s="272" t="s">
        <v>201</v>
      </c>
      <c r="D12" s="102" t="s">
        <v>375</v>
      </c>
      <c r="E12" s="216">
        <v>14000000</v>
      </c>
      <c r="F12" s="11"/>
      <c r="G12" s="11"/>
      <c r="H12" s="11">
        <f t="shared" si="0"/>
        <v>14000000</v>
      </c>
      <c r="I12" s="11">
        <v>2000000</v>
      </c>
      <c r="J12" s="11">
        <v>3000000</v>
      </c>
      <c r="K12" s="11">
        <v>3000000</v>
      </c>
      <c r="L12" s="40">
        <f t="shared" si="1"/>
        <v>0</v>
      </c>
      <c r="M12" s="11">
        <v>900000</v>
      </c>
      <c r="N12" s="11">
        <v>900000</v>
      </c>
      <c r="O12" s="228">
        <f t="shared" si="5"/>
        <v>0</v>
      </c>
      <c r="P12" s="11">
        <v>900000</v>
      </c>
      <c r="Q12" s="11">
        <v>900000</v>
      </c>
      <c r="R12" s="228">
        <f t="shared" si="6"/>
        <v>0</v>
      </c>
      <c r="S12" s="11">
        <v>900000</v>
      </c>
      <c r="T12" s="11">
        <v>900000</v>
      </c>
      <c r="U12" s="228">
        <f t="shared" si="7"/>
        <v>0</v>
      </c>
      <c r="V12" s="11">
        <v>900000</v>
      </c>
      <c r="W12" s="11">
        <v>900000</v>
      </c>
      <c r="X12" s="228">
        <f t="shared" si="8"/>
        <v>0</v>
      </c>
      <c r="Y12" s="11">
        <v>900000</v>
      </c>
      <c r="Z12" s="11">
        <v>900000</v>
      </c>
      <c r="AA12" s="228">
        <f t="shared" si="9"/>
        <v>0</v>
      </c>
      <c r="AB12" s="11">
        <v>900000</v>
      </c>
      <c r="AC12" s="11">
        <v>900000</v>
      </c>
      <c r="AD12" s="228">
        <f t="shared" si="10"/>
        <v>0</v>
      </c>
      <c r="AE12" s="11">
        <v>900000</v>
      </c>
      <c r="AF12" s="11">
        <v>900000</v>
      </c>
      <c r="AG12" s="228">
        <f t="shared" si="11"/>
        <v>0</v>
      </c>
      <c r="AH12" s="11">
        <v>900000</v>
      </c>
      <c r="AI12" s="11">
        <v>900000</v>
      </c>
      <c r="AJ12" s="228">
        <f t="shared" si="12"/>
        <v>0</v>
      </c>
      <c r="AK12" s="11">
        <v>900000</v>
      </c>
      <c r="AL12" s="11"/>
      <c r="AM12" s="228">
        <f t="shared" si="13"/>
        <v>900000</v>
      </c>
      <c r="AN12" s="11">
        <v>900000</v>
      </c>
      <c r="AO12" s="11"/>
      <c r="AP12" s="228">
        <f t="shared" si="14"/>
        <v>900000</v>
      </c>
      <c r="AQ12" s="11"/>
      <c r="AR12" s="11"/>
      <c r="AS12" s="40">
        <f t="shared" si="3"/>
        <v>0</v>
      </c>
      <c r="AT12" s="11"/>
      <c r="AU12" s="11"/>
      <c r="AV12" s="11">
        <f t="shared" si="25"/>
        <v>0</v>
      </c>
      <c r="AW12" s="11"/>
      <c r="AX12" s="11"/>
      <c r="AY12" s="11"/>
      <c r="AZ12" s="31">
        <f t="shared" si="4"/>
        <v>12000000</v>
      </c>
    </row>
    <row r="13" spans="1:52" x14ac:dyDescent="0.2">
      <c r="A13" s="191">
        <v>7</v>
      </c>
      <c r="B13" s="271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8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x14ac:dyDescent="0.2">
      <c r="A14" s="191">
        <v>8</v>
      </c>
      <c r="B14" s="271"/>
      <c r="C14" s="272" t="s">
        <v>220</v>
      </c>
      <c r="D14" s="102" t="s">
        <v>375</v>
      </c>
      <c r="E14" s="11">
        <v>15000000</v>
      </c>
      <c r="F14" s="11"/>
      <c r="G14" s="11"/>
      <c r="H14" s="11">
        <f t="shared" si="0"/>
        <v>15000000</v>
      </c>
      <c r="I14" s="11">
        <v>2000000</v>
      </c>
      <c r="J14" s="11">
        <v>3000000</v>
      </c>
      <c r="K14" s="11">
        <v>3000000</v>
      </c>
      <c r="L14" s="40">
        <f t="shared" si="1"/>
        <v>0</v>
      </c>
      <c r="M14" s="11">
        <v>1000000</v>
      </c>
      <c r="N14" s="11">
        <v>1000000</v>
      </c>
      <c r="O14" s="228">
        <f t="shared" ref="O14" si="26">M14-N14</f>
        <v>0</v>
      </c>
      <c r="P14" s="11">
        <v>1000000</v>
      </c>
      <c r="Q14" s="11">
        <v>1000000</v>
      </c>
      <c r="R14" s="228">
        <f t="shared" si="6"/>
        <v>0</v>
      </c>
      <c r="S14" s="11">
        <v>1000000</v>
      </c>
      <c r="T14" s="11">
        <v>1000000</v>
      </c>
      <c r="U14" s="228">
        <f t="shared" si="7"/>
        <v>0</v>
      </c>
      <c r="V14" s="11">
        <v>1000000</v>
      </c>
      <c r="W14" s="11">
        <v>1000000</v>
      </c>
      <c r="X14" s="228">
        <f t="shared" si="8"/>
        <v>0</v>
      </c>
      <c r="Y14" s="11">
        <v>1000000</v>
      </c>
      <c r="Z14" s="11">
        <v>1000000</v>
      </c>
      <c r="AA14" s="228">
        <f t="shared" si="9"/>
        <v>0</v>
      </c>
      <c r="AB14" s="11">
        <v>1000000</v>
      </c>
      <c r="AC14" s="11">
        <v>1000000</v>
      </c>
      <c r="AD14" s="228">
        <f t="shared" si="10"/>
        <v>0</v>
      </c>
      <c r="AE14" s="11">
        <v>1000000</v>
      </c>
      <c r="AF14" s="11">
        <v>1000000</v>
      </c>
      <c r="AG14" s="228">
        <f t="shared" si="11"/>
        <v>0</v>
      </c>
      <c r="AH14" s="11">
        <v>1000000</v>
      </c>
      <c r="AI14" s="11">
        <v>1000000</v>
      </c>
      <c r="AJ14" s="228">
        <f t="shared" si="12"/>
        <v>0</v>
      </c>
      <c r="AK14" s="11">
        <v>1000000</v>
      </c>
      <c r="AL14" s="11"/>
      <c r="AM14" s="228">
        <f t="shared" si="13"/>
        <v>1000000</v>
      </c>
      <c r="AN14" s="11">
        <v>1000000</v>
      </c>
      <c r="AO14" s="11"/>
      <c r="AP14" s="228">
        <f t="shared" si="14"/>
        <v>1000000</v>
      </c>
      <c r="AQ14" s="11"/>
      <c r="AR14" s="11"/>
      <c r="AS14" s="40">
        <f t="shared" si="3"/>
        <v>0</v>
      </c>
      <c r="AT14" s="11"/>
      <c r="AU14" s="11"/>
      <c r="AV14" s="11">
        <f t="shared" si="25"/>
        <v>0</v>
      </c>
      <c r="AW14" s="11"/>
      <c r="AX14" s="11"/>
      <c r="AY14" s="11"/>
      <c r="AZ14" s="31">
        <f t="shared" si="4"/>
        <v>13000000</v>
      </c>
    </row>
    <row r="15" spans="1:52" x14ac:dyDescent="0.2">
      <c r="A15" s="191">
        <v>9</v>
      </c>
      <c r="B15" s="271"/>
      <c r="C15" s="272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8">
        <f t="shared" ref="O15" si="27">M15-N15</f>
        <v>0</v>
      </c>
      <c r="P15" s="11">
        <v>1050000</v>
      </c>
      <c r="Q15" s="11">
        <v>1050000</v>
      </c>
      <c r="R15" s="228">
        <f t="shared" si="6"/>
        <v>0</v>
      </c>
      <c r="S15" s="11">
        <v>1050000</v>
      </c>
      <c r="T15" s="11">
        <v>1050000</v>
      </c>
      <c r="U15" s="228">
        <f t="shared" si="7"/>
        <v>0</v>
      </c>
      <c r="V15" s="11">
        <v>1050000</v>
      </c>
      <c r="W15" s="11"/>
      <c r="X15" s="228">
        <f t="shared" si="8"/>
        <v>1050000</v>
      </c>
      <c r="Y15" s="11">
        <v>1050000</v>
      </c>
      <c r="Z15" s="11"/>
      <c r="AA15" s="228">
        <f t="shared" si="9"/>
        <v>1050000</v>
      </c>
      <c r="AB15" s="11">
        <v>1050000</v>
      </c>
      <c r="AC15" s="11"/>
      <c r="AD15" s="228">
        <f t="shared" si="10"/>
        <v>1050000</v>
      </c>
      <c r="AE15" s="11">
        <v>1050000</v>
      </c>
      <c r="AF15" s="11"/>
      <c r="AG15" s="228">
        <f t="shared" si="11"/>
        <v>1050000</v>
      </c>
      <c r="AH15" s="11">
        <v>1050000</v>
      </c>
      <c r="AI15" s="11"/>
      <c r="AJ15" s="228">
        <f t="shared" si="12"/>
        <v>1050000</v>
      </c>
      <c r="AK15" s="11">
        <v>1050000</v>
      </c>
      <c r="AL15" s="11"/>
      <c r="AM15" s="228">
        <f t="shared" si="13"/>
        <v>1050000</v>
      </c>
      <c r="AN15" s="11">
        <v>1050000</v>
      </c>
      <c r="AO15" s="11"/>
      <c r="AP15" s="228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x14ac:dyDescent="0.2">
      <c r="A16" s="191">
        <v>10</v>
      </c>
      <c r="B16" s="271"/>
      <c r="C16" s="272" t="s">
        <v>222</v>
      </c>
      <c r="D16" s="102" t="s">
        <v>374</v>
      </c>
      <c r="E16" s="11">
        <v>14500000</v>
      </c>
      <c r="F16" s="11"/>
      <c r="G16" s="11"/>
      <c r="H16" s="11">
        <f t="shared" si="0"/>
        <v>14500000</v>
      </c>
      <c r="I16" s="11">
        <v>5000000</v>
      </c>
      <c r="J16" s="11"/>
      <c r="K16" s="11"/>
      <c r="L16" s="40">
        <f t="shared" si="1"/>
        <v>0</v>
      </c>
      <c r="M16" s="11">
        <v>950000</v>
      </c>
      <c r="N16" s="11">
        <v>950000</v>
      </c>
      <c r="O16" s="228">
        <f t="shared" ref="O16:O17" si="28">M16-N16</f>
        <v>0</v>
      </c>
      <c r="P16" s="11">
        <v>950000</v>
      </c>
      <c r="Q16" s="11">
        <v>950000</v>
      </c>
      <c r="R16" s="228">
        <f t="shared" si="6"/>
        <v>0</v>
      </c>
      <c r="S16" s="11">
        <v>950000</v>
      </c>
      <c r="T16" s="11">
        <v>950000</v>
      </c>
      <c r="U16" s="228">
        <f t="shared" si="7"/>
        <v>0</v>
      </c>
      <c r="V16" s="11">
        <v>950000</v>
      </c>
      <c r="W16" s="11">
        <v>950000</v>
      </c>
      <c r="X16" s="228">
        <f t="shared" si="8"/>
        <v>0</v>
      </c>
      <c r="Y16" s="11">
        <v>950000</v>
      </c>
      <c r="Z16" s="11">
        <v>950000</v>
      </c>
      <c r="AA16" s="228">
        <f t="shared" si="9"/>
        <v>0</v>
      </c>
      <c r="AB16" s="11">
        <v>950000</v>
      </c>
      <c r="AC16" s="11">
        <v>950000</v>
      </c>
      <c r="AD16" s="228">
        <f t="shared" si="10"/>
        <v>0</v>
      </c>
      <c r="AE16" s="11">
        <v>950000</v>
      </c>
      <c r="AF16" s="11">
        <f>1500000-700000</f>
        <v>800000</v>
      </c>
      <c r="AG16" s="228">
        <f t="shared" si="11"/>
        <v>150000</v>
      </c>
      <c r="AH16" s="11">
        <v>950000</v>
      </c>
      <c r="AI16" s="11"/>
      <c r="AJ16" s="228">
        <f t="shared" si="12"/>
        <v>950000</v>
      </c>
      <c r="AK16" s="11">
        <v>950000</v>
      </c>
      <c r="AL16" s="11"/>
      <c r="AM16" s="228">
        <f t="shared" si="13"/>
        <v>950000</v>
      </c>
      <c r="AN16" s="11">
        <v>950000</v>
      </c>
      <c r="AO16" s="11"/>
      <c r="AP16" s="228">
        <f t="shared" si="14"/>
        <v>950000</v>
      </c>
      <c r="AQ16" s="11"/>
      <c r="AR16" s="11"/>
      <c r="AS16" s="40">
        <f t="shared" si="3"/>
        <v>0</v>
      </c>
      <c r="AT16" s="11"/>
      <c r="AU16" s="11"/>
      <c r="AV16" s="11">
        <f t="shared" si="25"/>
        <v>0</v>
      </c>
      <c r="AW16" s="11"/>
      <c r="AX16" s="11"/>
      <c r="AY16" s="11"/>
      <c r="AZ16" s="31">
        <f t="shared" si="4"/>
        <v>9500000</v>
      </c>
    </row>
    <row r="17" spans="1:52" x14ac:dyDescent="0.2">
      <c r="A17" s="191">
        <v>11</v>
      </c>
      <c r="B17" s="273"/>
      <c r="C17" s="274" t="s">
        <v>223</v>
      </c>
      <c r="D17" s="102" t="s">
        <v>374</v>
      </c>
      <c r="E17" s="41">
        <v>15000000</v>
      </c>
      <c r="F17" s="41"/>
      <c r="G17" s="41"/>
      <c r="H17" s="41">
        <f t="shared" si="0"/>
        <v>15000000</v>
      </c>
      <c r="I17" s="41">
        <v>5000000</v>
      </c>
      <c r="J17" s="41"/>
      <c r="K17" s="41"/>
      <c r="L17" s="226">
        <f t="shared" si="1"/>
        <v>0</v>
      </c>
      <c r="M17" s="41">
        <v>1000000</v>
      </c>
      <c r="N17" s="41">
        <v>1000000</v>
      </c>
      <c r="O17" s="226">
        <f t="shared" si="28"/>
        <v>0</v>
      </c>
      <c r="P17" s="41">
        <v>1000000</v>
      </c>
      <c r="Q17" s="41">
        <v>1000000</v>
      </c>
      <c r="R17" s="226">
        <f t="shared" si="6"/>
        <v>0</v>
      </c>
      <c r="S17" s="41">
        <v>1000000</v>
      </c>
      <c r="T17" s="41">
        <v>1000000</v>
      </c>
      <c r="U17" s="226">
        <f t="shared" si="7"/>
        <v>0</v>
      </c>
      <c r="V17" s="41">
        <v>1000000</v>
      </c>
      <c r="W17" s="41">
        <v>1000000</v>
      </c>
      <c r="X17" s="226">
        <f t="shared" si="8"/>
        <v>0</v>
      </c>
      <c r="Y17" s="41">
        <v>1000000</v>
      </c>
      <c r="Z17" s="41">
        <v>1000000</v>
      </c>
      <c r="AA17" s="226">
        <f t="shared" si="9"/>
        <v>0</v>
      </c>
      <c r="AB17" s="41">
        <v>1000000</v>
      </c>
      <c r="AC17" s="41">
        <v>1000000</v>
      </c>
      <c r="AD17" s="226">
        <f t="shared" si="10"/>
        <v>0</v>
      </c>
      <c r="AE17" s="41">
        <v>1000000</v>
      </c>
      <c r="AF17" s="41">
        <v>1000000</v>
      </c>
      <c r="AG17" s="226">
        <f t="shared" si="11"/>
        <v>0</v>
      </c>
      <c r="AH17" s="41">
        <v>1000000</v>
      </c>
      <c r="AI17" s="41">
        <v>1000000</v>
      </c>
      <c r="AJ17" s="226">
        <f t="shared" si="12"/>
        <v>0</v>
      </c>
      <c r="AK17" s="41">
        <v>1000000</v>
      </c>
      <c r="AL17" s="41"/>
      <c r="AM17" s="226">
        <f t="shared" si="13"/>
        <v>1000000</v>
      </c>
      <c r="AN17" s="41">
        <v>1000000</v>
      </c>
      <c r="AO17" s="41"/>
      <c r="AP17" s="226">
        <f t="shared" si="14"/>
        <v>1000000</v>
      </c>
      <c r="AQ17" s="41"/>
      <c r="AR17" s="41"/>
      <c r="AS17" s="40">
        <f t="shared" si="3"/>
        <v>0</v>
      </c>
      <c r="AT17" s="41"/>
      <c r="AU17" s="41"/>
      <c r="AV17" s="41">
        <f t="shared" si="25"/>
        <v>0</v>
      </c>
      <c r="AW17" s="41"/>
      <c r="AX17" s="41"/>
      <c r="AY17" s="41">
        <f t="shared" ref="AY17" si="29">AW17-AX17</f>
        <v>0</v>
      </c>
      <c r="AZ17" s="31">
        <f t="shared" si="4"/>
        <v>10000000</v>
      </c>
    </row>
    <row r="18" spans="1:52" x14ac:dyDescent="0.2">
      <c r="A18" s="191">
        <v>12</v>
      </c>
      <c r="B18" s="271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8">
        <f t="shared" si="5"/>
        <v>0</v>
      </c>
      <c r="P18" s="11">
        <v>584000</v>
      </c>
      <c r="Q18" s="11">
        <v>584000</v>
      </c>
      <c r="R18" s="228">
        <f t="shared" si="6"/>
        <v>0</v>
      </c>
      <c r="S18" s="11">
        <v>584000</v>
      </c>
      <c r="T18" s="11">
        <v>584000</v>
      </c>
      <c r="U18" s="228">
        <f t="shared" si="7"/>
        <v>0</v>
      </c>
      <c r="V18" s="11">
        <v>584000</v>
      </c>
      <c r="W18" s="11">
        <v>584000</v>
      </c>
      <c r="X18" s="228">
        <f t="shared" si="8"/>
        <v>0</v>
      </c>
      <c r="Y18" s="11">
        <v>584000</v>
      </c>
      <c r="Z18" s="11">
        <v>584000</v>
      </c>
      <c r="AA18" s="228">
        <f t="shared" si="9"/>
        <v>0</v>
      </c>
      <c r="AB18" s="11">
        <v>584000</v>
      </c>
      <c r="AC18" s="11">
        <v>584000</v>
      </c>
      <c r="AD18" s="228">
        <f t="shared" si="10"/>
        <v>0</v>
      </c>
      <c r="AE18" s="11">
        <v>584000</v>
      </c>
      <c r="AF18" s="11">
        <v>584000</v>
      </c>
      <c r="AG18" s="228">
        <f t="shared" si="11"/>
        <v>0</v>
      </c>
      <c r="AH18" s="11">
        <v>584000</v>
      </c>
      <c r="AI18" s="11">
        <v>584000</v>
      </c>
      <c r="AJ18" s="228">
        <f t="shared" si="12"/>
        <v>0</v>
      </c>
      <c r="AK18" s="11">
        <v>584000</v>
      </c>
      <c r="AL18" s="11">
        <v>584000</v>
      </c>
      <c r="AM18" s="228">
        <f t="shared" si="13"/>
        <v>0</v>
      </c>
      <c r="AN18" s="11">
        <v>584000</v>
      </c>
      <c r="AO18" s="11"/>
      <c r="AP18" s="228">
        <f t="shared" si="14"/>
        <v>584000</v>
      </c>
      <c r="AQ18" s="11">
        <v>584000</v>
      </c>
      <c r="AR18" s="11"/>
      <c r="AS18" s="228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71"/>
      <c r="C19" s="217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8">
        <f t="shared" si="5"/>
        <v>0</v>
      </c>
      <c r="P19" s="11">
        <v>800000</v>
      </c>
      <c r="Q19" s="11">
        <v>800000</v>
      </c>
      <c r="R19" s="228">
        <f t="shared" si="6"/>
        <v>0</v>
      </c>
      <c r="S19" s="11">
        <v>800000</v>
      </c>
      <c r="T19" s="11">
        <v>800000</v>
      </c>
      <c r="U19" s="228">
        <f t="shared" si="7"/>
        <v>0</v>
      </c>
      <c r="V19" s="11">
        <v>800000</v>
      </c>
      <c r="W19" s="11">
        <v>800000</v>
      </c>
      <c r="X19" s="228">
        <f t="shared" si="8"/>
        <v>0</v>
      </c>
      <c r="Y19" s="11">
        <v>800000</v>
      </c>
      <c r="Z19" s="11">
        <v>800000</v>
      </c>
      <c r="AA19" s="228">
        <f t="shared" si="9"/>
        <v>0</v>
      </c>
      <c r="AB19" s="11">
        <v>800000</v>
      </c>
      <c r="AC19" s="11">
        <v>800000</v>
      </c>
      <c r="AD19" s="228">
        <f t="shared" si="10"/>
        <v>0</v>
      </c>
      <c r="AE19" s="11">
        <v>800000</v>
      </c>
      <c r="AF19" s="11">
        <v>800000</v>
      </c>
      <c r="AG19" s="228">
        <f t="shared" si="11"/>
        <v>0</v>
      </c>
      <c r="AH19" s="11">
        <v>800000</v>
      </c>
      <c r="AI19" s="11"/>
      <c r="AJ19" s="228">
        <f t="shared" si="12"/>
        <v>800000</v>
      </c>
      <c r="AK19" s="11">
        <v>800000</v>
      </c>
      <c r="AL19" s="11"/>
      <c r="AM19" s="228">
        <f t="shared" si="13"/>
        <v>800000</v>
      </c>
      <c r="AN19" s="11">
        <v>800000</v>
      </c>
      <c r="AO19" s="11"/>
      <c r="AP19" s="228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60">
        <v>14</v>
      </c>
      <c r="B20" s="299"/>
      <c r="C20" s="300" t="s">
        <v>290</v>
      </c>
      <c r="D20" s="263" t="s">
        <v>374</v>
      </c>
      <c r="E20" s="281">
        <v>14000000</v>
      </c>
      <c r="F20" s="281"/>
      <c r="G20" s="281"/>
      <c r="H20" s="281">
        <f t="shared" si="0"/>
        <v>14000000</v>
      </c>
      <c r="I20" s="281">
        <v>2000000</v>
      </c>
      <c r="J20" s="281">
        <v>3000000</v>
      </c>
      <c r="K20" s="281">
        <v>3000000</v>
      </c>
      <c r="L20" s="301">
        <f t="shared" si="1"/>
        <v>0</v>
      </c>
      <c r="M20" s="281">
        <v>900000</v>
      </c>
      <c r="N20" s="281">
        <v>900000</v>
      </c>
      <c r="O20" s="302">
        <f t="shared" ref="O20" si="30">M20-N20</f>
        <v>0</v>
      </c>
      <c r="P20" s="281">
        <v>900000</v>
      </c>
      <c r="Q20" s="281">
        <v>900000</v>
      </c>
      <c r="R20" s="302">
        <f t="shared" si="6"/>
        <v>0</v>
      </c>
      <c r="S20" s="281">
        <v>900000</v>
      </c>
      <c r="T20" s="281">
        <v>900000</v>
      </c>
      <c r="U20" s="302">
        <f t="shared" si="7"/>
        <v>0</v>
      </c>
      <c r="V20" s="281">
        <v>900000</v>
      </c>
      <c r="W20" s="281">
        <v>900000</v>
      </c>
      <c r="X20" s="302">
        <f t="shared" si="8"/>
        <v>0</v>
      </c>
      <c r="Y20" s="281">
        <v>900000</v>
      </c>
      <c r="Z20" s="281">
        <v>900000</v>
      </c>
      <c r="AA20" s="302">
        <f t="shared" si="9"/>
        <v>0</v>
      </c>
      <c r="AB20" s="281">
        <v>900000</v>
      </c>
      <c r="AC20" s="281">
        <v>900000</v>
      </c>
      <c r="AD20" s="302">
        <f t="shared" si="10"/>
        <v>0</v>
      </c>
      <c r="AE20" s="281">
        <v>900000</v>
      </c>
      <c r="AF20" s="281">
        <v>900000</v>
      </c>
      <c r="AG20" s="302">
        <f t="shared" si="11"/>
        <v>0</v>
      </c>
      <c r="AH20" s="281">
        <v>900000</v>
      </c>
      <c r="AI20" s="281">
        <v>900000</v>
      </c>
      <c r="AJ20" s="302">
        <f t="shared" si="12"/>
        <v>0</v>
      </c>
      <c r="AK20" s="281">
        <v>900000</v>
      </c>
      <c r="AL20" s="281">
        <v>900000</v>
      </c>
      <c r="AM20" s="302">
        <f t="shared" si="13"/>
        <v>0</v>
      </c>
      <c r="AN20" s="281">
        <v>900000</v>
      </c>
      <c r="AO20" s="281">
        <v>900000</v>
      </c>
      <c r="AP20" s="302">
        <f t="shared" si="14"/>
        <v>0</v>
      </c>
      <c r="AQ20" s="281"/>
      <c r="AR20" s="281"/>
      <c r="AS20" s="301">
        <f t="shared" si="3"/>
        <v>0</v>
      </c>
      <c r="AT20" s="281"/>
      <c r="AU20" s="281"/>
      <c r="AV20" s="281">
        <f t="shared" si="25"/>
        <v>0</v>
      </c>
      <c r="AW20" s="281"/>
      <c r="AX20" s="281"/>
      <c r="AY20" s="281"/>
      <c r="AZ20" s="119">
        <f t="shared" si="4"/>
        <v>12000000</v>
      </c>
    </row>
    <row r="21" spans="1:52" x14ac:dyDescent="0.2">
      <c r="A21" s="191">
        <v>15</v>
      </c>
      <c r="B21" s="271"/>
      <c r="C21" s="62" t="s">
        <v>434</v>
      </c>
      <c r="D21" s="102" t="s">
        <v>375</v>
      </c>
      <c r="E21" s="11">
        <v>13000000</v>
      </c>
      <c r="F21" s="11"/>
      <c r="G21" s="11"/>
      <c r="H21" s="11">
        <f t="shared" si="0"/>
        <v>13000000</v>
      </c>
      <c r="I21" s="11">
        <v>1000000</v>
      </c>
      <c r="J21" s="11">
        <v>4000000</v>
      </c>
      <c r="K21" s="11">
        <v>4000000</v>
      </c>
      <c r="L21" s="40">
        <f t="shared" si="1"/>
        <v>0</v>
      </c>
      <c r="M21" s="11">
        <v>800000</v>
      </c>
      <c r="N21" s="11">
        <v>800000</v>
      </c>
      <c r="O21" s="228">
        <f t="shared" ref="O21" si="31">M21-N21</f>
        <v>0</v>
      </c>
      <c r="P21" s="11">
        <v>800000</v>
      </c>
      <c r="Q21" s="11">
        <v>800000</v>
      </c>
      <c r="R21" s="228">
        <f t="shared" si="6"/>
        <v>0</v>
      </c>
      <c r="S21" s="11">
        <v>800000</v>
      </c>
      <c r="T21" s="11">
        <v>800000</v>
      </c>
      <c r="U21" s="228">
        <f t="shared" si="7"/>
        <v>0</v>
      </c>
      <c r="V21" s="11">
        <v>800000</v>
      </c>
      <c r="W21" s="11">
        <v>800000</v>
      </c>
      <c r="X21" s="228">
        <f t="shared" si="8"/>
        <v>0</v>
      </c>
      <c r="Y21" s="11">
        <v>800000</v>
      </c>
      <c r="Z21" s="11">
        <v>800000</v>
      </c>
      <c r="AA21" s="228">
        <f t="shared" si="9"/>
        <v>0</v>
      </c>
      <c r="AB21" s="11">
        <v>800000</v>
      </c>
      <c r="AC21" s="11">
        <v>500000</v>
      </c>
      <c r="AD21" s="228">
        <f t="shared" si="10"/>
        <v>300000</v>
      </c>
      <c r="AE21" s="11">
        <v>800000</v>
      </c>
      <c r="AF21" s="11"/>
      <c r="AG21" s="228">
        <f t="shared" si="11"/>
        <v>800000</v>
      </c>
      <c r="AH21" s="11">
        <v>800000</v>
      </c>
      <c r="AI21" s="11"/>
      <c r="AJ21" s="228">
        <f t="shared" si="12"/>
        <v>800000</v>
      </c>
      <c r="AK21" s="11">
        <v>800000</v>
      </c>
      <c r="AL21" s="11"/>
      <c r="AM21" s="228">
        <f t="shared" si="13"/>
        <v>800000</v>
      </c>
      <c r="AN21" s="11">
        <v>800000</v>
      </c>
      <c r="AO21" s="11"/>
      <c r="AP21" s="228">
        <f t="shared" si="14"/>
        <v>800000</v>
      </c>
      <c r="AQ21" s="11"/>
      <c r="AR21" s="11"/>
      <c r="AS21" s="40">
        <f t="shared" si="3"/>
        <v>0</v>
      </c>
      <c r="AT21" s="11"/>
      <c r="AU21" s="11"/>
      <c r="AV21" s="11"/>
      <c r="AW21" s="11"/>
      <c r="AX21" s="11"/>
      <c r="AY21" s="11"/>
      <c r="AZ21" s="31">
        <f t="shared" si="4"/>
        <v>12000000</v>
      </c>
    </row>
    <row r="22" spans="1:52" s="120" customFormat="1" x14ac:dyDescent="0.2">
      <c r="A22" s="360">
        <v>161</v>
      </c>
      <c r="B22" s="299"/>
      <c r="C22" s="300" t="s">
        <v>291</v>
      </c>
      <c r="D22" s="263" t="s">
        <v>375</v>
      </c>
      <c r="E22" s="281">
        <v>14500000</v>
      </c>
      <c r="F22" s="281"/>
      <c r="G22" s="281"/>
      <c r="H22" s="281">
        <f t="shared" si="0"/>
        <v>14500000</v>
      </c>
      <c r="I22" s="281">
        <v>1000000</v>
      </c>
      <c r="J22" s="281">
        <v>4000000</v>
      </c>
      <c r="K22" s="281">
        <v>4000000</v>
      </c>
      <c r="L22" s="301">
        <f t="shared" si="1"/>
        <v>0</v>
      </c>
      <c r="M22" s="281">
        <v>2375000</v>
      </c>
      <c r="N22" s="281">
        <v>2375000</v>
      </c>
      <c r="O22" s="302">
        <f t="shared" ref="O22" si="32">M22-N22</f>
        <v>0</v>
      </c>
      <c r="P22" s="281"/>
      <c r="Q22" s="281"/>
      <c r="R22" s="301">
        <f t="shared" si="6"/>
        <v>0</v>
      </c>
      <c r="S22" s="281">
        <v>2375000</v>
      </c>
      <c r="T22" s="281">
        <v>2375000</v>
      </c>
      <c r="U22" s="301">
        <f t="shared" ref="U22:U25" si="33">S22-T22</f>
        <v>0</v>
      </c>
      <c r="V22" s="281"/>
      <c r="W22" s="281"/>
      <c r="X22" s="301">
        <f t="shared" ref="X22:X25" si="34">V22-W22</f>
        <v>0</v>
      </c>
      <c r="Y22" s="281"/>
      <c r="Z22" s="281"/>
      <c r="AA22" s="301">
        <f t="shared" ref="AA22:AA25" si="35">Y22-Z22</f>
        <v>0</v>
      </c>
      <c r="AB22" s="281">
        <v>2375000</v>
      </c>
      <c r="AC22" s="281">
        <v>2375000</v>
      </c>
      <c r="AD22" s="301">
        <f t="shared" ref="AD22:AD25" si="36">AB22-AC22</f>
        <v>0</v>
      </c>
      <c r="AE22" s="281"/>
      <c r="AF22" s="281"/>
      <c r="AG22" s="301">
        <f t="shared" ref="AG22:AG25" si="37">AE22-AF22</f>
        <v>0</v>
      </c>
      <c r="AH22" s="281"/>
      <c r="AI22" s="281"/>
      <c r="AJ22" s="301">
        <f t="shared" ref="AJ22:AJ25" si="38">AH22-AI22</f>
        <v>0</v>
      </c>
      <c r="AK22" s="281">
        <v>2375000</v>
      </c>
      <c r="AL22" s="281">
        <v>2375000</v>
      </c>
      <c r="AM22" s="301">
        <f t="shared" ref="AM22:AM25" si="39">AK22-AL22</f>
        <v>0</v>
      </c>
      <c r="AN22" s="281"/>
      <c r="AO22" s="281"/>
      <c r="AP22" s="301">
        <f t="shared" ref="AP22:AP25" si="40">AN22-AO22</f>
        <v>0</v>
      </c>
      <c r="AQ22" s="281"/>
      <c r="AR22" s="281"/>
      <c r="AS22" s="301">
        <f t="shared" si="3"/>
        <v>0</v>
      </c>
      <c r="AT22" s="281"/>
      <c r="AU22" s="281"/>
      <c r="AV22" s="281">
        <f t="shared" ref="AV22:AV36" si="41">AT22-AU22</f>
        <v>0</v>
      </c>
      <c r="AW22" s="281"/>
      <c r="AX22" s="281"/>
      <c r="AY22" s="281"/>
      <c r="AZ22" s="119">
        <f t="shared" si="4"/>
        <v>13500000</v>
      </c>
    </row>
    <row r="23" spans="1:52" x14ac:dyDescent="0.2">
      <c r="A23" s="191">
        <v>17</v>
      </c>
      <c r="B23" s="271"/>
      <c r="C23" s="272" t="s">
        <v>292</v>
      </c>
      <c r="D23" s="102" t="s">
        <v>375</v>
      </c>
      <c r="E23" s="11">
        <v>14000000</v>
      </c>
      <c r="F23" s="11"/>
      <c r="G23" s="11"/>
      <c r="H23" s="11">
        <f t="shared" si="0"/>
        <v>14000000</v>
      </c>
      <c r="I23" s="11">
        <v>5000000</v>
      </c>
      <c r="J23" s="11"/>
      <c r="K23" s="11"/>
      <c r="L23" s="40">
        <f t="shared" si="1"/>
        <v>0</v>
      </c>
      <c r="M23" s="11">
        <v>900000</v>
      </c>
      <c r="N23" s="11">
        <v>900000</v>
      </c>
      <c r="O23" s="228">
        <f t="shared" ref="O23" si="42">M23-N23</f>
        <v>0</v>
      </c>
      <c r="P23" s="11">
        <v>900000</v>
      </c>
      <c r="Q23" s="11">
        <v>900000</v>
      </c>
      <c r="R23" s="228">
        <f t="shared" si="6"/>
        <v>0</v>
      </c>
      <c r="S23" s="11">
        <v>900000</v>
      </c>
      <c r="T23" s="11">
        <v>900000</v>
      </c>
      <c r="U23" s="228">
        <f t="shared" si="33"/>
        <v>0</v>
      </c>
      <c r="V23" s="11">
        <v>900000</v>
      </c>
      <c r="W23" s="11">
        <v>900000</v>
      </c>
      <c r="X23" s="228">
        <f t="shared" si="34"/>
        <v>0</v>
      </c>
      <c r="Y23" s="11">
        <v>900000</v>
      </c>
      <c r="Z23" s="11">
        <v>900000</v>
      </c>
      <c r="AA23" s="228">
        <f t="shared" si="35"/>
        <v>0</v>
      </c>
      <c r="AB23" s="11">
        <v>900000</v>
      </c>
      <c r="AC23" s="11">
        <v>900000</v>
      </c>
      <c r="AD23" s="228">
        <f t="shared" si="36"/>
        <v>0</v>
      </c>
      <c r="AE23" s="11">
        <v>900000</v>
      </c>
      <c r="AF23" s="11">
        <v>900000</v>
      </c>
      <c r="AG23" s="228">
        <f t="shared" si="37"/>
        <v>0</v>
      </c>
      <c r="AH23" s="11">
        <v>900000</v>
      </c>
      <c r="AI23" s="11"/>
      <c r="AJ23" s="228">
        <f t="shared" si="38"/>
        <v>900000</v>
      </c>
      <c r="AK23" s="11">
        <v>900000</v>
      </c>
      <c r="AL23" s="11"/>
      <c r="AM23" s="228">
        <f t="shared" si="39"/>
        <v>900000</v>
      </c>
      <c r="AN23" s="11">
        <v>900000</v>
      </c>
      <c r="AO23" s="11"/>
      <c r="AP23" s="228">
        <f t="shared" si="40"/>
        <v>900000</v>
      </c>
      <c r="AQ23" s="11"/>
      <c r="AR23" s="11"/>
      <c r="AS23" s="40">
        <f t="shared" si="3"/>
        <v>0</v>
      </c>
      <c r="AT23" s="11"/>
      <c r="AU23" s="11"/>
      <c r="AV23" s="11">
        <f t="shared" si="41"/>
        <v>0</v>
      </c>
      <c r="AW23" s="11"/>
      <c r="AX23" s="11"/>
      <c r="AY23" s="11"/>
      <c r="AZ23" s="31">
        <f t="shared" si="4"/>
        <v>9000000</v>
      </c>
    </row>
    <row r="24" spans="1:52" x14ac:dyDescent="0.2">
      <c r="A24" s="191">
        <v>18</v>
      </c>
      <c r="B24" s="271" t="s">
        <v>294</v>
      </c>
      <c r="C24" s="272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8">
        <f t="shared" ref="O24:O54" si="43">M24-N24</f>
        <v>0</v>
      </c>
      <c r="P24" s="11">
        <v>700000</v>
      </c>
      <c r="Q24" s="11">
        <v>700000</v>
      </c>
      <c r="R24" s="228">
        <f t="shared" si="6"/>
        <v>0</v>
      </c>
      <c r="S24" s="11">
        <v>700000</v>
      </c>
      <c r="T24" s="11">
        <v>700000</v>
      </c>
      <c r="U24" s="228">
        <f t="shared" si="33"/>
        <v>0</v>
      </c>
      <c r="V24" s="11">
        <v>700000</v>
      </c>
      <c r="W24" s="11">
        <v>700000</v>
      </c>
      <c r="X24" s="228">
        <f t="shared" si="34"/>
        <v>0</v>
      </c>
      <c r="Y24" s="11">
        <v>700000</v>
      </c>
      <c r="Z24" s="11">
        <v>700000</v>
      </c>
      <c r="AA24" s="228">
        <f t="shared" si="35"/>
        <v>0</v>
      </c>
      <c r="AB24" s="11">
        <v>700000</v>
      </c>
      <c r="AC24" s="11">
        <v>700000</v>
      </c>
      <c r="AD24" s="228">
        <f t="shared" si="36"/>
        <v>0</v>
      </c>
      <c r="AE24" s="11">
        <v>700000</v>
      </c>
      <c r="AF24" s="11">
        <v>500000</v>
      </c>
      <c r="AG24" s="228">
        <f t="shared" si="37"/>
        <v>200000</v>
      </c>
      <c r="AH24" s="11">
        <v>700000</v>
      </c>
      <c r="AI24" s="11"/>
      <c r="AJ24" s="228">
        <f t="shared" si="38"/>
        <v>700000</v>
      </c>
      <c r="AK24" s="11">
        <v>700000</v>
      </c>
      <c r="AL24" s="11"/>
      <c r="AM24" s="228">
        <f t="shared" si="39"/>
        <v>700000</v>
      </c>
      <c r="AN24" s="11">
        <v>700000</v>
      </c>
      <c r="AO24" s="11"/>
      <c r="AP24" s="228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71"/>
      <c r="C25" s="272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8">
        <f t="shared" si="43"/>
        <v>0</v>
      </c>
      <c r="P25" s="11">
        <v>950000</v>
      </c>
      <c r="Q25" s="11">
        <v>950000</v>
      </c>
      <c r="R25" s="228">
        <f t="shared" si="6"/>
        <v>0</v>
      </c>
      <c r="S25" s="11">
        <v>950000</v>
      </c>
      <c r="T25" s="11">
        <v>950000</v>
      </c>
      <c r="U25" s="228">
        <f t="shared" si="33"/>
        <v>0</v>
      </c>
      <c r="V25" s="11">
        <v>950000</v>
      </c>
      <c r="W25" s="11">
        <f>500000-50000</f>
        <v>450000</v>
      </c>
      <c r="X25" s="228">
        <f t="shared" si="34"/>
        <v>500000</v>
      </c>
      <c r="Y25" s="11">
        <v>950000</v>
      </c>
      <c r="Z25" s="11"/>
      <c r="AA25" s="228">
        <f t="shared" si="35"/>
        <v>950000</v>
      </c>
      <c r="AB25" s="11">
        <v>950000</v>
      </c>
      <c r="AC25" s="11"/>
      <c r="AD25" s="228">
        <f t="shared" si="36"/>
        <v>950000</v>
      </c>
      <c r="AE25" s="11">
        <v>950000</v>
      </c>
      <c r="AF25" s="11"/>
      <c r="AG25" s="228">
        <f t="shared" si="37"/>
        <v>950000</v>
      </c>
      <c r="AH25" s="11">
        <v>950000</v>
      </c>
      <c r="AI25" s="11"/>
      <c r="AJ25" s="228">
        <f t="shared" si="38"/>
        <v>950000</v>
      </c>
      <c r="AK25" s="11">
        <v>950000</v>
      </c>
      <c r="AL25" s="11"/>
      <c r="AM25" s="228">
        <f t="shared" si="39"/>
        <v>950000</v>
      </c>
      <c r="AN25" s="11">
        <v>950000</v>
      </c>
      <c r="AO25" s="11"/>
      <c r="AP25" s="228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x14ac:dyDescent="0.2">
      <c r="A26" s="191">
        <v>20</v>
      </c>
      <c r="B26" s="271"/>
      <c r="C26" s="47" t="s">
        <v>298</v>
      </c>
      <c r="D26" s="102" t="s">
        <v>375</v>
      </c>
      <c r="E26" s="41">
        <v>12600000</v>
      </c>
      <c r="F26" s="41"/>
      <c r="G26" s="41"/>
      <c r="H26" s="43">
        <f>E26-F26-G26</f>
        <v>12600000</v>
      </c>
      <c r="I26" s="41">
        <v>5000000</v>
      </c>
      <c r="J26" s="41"/>
      <c r="K26" s="41"/>
      <c r="L26" s="220">
        <f>J26-K26</f>
        <v>0</v>
      </c>
      <c r="M26" s="41">
        <v>760000</v>
      </c>
      <c r="N26" s="41">
        <v>760000</v>
      </c>
      <c r="O26" s="53">
        <f>M26-N26</f>
        <v>0</v>
      </c>
      <c r="P26" s="41">
        <v>760000</v>
      </c>
      <c r="Q26" s="41">
        <v>760000</v>
      </c>
      <c r="R26" s="53">
        <f>P26-Q26</f>
        <v>0</v>
      </c>
      <c r="S26" s="41">
        <v>760000</v>
      </c>
      <c r="T26" s="41">
        <v>760000</v>
      </c>
      <c r="U26" s="53">
        <f>S26-T26</f>
        <v>0</v>
      </c>
      <c r="V26" s="41">
        <v>760000</v>
      </c>
      <c r="W26" s="41">
        <v>760000</v>
      </c>
      <c r="X26" s="53">
        <f>V26-W26</f>
        <v>0</v>
      </c>
      <c r="Y26" s="41">
        <v>760000</v>
      </c>
      <c r="Z26" s="41">
        <v>760000</v>
      </c>
      <c r="AA26" s="53">
        <f>Y26-Z26</f>
        <v>0</v>
      </c>
      <c r="AB26" s="41">
        <v>760000</v>
      </c>
      <c r="AC26" s="41">
        <v>760000</v>
      </c>
      <c r="AD26" s="53">
        <f>AB26-AC26</f>
        <v>0</v>
      </c>
      <c r="AE26" s="41">
        <v>760000</v>
      </c>
      <c r="AF26" s="41">
        <v>760000</v>
      </c>
      <c r="AG26" s="53">
        <f>AE26-AF26</f>
        <v>0</v>
      </c>
      <c r="AH26" s="41">
        <v>760000</v>
      </c>
      <c r="AI26" s="41">
        <v>760000</v>
      </c>
      <c r="AJ26" s="53">
        <f>AH26-AI26</f>
        <v>0</v>
      </c>
      <c r="AK26" s="41">
        <v>760000</v>
      </c>
      <c r="AL26" s="41"/>
      <c r="AM26" s="53">
        <f>AK26-AL26</f>
        <v>760000</v>
      </c>
      <c r="AN26" s="41">
        <v>760000</v>
      </c>
      <c r="AO26" s="41"/>
      <c r="AP26" s="53">
        <f>AN26-AO26</f>
        <v>760000</v>
      </c>
      <c r="AQ26" s="11"/>
      <c r="AR26" s="11"/>
      <c r="AS26" s="40">
        <f t="shared" si="3"/>
        <v>0</v>
      </c>
      <c r="AT26" s="11"/>
      <c r="AU26" s="11"/>
      <c r="AV26" s="11">
        <f t="shared" si="41"/>
        <v>0</v>
      </c>
      <c r="AW26" s="11"/>
      <c r="AX26" s="11"/>
      <c r="AY26" s="11"/>
      <c r="AZ26" s="31">
        <f t="shared" si="4"/>
        <v>7600000</v>
      </c>
    </row>
    <row r="27" spans="1:52" s="120" customFormat="1" x14ac:dyDescent="0.2">
      <c r="A27" s="360">
        <v>21</v>
      </c>
      <c r="B27" s="299"/>
      <c r="C27" s="288" t="s">
        <v>299</v>
      </c>
      <c r="D27" s="263" t="s">
        <v>374</v>
      </c>
      <c r="E27" s="265">
        <v>13000000</v>
      </c>
      <c r="F27" s="265"/>
      <c r="G27" s="265"/>
      <c r="H27" s="282">
        <f>E27-F27-G27</f>
        <v>13000000</v>
      </c>
      <c r="I27" s="265">
        <v>1000000</v>
      </c>
      <c r="J27" s="265">
        <v>4000000</v>
      </c>
      <c r="K27" s="265">
        <v>4000000</v>
      </c>
      <c r="L27" s="298">
        <f>J27-K27</f>
        <v>0</v>
      </c>
      <c r="M27" s="265">
        <v>3000000</v>
      </c>
      <c r="N27" s="265">
        <v>3000000</v>
      </c>
      <c r="O27" s="285">
        <f>M27-N27</f>
        <v>0</v>
      </c>
      <c r="P27" s="265"/>
      <c r="Q27" s="265"/>
      <c r="R27" s="285">
        <f>P27-Q27</f>
        <v>0</v>
      </c>
      <c r="S27" s="265"/>
      <c r="T27" s="265"/>
      <c r="U27" s="285">
        <f>S27-T27</f>
        <v>0</v>
      </c>
      <c r="V27" s="265">
        <v>3000000</v>
      </c>
      <c r="W27" s="265">
        <v>3000000</v>
      </c>
      <c r="X27" s="285">
        <f>V27-W27</f>
        <v>0</v>
      </c>
      <c r="Y27" s="265"/>
      <c r="Z27" s="265"/>
      <c r="AA27" s="285">
        <f>Y27-Z27</f>
        <v>0</v>
      </c>
      <c r="AB27" s="265"/>
      <c r="AC27" s="265"/>
      <c r="AD27" s="285">
        <f>AB27-AC27</f>
        <v>0</v>
      </c>
      <c r="AE27" s="265">
        <v>2000000</v>
      </c>
      <c r="AF27" s="265">
        <v>2000000</v>
      </c>
      <c r="AG27" s="285">
        <f>AE27-AF27</f>
        <v>0</v>
      </c>
      <c r="AH27" s="265"/>
      <c r="AI27" s="265"/>
      <c r="AJ27" s="285">
        <f>AH27-AI27</f>
        <v>0</v>
      </c>
      <c r="AK27" s="265"/>
      <c r="AL27" s="265"/>
      <c r="AM27" s="285">
        <f>AK27-AL27</f>
        <v>0</v>
      </c>
      <c r="AN27" s="265"/>
      <c r="AO27" s="265"/>
      <c r="AP27" s="285">
        <f>AN27-AO27</f>
        <v>0</v>
      </c>
      <c r="AQ27" s="281"/>
      <c r="AR27" s="281"/>
      <c r="AS27" s="301">
        <f t="shared" si="3"/>
        <v>0</v>
      </c>
      <c r="AT27" s="281"/>
      <c r="AU27" s="281"/>
      <c r="AV27" s="281">
        <f t="shared" si="41"/>
        <v>0</v>
      </c>
      <c r="AW27" s="281"/>
      <c r="AX27" s="281"/>
      <c r="AY27" s="281"/>
      <c r="AZ27" s="119">
        <f t="shared" si="4"/>
        <v>12000000</v>
      </c>
    </row>
    <row r="28" spans="1:52" x14ac:dyDescent="0.2">
      <c r="A28" s="191">
        <v>22</v>
      </c>
      <c r="B28" s="271"/>
      <c r="C28" s="47" t="s">
        <v>300</v>
      </c>
      <c r="D28" s="102" t="s">
        <v>375</v>
      </c>
      <c r="E28" s="41">
        <v>13000000</v>
      </c>
      <c r="F28" s="41"/>
      <c r="G28" s="41"/>
      <c r="H28" s="43">
        <f>E28-F28-G28</f>
        <v>13000000</v>
      </c>
      <c r="I28" s="41">
        <v>5000000</v>
      </c>
      <c r="J28" s="41"/>
      <c r="K28" s="41"/>
      <c r="L28" s="220">
        <f>J28-K28</f>
        <v>0</v>
      </c>
      <c r="M28" s="41">
        <v>800000</v>
      </c>
      <c r="N28" s="41">
        <v>800000</v>
      </c>
      <c r="O28" s="53">
        <f>M28-N28</f>
        <v>0</v>
      </c>
      <c r="P28" s="41">
        <v>800000</v>
      </c>
      <c r="Q28" s="41">
        <v>800000</v>
      </c>
      <c r="R28" s="53">
        <f>P28-Q28</f>
        <v>0</v>
      </c>
      <c r="S28" s="41">
        <v>800000</v>
      </c>
      <c r="T28" s="41">
        <v>800000</v>
      </c>
      <c r="U28" s="53">
        <f>S28-T28</f>
        <v>0</v>
      </c>
      <c r="V28" s="41">
        <v>800000</v>
      </c>
      <c r="W28" s="41">
        <v>800000</v>
      </c>
      <c r="X28" s="53">
        <f>V28-W28</f>
        <v>0</v>
      </c>
      <c r="Y28" s="41">
        <v>800000</v>
      </c>
      <c r="Z28" s="41">
        <v>800000</v>
      </c>
      <c r="AA28" s="53">
        <f>Y28-Z28</f>
        <v>0</v>
      </c>
      <c r="AB28" s="41">
        <v>800000</v>
      </c>
      <c r="AC28" s="41">
        <v>800000</v>
      </c>
      <c r="AD28" s="53">
        <f>AB28-AC28</f>
        <v>0</v>
      </c>
      <c r="AE28" s="41">
        <v>800000</v>
      </c>
      <c r="AF28" s="41">
        <v>700000</v>
      </c>
      <c r="AG28" s="53">
        <f>AE28-AF28</f>
        <v>100000</v>
      </c>
      <c r="AH28" s="41">
        <v>800000</v>
      </c>
      <c r="AI28" s="41"/>
      <c r="AJ28" s="53">
        <f>AH28-AI28</f>
        <v>800000</v>
      </c>
      <c r="AK28" s="41">
        <v>800000</v>
      </c>
      <c r="AL28" s="41"/>
      <c r="AM28" s="53">
        <f>AK28-AL28</f>
        <v>800000</v>
      </c>
      <c r="AN28" s="41">
        <v>800000</v>
      </c>
      <c r="AO28" s="41"/>
      <c r="AP28" s="53">
        <f>AN28-AO28</f>
        <v>800000</v>
      </c>
      <c r="AQ28" s="11"/>
      <c r="AR28" s="11"/>
      <c r="AS28" s="40">
        <f t="shared" si="3"/>
        <v>0</v>
      </c>
      <c r="AT28" s="11"/>
      <c r="AU28" s="11"/>
      <c r="AV28" s="11">
        <f t="shared" si="41"/>
        <v>0</v>
      </c>
      <c r="AW28" s="11"/>
      <c r="AX28" s="11"/>
      <c r="AY28" s="11"/>
      <c r="AZ28" s="31">
        <f t="shared" si="4"/>
        <v>8000000</v>
      </c>
    </row>
    <row r="29" spans="1:52" x14ac:dyDescent="0.2">
      <c r="A29" s="191">
        <v>23</v>
      </c>
      <c r="B29" s="271"/>
      <c r="C29" s="47" t="s">
        <v>301</v>
      </c>
      <c r="D29" s="102" t="s">
        <v>374</v>
      </c>
      <c r="E29" s="41">
        <v>13500000</v>
      </c>
      <c r="F29" s="41"/>
      <c r="G29" s="41"/>
      <c r="H29" s="43">
        <f>E29-F29-G29</f>
        <v>13500000</v>
      </c>
      <c r="I29" s="41">
        <v>5000000</v>
      </c>
      <c r="J29" s="41"/>
      <c r="K29" s="41"/>
      <c r="L29" s="220">
        <f>J29-K29</f>
        <v>0</v>
      </c>
      <c r="M29" s="41">
        <v>850000</v>
      </c>
      <c r="N29" s="41">
        <v>850000</v>
      </c>
      <c r="O29" s="53">
        <f>M29-N29</f>
        <v>0</v>
      </c>
      <c r="P29" s="41">
        <v>850000</v>
      </c>
      <c r="Q29" s="41">
        <v>850000</v>
      </c>
      <c r="R29" s="53">
        <f>P29-Q29</f>
        <v>0</v>
      </c>
      <c r="S29" s="41">
        <v>850000</v>
      </c>
      <c r="T29" s="41">
        <v>850000</v>
      </c>
      <c r="U29" s="53">
        <f>S29-T29</f>
        <v>0</v>
      </c>
      <c r="V29" s="41">
        <v>850000</v>
      </c>
      <c r="W29" s="41">
        <v>850000</v>
      </c>
      <c r="X29" s="53">
        <f>V29-W29</f>
        <v>0</v>
      </c>
      <c r="Y29" s="41">
        <v>850000</v>
      </c>
      <c r="Z29" s="41">
        <v>850000</v>
      </c>
      <c r="AA29" s="53">
        <f>Y29-Z29</f>
        <v>0</v>
      </c>
      <c r="AB29" s="41">
        <v>850000</v>
      </c>
      <c r="AC29" s="41">
        <v>850000</v>
      </c>
      <c r="AD29" s="53">
        <f>AB29-AC29</f>
        <v>0</v>
      </c>
      <c r="AE29" s="41">
        <v>850000</v>
      </c>
      <c r="AF29" s="41">
        <v>850000</v>
      </c>
      <c r="AG29" s="53">
        <f>AE29-AF29</f>
        <v>0</v>
      </c>
      <c r="AH29" s="41">
        <v>850000</v>
      </c>
      <c r="AI29" s="41">
        <v>850000</v>
      </c>
      <c r="AJ29" s="53">
        <f>AH29-AI29</f>
        <v>0</v>
      </c>
      <c r="AK29" s="41">
        <v>850000</v>
      </c>
      <c r="AL29" s="41"/>
      <c r="AM29" s="53">
        <f>AK29-AL29</f>
        <v>850000</v>
      </c>
      <c r="AN29" s="41">
        <v>850000</v>
      </c>
      <c r="AO29" s="41"/>
      <c r="AP29" s="53">
        <f>AN29-AO29</f>
        <v>850000</v>
      </c>
      <c r="AQ29" s="11"/>
      <c r="AR29" s="11"/>
      <c r="AS29" s="40">
        <f t="shared" si="3"/>
        <v>0</v>
      </c>
      <c r="AT29" s="11"/>
      <c r="AU29" s="11"/>
      <c r="AV29" s="11">
        <f t="shared" si="41"/>
        <v>0</v>
      </c>
      <c r="AW29" s="11"/>
      <c r="AX29" s="11"/>
      <c r="AY29" s="11"/>
      <c r="AZ29" s="31">
        <f t="shared" si="4"/>
        <v>8500000</v>
      </c>
    </row>
    <row r="30" spans="1:52" ht="12" x14ac:dyDescent="0.2">
      <c r="A30" s="191">
        <v>24</v>
      </c>
      <c r="B30" s="271"/>
      <c r="C30" s="370" t="s">
        <v>433</v>
      </c>
      <c r="D30" s="102" t="s">
        <v>375</v>
      </c>
      <c r="E30" s="41">
        <v>14000000</v>
      </c>
      <c r="F30" s="41"/>
      <c r="G30" s="41"/>
      <c r="H30" s="43">
        <f>E30-F30-G30</f>
        <v>14000000</v>
      </c>
      <c r="I30" s="41">
        <v>2500000</v>
      </c>
      <c r="J30" s="41">
        <v>2500000</v>
      </c>
      <c r="K30" s="41">
        <v>2500000</v>
      </c>
      <c r="L30" s="220">
        <f>J30-K30</f>
        <v>0</v>
      </c>
      <c r="M30" s="41">
        <v>750000</v>
      </c>
      <c r="N30" s="41">
        <v>750000</v>
      </c>
      <c r="O30" s="53">
        <f>M30-N30</f>
        <v>0</v>
      </c>
      <c r="P30" s="41">
        <v>750000</v>
      </c>
      <c r="Q30" s="41">
        <v>750000</v>
      </c>
      <c r="R30" s="53">
        <f t="shared" ref="R30:R39" si="44">P30-Q30</f>
        <v>0</v>
      </c>
      <c r="S30" s="41">
        <v>750000</v>
      </c>
      <c r="T30" s="41">
        <v>750000</v>
      </c>
      <c r="U30" s="53">
        <f t="shared" ref="U30:U47" si="45">S30-T30</f>
        <v>0</v>
      </c>
      <c r="V30" s="41">
        <v>750000</v>
      </c>
      <c r="W30" s="41">
        <v>750000</v>
      </c>
      <c r="X30" s="53">
        <f t="shared" ref="X30:X50" si="46">V30-W30</f>
        <v>0</v>
      </c>
      <c r="Y30" s="41">
        <v>750000</v>
      </c>
      <c r="Z30" s="41">
        <v>750000</v>
      </c>
      <c r="AA30" s="53">
        <f t="shared" ref="AA30:AA50" si="47">Y30-Z30</f>
        <v>0</v>
      </c>
      <c r="AB30" s="41">
        <v>750000</v>
      </c>
      <c r="AC30" s="41">
        <v>750000</v>
      </c>
      <c r="AD30" s="53">
        <f t="shared" ref="AD30:AD50" si="48">AB30-AC30</f>
        <v>0</v>
      </c>
      <c r="AE30" s="41">
        <v>750000</v>
      </c>
      <c r="AF30" s="41">
        <v>750000</v>
      </c>
      <c r="AG30" s="53">
        <f t="shared" ref="AG30:AG50" si="49">AE30-AF30</f>
        <v>0</v>
      </c>
      <c r="AH30" s="41">
        <v>750000</v>
      </c>
      <c r="AI30" s="41">
        <v>750000</v>
      </c>
      <c r="AJ30" s="53">
        <f t="shared" ref="AJ30:AJ50" si="50">AH30-AI30</f>
        <v>0</v>
      </c>
      <c r="AK30" s="41">
        <v>750000</v>
      </c>
      <c r="AL30" s="41">
        <v>750000</v>
      </c>
      <c r="AM30" s="53">
        <f t="shared" ref="AM30:AM50" si="51">AK30-AL30</f>
        <v>0</v>
      </c>
      <c r="AN30" s="41">
        <v>750000</v>
      </c>
      <c r="AO30" s="41">
        <v>750000</v>
      </c>
      <c r="AP30" s="53">
        <f t="shared" ref="AP30:AP50" si="52">AN30-AO30</f>
        <v>0</v>
      </c>
      <c r="AQ30" s="41">
        <v>750000</v>
      </c>
      <c r="AR30" s="41">
        <v>750000</v>
      </c>
      <c r="AS30" s="53">
        <f t="shared" si="3"/>
        <v>0</v>
      </c>
      <c r="AT30" s="41">
        <v>750000</v>
      </c>
      <c r="AU30" s="41"/>
      <c r="AV30" s="53">
        <f t="shared" si="41"/>
        <v>750000</v>
      </c>
      <c r="AW30" s="11"/>
      <c r="AX30" s="11"/>
      <c r="AY30" s="11"/>
      <c r="AZ30" s="31">
        <f t="shared" si="4"/>
        <v>11500000</v>
      </c>
    </row>
    <row r="31" spans="1:52" x14ac:dyDescent="0.2">
      <c r="A31" s="191">
        <v>25</v>
      </c>
      <c r="B31" s="271" t="s">
        <v>303</v>
      </c>
      <c r="C31" s="272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8">
        <f t="shared" si="43"/>
        <v>0</v>
      </c>
      <c r="P31" s="11">
        <v>740000</v>
      </c>
      <c r="Q31" s="11">
        <v>740000</v>
      </c>
      <c r="R31" s="228">
        <f t="shared" si="44"/>
        <v>0</v>
      </c>
      <c r="S31" s="11">
        <v>740000</v>
      </c>
      <c r="T31" s="11">
        <v>740000</v>
      </c>
      <c r="U31" s="228">
        <f t="shared" si="45"/>
        <v>0</v>
      </c>
      <c r="V31" s="11">
        <v>740000</v>
      </c>
      <c r="W31" s="11">
        <v>740000</v>
      </c>
      <c r="X31" s="228">
        <f t="shared" si="46"/>
        <v>0</v>
      </c>
      <c r="Y31" s="11">
        <v>740000</v>
      </c>
      <c r="Z31" s="11">
        <v>740000</v>
      </c>
      <c r="AA31" s="228">
        <f t="shared" si="47"/>
        <v>0</v>
      </c>
      <c r="AB31" s="11">
        <v>740000</v>
      </c>
      <c r="AC31" s="11">
        <v>740000</v>
      </c>
      <c r="AD31" s="228">
        <f t="shared" si="48"/>
        <v>0</v>
      </c>
      <c r="AE31" s="11">
        <v>740000</v>
      </c>
      <c r="AF31" s="11">
        <v>370000</v>
      </c>
      <c r="AG31" s="228">
        <f t="shared" si="49"/>
        <v>370000</v>
      </c>
      <c r="AH31" s="11">
        <v>740000</v>
      </c>
      <c r="AI31" s="11"/>
      <c r="AJ31" s="228">
        <f t="shared" si="50"/>
        <v>740000</v>
      </c>
      <c r="AK31" s="11">
        <v>740000</v>
      </c>
      <c r="AL31" s="11"/>
      <c r="AM31" s="228">
        <f t="shared" si="51"/>
        <v>740000</v>
      </c>
      <c r="AN31" s="11">
        <v>740000</v>
      </c>
      <c r="AO31" s="11"/>
      <c r="AP31" s="228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71"/>
      <c r="C32" s="272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8">
        <f t="shared" si="43"/>
        <v>800000</v>
      </c>
      <c r="P32" s="11">
        <v>800000</v>
      </c>
      <c r="Q32" s="11"/>
      <c r="R32" s="228">
        <f t="shared" si="44"/>
        <v>800000</v>
      </c>
      <c r="S32" s="11">
        <v>800000</v>
      </c>
      <c r="T32" s="11"/>
      <c r="U32" s="228">
        <f t="shared" si="45"/>
        <v>800000</v>
      </c>
      <c r="V32" s="11">
        <v>800000</v>
      </c>
      <c r="W32" s="11"/>
      <c r="X32" s="228">
        <f t="shared" si="46"/>
        <v>800000</v>
      </c>
      <c r="Y32" s="11">
        <v>800000</v>
      </c>
      <c r="Z32" s="11"/>
      <c r="AA32" s="228">
        <f t="shared" si="47"/>
        <v>800000</v>
      </c>
      <c r="AB32" s="11">
        <v>800000</v>
      </c>
      <c r="AC32" s="11"/>
      <c r="AD32" s="228">
        <f t="shared" si="48"/>
        <v>800000</v>
      </c>
      <c r="AE32" s="11">
        <v>800000</v>
      </c>
      <c r="AF32" s="11"/>
      <c r="AG32" s="228">
        <f t="shared" si="49"/>
        <v>800000</v>
      </c>
      <c r="AH32" s="11">
        <v>800000</v>
      </c>
      <c r="AI32" s="11"/>
      <c r="AJ32" s="228">
        <f t="shared" si="50"/>
        <v>800000</v>
      </c>
      <c r="AK32" s="11">
        <v>800000</v>
      </c>
      <c r="AL32" s="11"/>
      <c r="AM32" s="228">
        <f t="shared" si="51"/>
        <v>800000</v>
      </c>
      <c r="AN32" s="11">
        <v>800000</v>
      </c>
      <c r="AO32" s="11"/>
      <c r="AP32" s="228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x14ac:dyDescent="0.2">
      <c r="A33" s="191">
        <v>27</v>
      </c>
      <c r="B33" s="271"/>
      <c r="C33" s="272" t="s">
        <v>305</v>
      </c>
      <c r="D33" s="102" t="s">
        <v>374</v>
      </c>
      <c r="E33" s="11">
        <v>13000000</v>
      </c>
      <c r="F33" s="11"/>
      <c r="G33" s="11"/>
      <c r="H33" s="11">
        <f t="shared" si="0"/>
        <v>13000000</v>
      </c>
      <c r="I33" s="11">
        <v>1000000</v>
      </c>
      <c r="J33" s="11">
        <v>4000000</v>
      </c>
      <c r="K33" s="11">
        <v>4000000</v>
      </c>
      <c r="L33" s="40">
        <f t="shared" si="1"/>
        <v>0</v>
      </c>
      <c r="M33" s="11">
        <v>800000</v>
      </c>
      <c r="N33" s="11">
        <v>800000</v>
      </c>
      <c r="O33" s="228">
        <f t="shared" si="43"/>
        <v>0</v>
      </c>
      <c r="P33" s="11">
        <v>800000</v>
      </c>
      <c r="Q33" s="11">
        <v>800000</v>
      </c>
      <c r="R33" s="228">
        <f t="shared" si="44"/>
        <v>0</v>
      </c>
      <c r="S33" s="11">
        <v>800000</v>
      </c>
      <c r="T33" s="11">
        <v>800000</v>
      </c>
      <c r="U33" s="228">
        <f t="shared" si="45"/>
        <v>0</v>
      </c>
      <c r="V33" s="11">
        <v>800000</v>
      </c>
      <c r="W33" s="11">
        <v>800000</v>
      </c>
      <c r="X33" s="228">
        <f t="shared" si="46"/>
        <v>0</v>
      </c>
      <c r="Y33" s="11">
        <v>800000</v>
      </c>
      <c r="Z33" s="11">
        <v>800000</v>
      </c>
      <c r="AA33" s="228">
        <f t="shared" si="47"/>
        <v>0</v>
      </c>
      <c r="AB33" s="11">
        <v>800000</v>
      </c>
      <c r="AC33" s="11">
        <v>800000</v>
      </c>
      <c r="AD33" s="228">
        <f t="shared" si="48"/>
        <v>0</v>
      </c>
      <c r="AE33" s="11">
        <v>800000</v>
      </c>
      <c r="AF33" s="11"/>
      <c r="AG33" s="228">
        <f t="shared" si="49"/>
        <v>800000</v>
      </c>
      <c r="AH33" s="11">
        <v>800000</v>
      </c>
      <c r="AI33" s="11"/>
      <c r="AJ33" s="228">
        <f t="shared" si="50"/>
        <v>800000</v>
      </c>
      <c r="AK33" s="11">
        <v>800000</v>
      </c>
      <c r="AL33" s="11"/>
      <c r="AM33" s="228">
        <f t="shared" si="51"/>
        <v>800000</v>
      </c>
      <c r="AN33" s="11">
        <v>800000</v>
      </c>
      <c r="AO33" s="11"/>
      <c r="AP33" s="228">
        <f t="shared" si="52"/>
        <v>800000</v>
      </c>
      <c r="AQ33" s="11"/>
      <c r="AR33" s="11"/>
      <c r="AS33" s="40">
        <f t="shared" si="3"/>
        <v>0</v>
      </c>
      <c r="AT33" s="11"/>
      <c r="AU33" s="11"/>
      <c r="AV33" s="11">
        <f t="shared" si="41"/>
        <v>0</v>
      </c>
      <c r="AW33" s="11"/>
      <c r="AX33" s="11"/>
      <c r="AY33" s="11"/>
      <c r="AZ33" s="31">
        <f t="shared" si="4"/>
        <v>12000000</v>
      </c>
    </row>
    <row r="34" spans="1:52" x14ac:dyDescent="0.2">
      <c r="A34" s="191">
        <v>28</v>
      </c>
      <c r="B34" s="271"/>
      <c r="C34" s="272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8">
        <f t="shared" si="43"/>
        <v>0</v>
      </c>
      <c r="P34" s="11">
        <v>950000</v>
      </c>
      <c r="Q34" s="11">
        <v>950000</v>
      </c>
      <c r="R34" s="228">
        <f t="shared" si="44"/>
        <v>0</v>
      </c>
      <c r="S34" s="11">
        <v>950000</v>
      </c>
      <c r="T34" s="11">
        <v>950000</v>
      </c>
      <c r="U34" s="228">
        <f t="shared" si="45"/>
        <v>0</v>
      </c>
      <c r="V34" s="11">
        <v>950000</v>
      </c>
      <c r="W34" s="11">
        <v>950000</v>
      </c>
      <c r="X34" s="228">
        <f t="shared" si="46"/>
        <v>0</v>
      </c>
      <c r="Y34" s="11">
        <v>950000</v>
      </c>
      <c r="Z34" s="11">
        <v>950000</v>
      </c>
      <c r="AA34" s="228">
        <f t="shared" si="47"/>
        <v>0</v>
      </c>
      <c r="AB34" s="11">
        <v>950000</v>
      </c>
      <c r="AC34" s="11">
        <v>950000</v>
      </c>
      <c r="AD34" s="228">
        <f t="shared" si="48"/>
        <v>0</v>
      </c>
      <c r="AE34" s="11">
        <v>950000</v>
      </c>
      <c r="AF34" s="11">
        <v>300000</v>
      </c>
      <c r="AG34" s="228">
        <f t="shared" si="49"/>
        <v>650000</v>
      </c>
      <c r="AH34" s="11">
        <v>950000</v>
      </c>
      <c r="AI34" s="11"/>
      <c r="AJ34" s="228">
        <f t="shared" si="50"/>
        <v>950000</v>
      </c>
      <c r="AK34" s="11">
        <v>950000</v>
      </c>
      <c r="AL34" s="11"/>
      <c r="AM34" s="228">
        <f t="shared" si="51"/>
        <v>950000</v>
      </c>
      <c r="AN34" s="11">
        <v>950000</v>
      </c>
      <c r="AO34" s="11"/>
      <c r="AP34" s="228">
        <f t="shared" si="52"/>
        <v>950000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71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8">
        <f t="shared" si="43"/>
        <v>0</v>
      </c>
      <c r="P35" s="11">
        <v>800000</v>
      </c>
      <c r="Q35" s="11">
        <v>800000</v>
      </c>
      <c r="R35" s="228">
        <f t="shared" si="44"/>
        <v>0</v>
      </c>
      <c r="S35" s="11">
        <v>800000</v>
      </c>
      <c r="T35" s="11">
        <v>800000</v>
      </c>
      <c r="U35" s="228">
        <f t="shared" si="45"/>
        <v>0</v>
      </c>
      <c r="V35" s="11">
        <v>800000</v>
      </c>
      <c r="W35" s="11">
        <v>800000</v>
      </c>
      <c r="X35" s="228">
        <f t="shared" si="46"/>
        <v>0</v>
      </c>
      <c r="Y35" s="11">
        <v>800000</v>
      </c>
      <c r="Z35" s="11">
        <v>800000</v>
      </c>
      <c r="AA35" s="228">
        <f t="shared" si="47"/>
        <v>0</v>
      </c>
      <c r="AB35" s="11">
        <v>800000</v>
      </c>
      <c r="AC35" s="11">
        <v>800000</v>
      </c>
      <c r="AD35" s="228">
        <f t="shared" si="48"/>
        <v>0</v>
      </c>
      <c r="AE35" s="11">
        <v>800000</v>
      </c>
      <c r="AF35" s="11"/>
      <c r="AG35" s="228">
        <f t="shared" si="49"/>
        <v>800000</v>
      </c>
      <c r="AH35" s="11">
        <v>800000</v>
      </c>
      <c r="AI35" s="11"/>
      <c r="AJ35" s="228">
        <f t="shared" si="50"/>
        <v>800000</v>
      </c>
      <c r="AK35" s="11">
        <v>800000</v>
      </c>
      <c r="AL35" s="11"/>
      <c r="AM35" s="228">
        <f t="shared" si="51"/>
        <v>800000</v>
      </c>
      <c r="AN35" s="11">
        <v>800000</v>
      </c>
      <c r="AO35" s="11"/>
      <c r="AP35" s="228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71"/>
      <c r="C36" s="272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8">
        <f t="shared" si="43"/>
        <v>0</v>
      </c>
      <c r="P36" s="11">
        <v>900000</v>
      </c>
      <c r="Q36" s="11">
        <v>900000</v>
      </c>
      <c r="R36" s="228">
        <f t="shared" si="44"/>
        <v>0</v>
      </c>
      <c r="S36" s="11">
        <v>900000</v>
      </c>
      <c r="T36" s="11"/>
      <c r="U36" s="228">
        <f t="shared" si="45"/>
        <v>900000</v>
      </c>
      <c r="V36" s="11">
        <v>900000</v>
      </c>
      <c r="W36" s="11"/>
      <c r="X36" s="228">
        <f t="shared" si="46"/>
        <v>900000</v>
      </c>
      <c r="Y36" s="11">
        <v>900000</v>
      </c>
      <c r="Z36" s="11"/>
      <c r="AA36" s="228">
        <f t="shared" si="47"/>
        <v>900000</v>
      </c>
      <c r="AB36" s="11">
        <v>900000</v>
      </c>
      <c r="AC36" s="11"/>
      <c r="AD36" s="228">
        <f t="shared" si="48"/>
        <v>900000</v>
      </c>
      <c r="AE36" s="11">
        <v>900000</v>
      </c>
      <c r="AF36" s="11"/>
      <c r="AG36" s="228">
        <f t="shared" si="49"/>
        <v>900000</v>
      </c>
      <c r="AH36" s="11">
        <v>900000</v>
      </c>
      <c r="AI36" s="11"/>
      <c r="AJ36" s="228">
        <f t="shared" si="50"/>
        <v>900000</v>
      </c>
      <c r="AK36" s="11">
        <v>900000</v>
      </c>
      <c r="AL36" s="11"/>
      <c r="AM36" s="228">
        <f t="shared" si="51"/>
        <v>900000</v>
      </c>
      <c r="AN36" s="11">
        <v>900000</v>
      </c>
      <c r="AO36" s="11"/>
      <c r="AP36" s="228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71"/>
      <c r="C37" s="272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8">
        <f t="shared" si="43"/>
        <v>0</v>
      </c>
      <c r="P37" s="11">
        <v>900000</v>
      </c>
      <c r="Q37" s="11">
        <v>900000</v>
      </c>
      <c r="R37" s="228">
        <f t="shared" si="44"/>
        <v>0</v>
      </c>
      <c r="S37" s="11">
        <v>900000</v>
      </c>
      <c r="T37" s="11">
        <v>900000</v>
      </c>
      <c r="U37" s="228">
        <f t="shared" si="45"/>
        <v>0</v>
      </c>
      <c r="V37" s="11">
        <v>900000</v>
      </c>
      <c r="W37" s="11">
        <v>900000</v>
      </c>
      <c r="X37" s="228">
        <f t="shared" si="46"/>
        <v>0</v>
      </c>
      <c r="Y37" s="11">
        <v>900000</v>
      </c>
      <c r="Z37" s="11">
        <v>900000</v>
      </c>
      <c r="AA37" s="228">
        <f t="shared" si="47"/>
        <v>0</v>
      </c>
      <c r="AB37" s="11">
        <v>900000</v>
      </c>
      <c r="AC37" s="11">
        <v>900000</v>
      </c>
      <c r="AD37" s="228">
        <f t="shared" si="48"/>
        <v>0</v>
      </c>
      <c r="AE37" s="11">
        <v>900000</v>
      </c>
      <c r="AF37" s="11">
        <v>900000</v>
      </c>
      <c r="AG37" s="228">
        <f t="shared" si="49"/>
        <v>0</v>
      </c>
      <c r="AH37" s="11">
        <v>900000</v>
      </c>
      <c r="AI37" s="11"/>
      <c r="AJ37" s="228">
        <f t="shared" si="50"/>
        <v>900000</v>
      </c>
      <c r="AK37" s="11">
        <v>900000</v>
      </c>
      <c r="AL37" s="11"/>
      <c r="AM37" s="228">
        <f t="shared" si="51"/>
        <v>900000</v>
      </c>
      <c r="AN37" s="11">
        <v>900000</v>
      </c>
      <c r="AO37" s="11"/>
      <c r="AP37" s="228">
        <f t="shared" si="52"/>
        <v>900000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60">
        <v>32</v>
      </c>
      <c r="B38" s="299"/>
      <c r="C38" s="372" t="s">
        <v>351</v>
      </c>
      <c r="D38" s="263" t="s">
        <v>374</v>
      </c>
      <c r="E38" s="281">
        <v>15000000</v>
      </c>
      <c r="F38" s="281"/>
      <c r="G38" s="281"/>
      <c r="H38" s="281">
        <f t="shared" si="0"/>
        <v>15000000</v>
      </c>
      <c r="I38" s="281">
        <v>5000000</v>
      </c>
      <c r="J38" s="281"/>
      <c r="K38" s="281"/>
      <c r="L38" s="301">
        <f t="shared" si="1"/>
        <v>0</v>
      </c>
      <c r="M38" s="281">
        <v>1000000</v>
      </c>
      <c r="N38" s="281">
        <v>1000000</v>
      </c>
      <c r="O38" s="302">
        <f t="shared" si="43"/>
        <v>0</v>
      </c>
      <c r="P38" s="281">
        <v>1000000</v>
      </c>
      <c r="Q38" s="281">
        <v>1000000</v>
      </c>
      <c r="R38" s="302">
        <f t="shared" si="44"/>
        <v>0</v>
      </c>
      <c r="S38" s="281">
        <v>1000000</v>
      </c>
      <c r="T38" s="281">
        <v>1000000</v>
      </c>
      <c r="U38" s="302">
        <f t="shared" si="45"/>
        <v>0</v>
      </c>
      <c r="V38" s="281">
        <v>1000000</v>
      </c>
      <c r="W38" s="281">
        <v>1000000</v>
      </c>
      <c r="X38" s="302">
        <f t="shared" si="46"/>
        <v>0</v>
      </c>
      <c r="Y38" s="281">
        <v>1000000</v>
      </c>
      <c r="Z38" s="281">
        <v>1000000</v>
      </c>
      <c r="AA38" s="302">
        <f t="shared" si="47"/>
        <v>0</v>
      </c>
      <c r="AB38" s="281">
        <v>1000000</v>
      </c>
      <c r="AC38" s="281">
        <v>1000000</v>
      </c>
      <c r="AD38" s="302">
        <f t="shared" si="48"/>
        <v>0</v>
      </c>
      <c r="AE38" s="281">
        <v>1000000</v>
      </c>
      <c r="AF38" s="281">
        <v>1000000</v>
      </c>
      <c r="AG38" s="302">
        <f t="shared" si="49"/>
        <v>0</v>
      </c>
      <c r="AH38" s="281">
        <v>1000000</v>
      </c>
      <c r="AI38" s="281">
        <v>1000000</v>
      </c>
      <c r="AJ38" s="302">
        <f t="shared" si="50"/>
        <v>0</v>
      </c>
      <c r="AK38" s="281">
        <v>1000000</v>
      </c>
      <c r="AL38" s="281">
        <v>1000000</v>
      </c>
      <c r="AM38" s="302">
        <f t="shared" si="51"/>
        <v>0</v>
      </c>
      <c r="AN38" s="281">
        <v>1000000</v>
      </c>
      <c r="AO38" s="281">
        <v>1000000</v>
      </c>
      <c r="AP38" s="302">
        <f t="shared" si="52"/>
        <v>0</v>
      </c>
      <c r="AQ38" s="281"/>
      <c r="AR38" s="281"/>
      <c r="AS38" s="301">
        <f t="shared" si="3"/>
        <v>0</v>
      </c>
      <c r="AT38" s="281"/>
      <c r="AU38" s="281"/>
      <c r="AV38" s="281">
        <f>AT38-AU38</f>
        <v>0</v>
      </c>
      <c r="AW38" s="281"/>
      <c r="AX38" s="281"/>
      <c r="AY38" s="281"/>
      <c r="AZ38" s="119">
        <f t="shared" si="4"/>
        <v>10000000</v>
      </c>
    </row>
    <row r="39" spans="1:52" x14ac:dyDescent="0.2">
      <c r="A39" s="191">
        <v>33</v>
      </c>
      <c r="B39" s="271"/>
      <c r="C39" s="62" t="s">
        <v>353</v>
      </c>
      <c r="D39" s="102" t="s">
        <v>375</v>
      </c>
      <c r="E39" s="11">
        <v>14500000</v>
      </c>
      <c r="F39" s="11"/>
      <c r="G39" s="11"/>
      <c r="H39" s="11">
        <f t="shared" si="0"/>
        <v>14500000</v>
      </c>
      <c r="I39" s="11">
        <v>5000000</v>
      </c>
      <c r="J39" s="11"/>
      <c r="K39" s="11"/>
      <c r="L39" s="40">
        <f t="shared" si="1"/>
        <v>0</v>
      </c>
      <c r="M39" s="11">
        <v>950000</v>
      </c>
      <c r="N39" s="11">
        <v>950000</v>
      </c>
      <c r="O39" s="228">
        <f t="shared" si="43"/>
        <v>0</v>
      </c>
      <c r="P39" s="11">
        <v>950000</v>
      </c>
      <c r="Q39" s="11">
        <v>950000</v>
      </c>
      <c r="R39" s="228">
        <f t="shared" si="44"/>
        <v>0</v>
      </c>
      <c r="S39" s="11">
        <v>950000</v>
      </c>
      <c r="T39" s="11">
        <v>950000</v>
      </c>
      <c r="U39" s="228">
        <f t="shared" si="45"/>
        <v>0</v>
      </c>
      <c r="V39" s="11">
        <v>950000</v>
      </c>
      <c r="W39" s="11">
        <v>950000</v>
      </c>
      <c r="X39" s="228">
        <f t="shared" si="46"/>
        <v>0</v>
      </c>
      <c r="Y39" s="11">
        <v>950000</v>
      </c>
      <c r="Z39" s="11">
        <v>950000</v>
      </c>
      <c r="AA39" s="228">
        <f t="shared" si="47"/>
        <v>0</v>
      </c>
      <c r="AB39" s="11">
        <v>950000</v>
      </c>
      <c r="AC39" s="11">
        <v>950000</v>
      </c>
      <c r="AD39" s="228">
        <f t="shared" si="48"/>
        <v>0</v>
      </c>
      <c r="AE39" s="11">
        <v>950000</v>
      </c>
      <c r="AF39" s="11">
        <v>950000</v>
      </c>
      <c r="AG39" s="228">
        <f t="shared" si="49"/>
        <v>0</v>
      </c>
      <c r="AH39" s="11">
        <v>950000</v>
      </c>
      <c r="AI39" s="11"/>
      <c r="AJ39" s="228">
        <f t="shared" si="50"/>
        <v>950000</v>
      </c>
      <c r="AK39" s="11">
        <v>950000</v>
      </c>
      <c r="AL39" s="11"/>
      <c r="AM39" s="228">
        <f t="shared" si="51"/>
        <v>950000</v>
      </c>
      <c r="AN39" s="11">
        <v>950000</v>
      </c>
      <c r="AO39" s="11"/>
      <c r="AP39" s="228">
        <f t="shared" si="52"/>
        <v>950000</v>
      </c>
      <c r="AQ39" s="11"/>
      <c r="AR39" s="11"/>
      <c r="AS39" s="40">
        <f t="shared" si="3"/>
        <v>0</v>
      </c>
      <c r="AT39" s="11"/>
      <c r="AU39" s="11"/>
      <c r="AV39" s="11"/>
      <c r="AW39" s="11"/>
      <c r="AX39" s="11"/>
      <c r="AY39" s="11"/>
      <c r="AZ39" s="31">
        <f t="shared" si="4"/>
        <v>9500000</v>
      </c>
    </row>
    <row r="40" spans="1:52" x14ac:dyDescent="0.2">
      <c r="A40" s="191">
        <v>34</v>
      </c>
      <c r="B40" s="271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8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71"/>
      <c r="C41" s="272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8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x14ac:dyDescent="0.2">
      <c r="A42" s="191">
        <v>36</v>
      </c>
      <c r="B42" s="271"/>
      <c r="C42" s="272" t="s">
        <v>366</v>
      </c>
      <c r="D42" s="102" t="s">
        <v>375</v>
      </c>
      <c r="E42" s="11">
        <v>15000000</v>
      </c>
      <c r="F42" s="11"/>
      <c r="G42" s="11"/>
      <c r="H42" s="11">
        <f t="shared" si="0"/>
        <v>15000000</v>
      </c>
      <c r="I42" s="11">
        <v>5000000</v>
      </c>
      <c r="J42" s="11"/>
      <c r="K42" s="11"/>
      <c r="L42" s="40">
        <f t="shared" si="1"/>
        <v>0</v>
      </c>
      <c r="M42" s="11"/>
      <c r="N42" s="11"/>
      <c r="O42" s="228">
        <f t="shared" si="43"/>
        <v>0</v>
      </c>
      <c r="P42" s="11">
        <v>1000000</v>
      </c>
      <c r="Q42" s="11">
        <v>1000000</v>
      </c>
      <c r="R42" s="40">
        <f t="shared" si="6"/>
        <v>0</v>
      </c>
      <c r="S42" s="11">
        <v>1000000</v>
      </c>
      <c r="T42" s="11">
        <v>1000000</v>
      </c>
      <c r="U42" s="40">
        <f t="shared" si="45"/>
        <v>0</v>
      </c>
      <c r="V42" s="11">
        <v>1000000</v>
      </c>
      <c r="W42" s="11">
        <v>1000000</v>
      </c>
      <c r="X42" s="40">
        <f t="shared" si="46"/>
        <v>0</v>
      </c>
      <c r="Y42" s="11">
        <v>1000000</v>
      </c>
      <c r="Z42" s="11">
        <v>1000000</v>
      </c>
      <c r="AA42" s="40">
        <f t="shared" si="47"/>
        <v>0</v>
      </c>
      <c r="AB42" s="11">
        <v>1000000</v>
      </c>
      <c r="AC42" s="11">
        <v>1000000</v>
      </c>
      <c r="AD42" s="40">
        <f t="shared" si="48"/>
        <v>0</v>
      </c>
      <c r="AE42" s="11">
        <v>1000000</v>
      </c>
      <c r="AF42" s="11">
        <v>1000000</v>
      </c>
      <c r="AG42" s="40">
        <f t="shared" si="49"/>
        <v>0</v>
      </c>
      <c r="AH42" s="11">
        <v>1000000</v>
      </c>
      <c r="AI42" s="11">
        <v>1000000</v>
      </c>
      <c r="AJ42" s="40">
        <f t="shared" si="50"/>
        <v>0</v>
      </c>
      <c r="AK42" s="11">
        <v>1000000</v>
      </c>
      <c r="AL42" s="11">
        <v>1000000</v>
      </c>
      <c r="AM42" s="40">
        <f t="shared" si="51"/>
        <v>0</v>
      </c>
      <c r="AN42" s="11">
        <v>1000000</v>
      </c>
      <c r="AO42" s="11">
        <v>1000000</v>
      </c>
      <c r="AP42" s="40">
        <f t="shared" si="52"/>
        <v>0</v>
      </c>
      <c r="AQ42" s="11">
        <v>1000000</v>
      </c>
      <c r="AR42" s="11"/>
      <c r="AS42" s="40">
        <f t="shared" si="3"/>
        <v>1000000</v>
      </c>
      <c r="AT42" s="11"/>
      <c r="AU42" s="11"/>
      <c r="AV42" s="11">
        <f>AT42-AU42</f>
        <v>0</v>
      </c>
      <c r="AW42" s="11"/>
      <c r="AX42" s="11"/>
      <c r="AY42" s="11"/>
      <c r="AZ42" s="31">
        <f t="shared" si="4"/>
        <v>10000000</v>
      </c>
    </row>
    <row r="43" spans="1:52" x14ac:dyDescent="0.2">
      <c r="A43" s="191">
        <v>37</v>
      </c>
      <c r="B43" s="271"/>
      <c r="C43" s="272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8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x14ac:dyDescent="0.2">
      <c r="A44" s="191">
        <v>38</v>
      </c>
      <c r="B44" s="271"/>
      <c r="C44" s="62" t="s">
        <v>396</v>
      </c>
      <c r="D44" s="102" t="s">
        <v>375</v>
      </c>
      <c r="E44" s="11">
        <v>15000000</v>
      </c>
      <c r="F44" s="11"/>
      <c r="G44" s="11"/>
      <c r="H44" s="11">
        <f t="shared" si="0"/>
        <v>15000000</v>
      </c>
      <c r="I44" s="11">
        <v>5000000</v>
      </c>
      <c r="J44" s="11"/>
      <c r="K44" s="11"/>
      <c r="L44" s="40">
        <f t="shared" si="1"/>
        <v>0</v>
      </c>
      <c r="M44" s="11"/>
      <c r="N44" s="11"/>
      <c r="O44" s="228">
        <f t="shared" si="43"/>
        <v>0</v>
      </c>
      <c r="P44" s="11">
        <v>1000000</v>
      </c>
      <c r="Q44" s="11">
        <v>1000000</v>
      </c>
      <c r="R44" s="40">
        <f t="shared" si="6"/>
        <v>0</v>
      </c>
      <c r="S44" s="11">
        <v>1000000</v>
      </c>
      <c r="T44" s="11">
        <v>1000000</v>
      </c>
      <c r="U44" s="40">
        <f t="shared" si="45"/>
        <v>0</v>
      </c>
      <c r="V44" s="11">
        <v>1000000</v>
      </c>
      <c r="W44" s="11">
        <v>1000000</v>
      </c>
      <c r="X44" s="40">
        <f t="shared" si="46"/>
        <v>0</v>
      </c>
      <c r="Y44" s="11">
        <v>1000000</v>
      </c>
      <c r="Z44" s="11">
        <v>1000000</v>
      </c>
      <c r="AA44" s="40">
        <f t="shared" si="47"/>
        <v>0</v>
      </c>
      <c r="AB44" s="11">
        <v>1000000</v>
      </c>
      <c r="AC44" s="11">
        <v>1000000</v>
      </c>
      <c r="AD44" s="40">
        <f t="shared" si="48"/>
        <v>0</v>
      </c>
      <c r="AE44" s="11">
        <v>1000000</v>
      </c>
      <c r="AF44" s="11">
        <v>1000000</v>
      </c>
      <c r="AG44" s="40">
        <f t="shared" si="49"/>
        <v>0</v>
      </c>
      <c r="AH44" s="11">
        <v>1000000</v>
      </c>
      <c r="AI44" s="11"/>
      <c r="AJ44" s="40">
        <f t="shared" si="50"/>
        <v>1000000</v>
      </c>
      <c r="AK44" s="11">
        <v>1000000</v>
      </c>
      <c r="AL44" s="11"/>
      <c r="AM44" s="40">
        <f t="shared" si="51"/>
        <v>1000000</v>
      </c>
      <c r="AN44" s="11">
        <v>1000000</v>
      </c>
      <c r="AO44" s="11"/>
      <c r="AP44" s="40">
        <f t="shared" si="52"/>
        <v>1000000</v>
      </c>
      <c r="AQ44" s="11">
        <v>1000000</v>
      </c>
      <c r="AR44" s="11"/>
      <c r="AS44" s="40">
        <f t="shared" si="3"/>
        <v>1000000</v>
      </c>
      <c r="AT44" s="11"/>
      <c r="AU44" s="11"/>
      <c r="AV44" s="11">
        <f>AT44-AU44</f>
        <v>0</v>
      </c>
      <c r="AW44" s="11"/>
      <c r="AX44" s="11"/>
      <c r="AY44" s="11"/>
      <c r="AZ44" s="31">
        <f t="shared" si="4"/>
        <v>10000000</v>
      </c>
    </row>
    <row r="45" spans="1:52" ht="11.25" customHeight="1" x14ac:dyDescent="0.2">
      <c r="A45" s="191">
        <v>39</v>
      </c>
      <c r="B45" s="271"/>
      <c r="C45" s="272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8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75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8">
        <f t="shared" si="43"/>
        <v>0</v>
      </c>
      <c r="P46" s="11">
        <v>900000</v>
      </c>
      <c r="Q46" s="11">
        <v>900000</v>
      </c>
      <c r="R46" s="228">
        <f>P46-Q46</f>
        <v>0</v>
      </c>
      <c r="S46" s="11">
        <v>900000</v>
      </c>
      <c r="T46" s="11">
        <v>900000</v>
      </c>
      <c r="U46" s="228">
        <f t="shared" si="45"/>
        <v>0</v>
      </c>
      <c r="V46" s="11">
        <v>900000</v>
      </c>
      <c r="W46" s="11">
        <v>900000</v>
      </c>
      <c r="X46" s="228">
        <f t="shared" si="46"/>
        <v>0</v>
      </c>
      <c r="Y46" s="11">
        <v>900000</v>
      </c>
      <c r="Z46" s="11">
        <v>900000</v>
      </c>
      <c r="AA46" s="228">
        <f t="shared" si="47"/>
        <v>0</v>
      </c>
      <c r="AB46" s="11">
        <v>900000</v>
      </c>
      <c r="AC46" s="11">
        <v>900000</v>
      </c>
      <c r="AD46" s="228">
        <f t="shared" si="48"/>
        <v>0</v>
      </c>
      <c r="AE46" s="11">
        <v>900000</v>
      </c>
      <c r="AF46" s="11">
        <v>900000</v>
      </c>
      <c r="AG46" s="228">
        <f t="shared" si="49"/>
        <v>0</v>
      </c>
      <c r="AH46" s="11">
        <v>900000</v>
      </c>
      <c r="AI46" s="11">
        <v>700000</v>
      </c>
      <c r="AJ46" s="228">
        <f t="shared" si="50"/>
        <v>200000</v>
      </c>
      <c r="AK46" s="11">
        <v>900000</v>
      </c>
      <c r="AL46" s="11"/>
      <c r="AM46" s="228">
        <f t="shared" si="51"/>
        <v>900000</v>
      </c>
      <c r="AN46" s="11">
        <v>900000</v>
      </c>
      <c r="AO46" s="11"/>
      <c r="AP46" s="228">
        <f t="shared" si="52"/>
        <v>900000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60">
        <v>41</v>
      </c>
      <c r="B47" s="299"/>
      <c r="C47" s="300" t="s">
        <v>422</v>
      </c>
      <c r="D47" s="263" t="s">
        <v>374</v>
      </c>
      <c r="E47" s="281">
        <v>14000000</v>
      </c>
      <c r="F47" s="281"/>
      <c r="G47" s="281"/>
      <c r="H47" s="281">
        <f t="shared" si="0"/>
        <v>14000000</v>
      </c>
      <c r="I47" s="281">
        <v>5000000</v>
      </c>
      <c r="J47" s="281"/>
      <c r="K47" s="281"/>
      <c r="L47" s="301">
        <f t="shared" si="1"/>
        <v>0</v>
      </c>
      <c r="M47" s="281">
        <v>900000</v>
      </c>
      <c r="N47" s="281">
        <v>900000</v>
      </c>
      <c r="O47" s="302">
        <f t="shared" si="43"/>
        <v>0</v>
      </c>
      <c r="P47" s="281">
        <v>900000</v>
      </c>
      <c r="Q47" s="281">
        <v>900000</v>
      </c>
      <c r="R47" s="302">
        <f t="shared" si="6"/>
        <v>0</v>
      </c>
      <c r="S47" s="281">
        <v>900000</v>
      </c>
      <c r="T47" s="281">
        <v>900000</v>
      </c>
      <c r="U47" s="302">
        <f t="shared" si="45"/>
        <v>0</v>
      </c>
      <c r="V47" s="281">
        <v>900000</v>
      </c>
      <c r="W47" s="281">
        <v>900000</v>
      </c>
      <c r="X47" s="302">
        <f t="shared" si="46"/>
        <v>0</v>
      </c>
      <c r="Y47" s="281">
        <v>900000</v>
      </c>
      <c r="Z47" s="281">
        <v>900000</v>
      </c>
      <c r="AA47" s="302">
        <f t="shared" si="47"/>
        <v>0</v>
      </c>
      <c r="AB47" s="281">
        <v>900000</v>
      </c>
      <c r="AC47" s="281">
        <v>900000</v>
      </c>
      <c r="AD47" s="302">
        <f t="shared" si="48"/>
        <v>0</v>
      </c>
      <c r="AE47" s="281">
        <v>900000</v>
      </c>
      <c r="AF47" s="281">
        <v>900000</v>
      </c>
      <c r="AG47" s="302">
        <f t="shared" si="49"/>
        <v>0</v>
      </c>
      <c r="AH47" s="281">
        <v>900000</v>
      </c>
      <c r="AI47" s="281">
        <v>900000</v>
      </c>
      <c r="AJ47" s="302">
        <f t="shared" si="50"/>
        <v>0</v>
      </c>
      <c r="AK47" s="281">
        <v>900000</v>
      </c>
      <c r="AL47" s="281">
        <v>900000</v>
      </c>
      <c r="AM47" s="302">
        <f t="shared" si="51"/>
        <v>0</v>
      </c>
      <c r="AN47" s="281">
        <v>900000</v>
      </c>
      <c r="AO47" s="281">
        <v>900000</v>
      </c>
      <c r="AP47" s="302">
        <f t="shared" si="52"/>
        <v>0</v>
      </c>
      <c r="AQ47" s="281"/>
      <c r="AR47" s="281"/>
      <c r="AS47" s="301">
        <f t="shared" si="3"/>
        <v>0</v>
      </c>
      <c r="AT47" s="281"/>
      <c r="AU47" s="281"/>
      <c r="AV47" s="281">
        <f t="shared" ref="AV47:AV53" si="53">AT47-AU47</f>
        <v>0</v>
      </c>
      <c r="AW47" s="281"/>
      <c r="AX47" s="281"/>
      <c r="AY47" s="281"/>
      <c r="AZ47" s="119">
        <f t="shared" si="4"/>
        <v>9000000</v>
      </c>
    </row>
    <row r="48" spans="1:52" x14ac:dyDescent="0.2">
      <c r="A48" s="191">
        <v>42</v>
      </c>
      <c r="B48" s="271"/>
      <c r="C48" s="272" t="s">
        <v>424</v>
      </c>
      <c r="D48" s="102" t="s">
        <v>375</v>
      </c>
      <c r="E48" s="11">
        <v>14850000</v>
      </c>
      <c r="F48" s="11"/>
      <c r="G48" s="11"/>
      <c r="H48" s="11">
        <f t="shared" si="0"/>
        <v>14850000</v>
      </c>
      <c r="I48" s="11">
        <v>4000000</v>
      </c>
      <c r="J48" s="11">
        <v>1000000</v>
      </c>
      <c r="K48" s="11">
        <v>1000000</v>
      </c>
      <c r="L48" s="40">
        <f t="shared" si="1"/>
        <v>0</v>
      </c>
      <c r="M48" s="11"/>
      <c r="N48" s="11"/>
      <c r="O48" s="228">
        <f t="shared" si="43"/>
        <v>0</v>
      </c>
      <c r="P48" s="11"/>
      <c r="Q48" s="11"/>
      <c r="R48" s="40">
        <f t="shared" si="6"/>
        <v>0</v>
      </c>
      <c r="S48" s="11">
        <v>985000</v>
      </c>
      <c r="T48" s="11">
        <v>985000</v>
      </c>
      <c r="U48" s="40">
        <f t="shared" ref="U48:U56" si="54">S48-T48</f>
        <v>0</v>
      </c>
      <c r="V48" s="11">
        <v>985000</v>
      </c>
      <c r="W48" s="11">
        <v>985000</v>
      </c>
      <c r="X48" s="40">
        <f t="shared" si="46"/>
        <v>0</v>
      </c>
      <c r="Y48" s="11">
        <v>985000</v>
      </c>
      <c r="Z48" s="11">
        <v>985000</v>
      </c>
      <c r="AA48" s="40">
        <f t="shared" si="47"/>
        <v>0</v>
      </c>
      <c r="AB48" s="11">
        <v>985000</v>
      </c>
      <c r="AC48" s="11">
        <v>985000</v>
      </c>
      <c r="AD48" s="40">
        <f t="shared" si="48"/>
        <v>0</v>
      </c>
      <c r="AE48" s="11">
        <v>985000</v>
      </c>
      <c r="AF48" s="11">
        <v>985000</v>
      </c>
      <c r="AG48" s="40">
        <f t="shared" si="49"/>
        <v>0</v>
      </c>
      <c r="AH48" s="11">
        <v>985000</v>
      </c>
      <c r="AI48" s="11">
        <v>985000</v>
      </c>
      <c r="AJ48" s="40">
        <f t="shared" si="50"/>
        <v>0</v>
      </c>
      <c r="AK48" s="11">
        <v>985000</v>
      </c>
      <c r="AL48" s="11"/>
      <c r="AM48" s="40">
        <f t="shared" si="51"/>
        <v>985000</v>
      </c>
      <c r="AN48" s="11">
        <v>985000</v>
      </c>
      <c r="AO48" s="11"/>
      <c r="AP48" s="40">
        <f t="shared" si="52"/>
        <v>985000</v>
      </c>
      <c r="AQ48" s="11">
        <v>985000</v>
      </c>
      <c r="AR48" s="11"/>
      <c r="AS48" s="40">
        <f t="shared" si="3"/>
        <v>985000</v>
      </c>
      <c r="AT48" s="11">
        <v>985000</v>
      </c>
      <c r="AU48" s="11"/>
      <c r="AV48" s="11">
        <f t="shared" si="53"/>
        <v>985000</v>
      </c>
      <c r="AW48" s="11"/>
      <c r="AX48" s="11"/>
      <c r="AY48" s="11"/>
      <c r="AZ48" s="31">
        <f t="shared" si="4"/>
        <v>10850000</v>
      </c>
    </row>
    <row r="49" spans="1:56" x14ac:dyDescent="0.2">
      <c r="A49" s="191">
        <v>43</v>
      </c>
      <c r="B49" s="271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8">
        <f t="shared" si="43"/>
        <v>0</v>
      </c>
      <c r="P49" s="11">
        <v>1020000</v>
      </c>
      <c r="Q49" s="11">
        <v>1020000</v>
      </c>
      <c r="R49" s="228">
        <f t="shared" si="6"/>
        <v>0</v>
      </c>
      <c r="S49" s="11">
        <v>1020000</v>
      </c>
      <c r="T49" s="11"/>
      <c r="U49" s="228">
        <f t="shared" si="54"/>
        <v>1020000</v>
      </c>
      <c r="V49" s="11">
        <v>1020000</v>
      </c>
      <c r="W49" s="11"/>
      <c r="X49" s="228">
        <f t="shared" si="46"/>
        <v>1020000</v>
      </c>
      <c r="Y49" s="11">
        <v>1020000</v>
      </c>
      <c r="Z49" s="11"/>
      <c r="AA49" s="228">
        <f t="shared" si="47"/>
        <v>1020000</v>
      </c>
      <c r="AB49" s="11">
        <v>1020000</v>
      </c>
      <c r="AC49" s="11"/>
      <c r="AD49" s="228">
        <f t="shared" si="48"/>
        <v>1020000</v>
      </c>
      <c r="AE49" s="11">
        <v>1020000</v>
      </c>
      <c r="AF49" s="11"/>
      <c r="AG49" s="228">
        <f t="shared" si="49"/>
        <v>1020000</v>
      </c>
      <c r="AH49" s="11">
        <v>1020000</v>
      </c>
      <c r="AI49" s="11"/>
      <c r="AJ49" s="228">
        <f t="shared" si="50"/>
        <v>1020000</v>
      </c>
      <c r="AK49" s="11">
        <v>1020000</v>
      </c>
      <c r="AL49" s="11"/>
      <c r="AM49" s="228">
        <f t="shared" si="51"/>
        <v>1020000</v>
      </c>
      <c r="AN49" s="11">
        <v>1020000</v>
      </c>
      <c r="AO49" s="11"/>
      <c r="AP49" s="228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x14ac:dyDescent="0.2">
      <c r="A50" s="207">
        <v>44</v>
      </c>
      <c r="B50" s="150"/>
      <c r="C50" s="107" t="s">
        <v>271</v>
      </c>
      <c r="D50" s="9" t="s">
        <v>374</v>
      </c>
      <c r="E50" s="11">
        <v>14000000</v>
      </c>
      <c r="F50" s="11"/>
      <c r="G50" s="11"/>
      <c r="H50" s="43">
        <f t="shared" si="0"/>
        <v>14000000</v>
      </c>
      <c r="I50" s="11">
        <v>2500000</v>
      </c>
      <c r="J50" s="11">
        <v>2500000</v>
      </c>
      <c r="K50" s="11">
        <v>2500000</v>
      </c>
      <c r="L50" s="220">
        <f t="shared" si="1"/>
        <v>0</v>
      </c>
      <c r="M50" s="11">
        <v>900000</v>
      </c>
      <c r="N50" s="11">
        <v>900000</v>
      </c>
      <c r="O50" s="53">
        <f t="shared" si="43"/>
        <v>0</v>
      </c>
      <c r="P50" s="11">
        <v>900000</v>
      </c>
      <c r="Q50" s="11">
        <v>900000</v>
      </c>
      <c r="R50" s="53">
        <f t="shared" si="6"/>
        <v>0</v>
      </c>
      <c r="S50" s="11">
        <v>900000</v>
      </c>
      <c r="T50" s="11">
        <v>900000</v>
      </c>
      <c r="U50" s="53">
        <f t="shared" si="54"/>
        <v>0</v>
      </c>
      <c r="V50" s="11">
        <v>900000</v>
      </c>
      <c r="W50" s="11">
        <v>900000</v>
      </c>
      <c r="X50" s="53">
        <f t="shared" si="46"/>
        <v>0</v>
      </c>
      <c r="Y50" s="11">
        <v>900000</v>
      </c>
      <c r="Z50" s="11">
        <v>900000</v>
      </c>
      <c r="AA50" s="53">
        <f t="shared" si="47"/>
        <v>0</v>
      </c>
      <c r="AB50" s="11">
        <v>900000</v>
      </c>
      <c r="AC50" s="11">
        <v>900000</v>
      </c>
      <c r="AD50" s="53">
        <f t="shared" si="48"/>
        <v>0</v>
      </c>
      <c r="AE50" s="11">
        <v>900000</v>
      </c>
      <c r="AF50" s="11">
        <v>900000</v>
      </c>
      <c r="AG50" s="53">
        <f t="shared" si="49"/>
        <v>0</v>
      </c>
      <c r="AH50" s="11">
        <v>900000</v>
      </c>
      <c r="AI50" s="11"/>
      <c r="AJ50" s="53">
        <f t="shared" si="50"/>
        <v>900000</v>
      </c>
      <c r="AK50" s="11">
        <v>900000</v>
      </c>
      <c r="AL50" s="11"/>
      <c r="AM50" s="53">
        <f t="shared" si="51"/>
        <v>900000</v>
      </c>
      <c r="AN50" s="11">
        <v>900000</v>
      </c>
      <c r="AO50" s="11"/>
      <c r="AP50" s="53">
        <f t="shared" si="52"/>
        <v>900000</v>
      </c>
      <c r="AQ50" s="43"/>
      <c r="AR50" s="11"/>
      <c r="AS50" s="230">
        <f t="shared" si="3"/>
        <v>0</v>
      </c>
      <c r="AT50" s="11"/>
      <c r="AU50" s="11"/>
      <c r="AV50" s="230">
        <f t="shared" si="53"/>
        <v>0</v>
      </c>
      <c r="AW50" s="11"/>
      <c r="AX50" s="11"/>
      <c r="AY50" s="11"/>
      <c r="AZ50" s="31">
        <f t="shared" si="4"/>
        <v>11500000</v>
      </c>
      <c r="BA50" s="41">
        <f t="shared" ref="BA50" si="55">I50</f>
        <v>2500000</v>
      </c>
      <c r="BB50" s="8">
        <f t="shared" ref="BB50" si="56">+AZ50+BA50</f>
        <v>14000000</v>
      </c>
      <c r="BC50" s="8">
        <f t="shared" ref="BC50" si="57">H50</f>
        <v>14000000</v>
      </c>
      <c r="BD50" s="8">
        <f t="shared" ref="BD50" si="58">BB50-BC50</f>
        <v>0</v>
      </c>
    </row>
    <row r="51" spans="1:56" x14ac:dyDescent="0.2">
      <c r="A51" s="191">
        <v>45</v>
      </c>
      <c r="B51" s="271"/>
      <c r="C51" s="272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8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71"/>
      <c r="C52" s="217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8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71"/>
      <c r="C53" s="272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8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71"/>
      <c r="C54" s="217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8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71"/>
      <c r="C55" s="272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8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71"/>
      <c r="C56" s="217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8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71"/>
      <c r="C57" s="272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8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71"/>
      <c r="C58" s="272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8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71"/>
      <c r="C59" s="272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8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71"/>
      <c r="C60" s="272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8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71"/>
      <c r="C61" s="272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8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71"/>
      <c r="C62" s="272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8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71"/>
      <c r="C63" s="217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8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71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8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71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8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71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8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71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8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71"/>
      <c r="C68" s="217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8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71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8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71"/>
      <c r="C70" s="217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8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71"/>
      <c r="C71" s="217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8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71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8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71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8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71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8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71"/>
      <c r="C75" s="217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8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71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8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77" customFormat="1" ht="21.75" customHeight="1" thickTop="1" thickBot="1" x14ac:dyDescent="0.3">
      <c r="A77" s="468" t="s">
        <v>28</v>
      </c>
      <c r="B77" s="469"/>
      <c r="C77" s="469"/>
      <c r="D77" s="470"/>
      <c r="E77" s="276">
        <f>SUM(E7:E76)</f>
        <v>623350000</v>
      </c>
      <c r="F77" s="276">
        <f t="shared" ref="F77:AY77" si="83">SUM(F7:F76)</f>
        <v>15070000</v>
      </c>
      <c r="G77" s="276">
        <f t="shared" si="83"/>
        <v>0</v>
      </c>
      <c r="H77" s="276">
        <f t="shared" si="83"/>
        <v>608280000</v>
      </c>
      <c r="I77" s="276">
        <f t="shared" si="83"/>
        <v>171730000</v>
      </c>
      <c r="J77" s="276">
        <f t="shared" si="83"/>
        <v>60000000</v>
      </c>
      <c r="K77" s="276">
        <f t="shared" si="83"/>
        <v>56000000</v>
      </c>
      <c r="L77" s="276">
        <f t="shared" si="83"/>
        <v>4000000</v>
      </c>
      <c r="M77" s="276">
        <f t="shared" si="83"/>
        <v>34029000</v>
      </c>
      <c r="N77" s="276">
        <f t="shared" si="83"/>
        <v>32379000</v>
      </c>
      <c r="O77" s="276">
        <f t="shared" si="83"/>
        <v>1650000</v>
      </c>
      <c r="P77" s="276">
        <f t="shared" si="83"/>
        <v>34654000</v>
      </c>
      <c r="Q77" s="276">
        <f>SUM(Q7:Q76)</f>
        <v>30504000</v>
      </c>
      <c r="R77" s="276">
        <f t="shared" si="83"/>
        <v>4150000</v>
      </c>
      <c r="S77" s="276">
        <f t="shared" si="83"/>
        <v>38014000</v>
      </c>
      <c r="T77" s="276">
        <f t="shared" si="83"/>
        <v>31694000</v>
      </c>
      <c r="U77" s="276">
        <f t="shared" si="83"/>
        <v>6320000</v>
      </c>
      <c r="V77" s="276">
        <f t="shared" si="83"/>
        <v>38639000</v>
      </c>
      <c r="W77" s="276">
        <f t="shared" si="83"/>
        <v>29769000</v>
      </c>
      <c r="X77" s="276">
        <f t="shared" si="83"/>
        <v>8870000</v>
      </c>
      <c r="Y77" s="276">
        <f t="shared" si="83"/>
        <v>35639000</v>
      </c>
      <c r="Z77" s="276">
        <f t="shared" si="83"/>
        <v>26319000</v>
      </c>
      <c r="AA77" s="276">
        <f t="shared" si="83"/>
        <v>9320000</v>
      </c>
      <c r="AB77" s="276">
        <f t="shared" si="83"/>
        <v>38014000</v>
      </c>
      <c r="AC77" s="276">
        <f t="shared" si="83"/>
        <v>27394000</v>
      </c>
      <c r="AD77" s="276">
        <f t="shared" si="83"/>
        <v>10620000</v>
      </c>
      <c r="AE77" s="276">
        <f t="shared" si="83"/>
        <v>37639000</v>
      </c>
      <c r="AF77" s="276">
        <f t="shared" si="83"/>
        <v>23449000</v>
      </c>
      <c r="AG77" s="276">
        <f t="shared" si="83"/>
        <v>14190000</v>
      </c>
      <c r="AH77" s="276">
        <f t="shared" si="83"/>
        <v>35639000</v>
      </c>
      <c r="AI77" s="276">
        <f t="shared" si="83"/>
        <v>13129000</v>
      </c>
      <c r="AJ77" s="276">
        <f t="shared" si="83"/>
        <v>22510000</v>
      </c>
      <c r="AK77" s="276">
        <f t="shared" si="83"/>
        <v>38014000</v>
      </c>
      <c r="AL77" s="276">
        <f t="shared" si="83"/>
        <v>8409000</v>
      </c>
      <c r="AM77" s="276">
        <f t="shared" si="83"/>
        <v>29605000</v>
      </c>
      <c r="AN77" s="276">
        <f t="shared" si="83"/>
        <v>35639000</v>
      </c>
      <c r="AO77" s="276">
        <f t="shared" si="83"/>
        <v>5450000</v>
      </c>
      <c r="AP77" s="276">
        <f t="shared" si="83"/>
        <v>30189000</v>
      </c>
      <c r="AQ77" s="276">
        <f t="shared" si="83"/>
        <v>8319000</v>
      </c>
      <c r="AR77" s="276">
        <f t="shared" si="83"/>
        <v>750000</v>
      </c>
      <c r="AS77" s="276">
        <f t="shared" si="83"/>
        <v>7569000</v>
      </c>
      <c r="AT77" s="276">
        <f t="shared" si="83"/>
        <v>2311000</v>
      </c>
      <c r="AU77" s="276">
        <f t="shared" si="83"/>
        <v>0</v>
      </c>
      <c r="AV77" s="276">
        <f t="shared" si="83"/>
        <v>2311000</v>
      </c>
      <c r="AW77" s="276">
        <f t="shared" si="83"/>
        <v>0</v>
      </c>
      <c r="AX77" s="276">
        <f t="shared" si="83"/>
        <v>0</v>
      </c>
      <c r="AY77" s="276">
        <f t="shared" si="83"/>
        <v>0</v>
      </c>
      <c r="AZ77" s="276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8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400" t="s">
        <v>125</v>
      </c>
      <c r="B79" s="400"/>
      <c r="C79" s="400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65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65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65">
        <f t="shared" si="86"/>
        <v>1800000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65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65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65">
        <f t="shared" si="86"/>
        <v>1800000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65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65">
        <f t="shared" si="86"/>
        <v>2000000</v>
      </c>
      <c r="H88" s="347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65">
        <f t="shared" si="86"/>
        <v>7350000</v>
      </c>
      <c r="H89" s="347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65">
        <f t="shared" si="86"/>
        <v>3000000</v>
      </c>
      <c r="I90" s="8" t="s">
        <v>137</v>
      </c>
      <c r="J90" s="8">
        <f>E147+TI!E141+OM!E275+KA!E223+BA!E87</f>
        <v>573921000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65">
        <f t="shared" si="86"/>
        <v>2000000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65">
        <f t="shared" si="86"/>
        <v>1744000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65">
        <f t="shared" si="86"/>
        <v>2400000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65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65">
        <f t="shared" si="86"/>
        <v>3500000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65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65">
        <f t="shared" si="86"/>
        <v>2700000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65">
        <f t="shared" si="86"/>
        <v>2300000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65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65">
        <f t="shared" si="86"/>
        <v>1520000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65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65">
        <f t="shared" si="86"/>
        <v>2500000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65">
        <f t="shared" si="86"/>
        <v>1700000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65">
        <f t="shared" si="86"/>
        <v>750000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65">
        <f t="shared" si="86"/>
        <v>2590000</v>
      </c>
      <c r="O105" s="229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65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65">
        <f t="shared" si="86"/>
        <v>3200000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65">
        <f t="shared" si="86"/>
        <v>3500000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65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65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65">
        <f t="shared" si="86"/>
        <v>2700000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65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65">
        <f t="shared" si="86"/>
        <v>2850000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65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65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1000000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65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65">
        <f t="shared" si="86"/>
        <v>4000000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65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2000000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3940000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148604000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71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71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71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91554000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57050000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24" workbookViewId="0">
      <selection activeCell="R55" sqref="R55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89" t="s">
        <v>56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</row>
    <row r="2" spans="1:20" x14ac:dyDescent="0.2">
      <c r="A2" s="489" t="s">
        <v>186</v>
      </c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43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44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44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44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44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44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304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45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68">
        <f>+'[2]Omzet '!$F$6</f>
        <v>3642832500</v>
      </c>
      <c r="T11" s="307">
        <f>+R11-S11</f>
        <v>77150000</v>
      </c>
    </row>
    <row r="12" spans="1:20" x14ac:dyDescent="0.2">
      <c r="S12" s="309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305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305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305"/>
      <c r="M15" s="155"/>
      <c r="N15" s="155"/>
      <c r="O15" s="155"/>
      <c r="P15" s="155"/>
      <c r="Q15" s="155"/>
      <c r="R15" s="155"/>
      <c r="S15" s="155"/>
      <c r="T15" s="306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43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23064000</v>
      </c>
      <c r="G17" s="7">
        <f>+BA!W47</f>
        <v>22804000</v>
      </c>
      <c r="H17" s="7">
        <f>+BA!Z47</f>
        <v>21554000</v>
      </c>
      <c r="I17" s="7">
        <f>+BA!AC47</f>
        <v>20554000</v>
      </c>
      <c r="J17" s="7">
        <f>+BA!AF47</f>
        <v>16004000</v>
      </c>
      <c r="K17" s="7">
        <f>+BA!AI47</f>
        <v>12454000</v>
      </c>
      <c r="L17" s="244">
        <f>+BA!AL47</f>
        <v>7251000</v>
      </c>
      <c r="M17" s="7">
        <f>+BA!AO47</f>
        <v>5382000</v>
      </c>
      <c r="N17" s="7">
        <f>+BA!AR47</f>
        <v>3282000</v>
      </c>
      <c r="O17" s="7">
        <f>+BA!AU47</f>
        <v>663000</v>
      </c>
      <c r="P17" s="7">
        <f>+BA!AX47</f>
        <v>0</v>
      </c>
      <c r="Q17" s="19"/>
      <c r="R17" s="7">
        <f>SUM(C17:P17)</f>
        <v>341595000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26140000</v>
      </c>
      <c r="J18" s="10">
        <f>+KA!AF110</f>
        <v>22485000</v>
      </c>
      <c r="K18" s="10">
        <f>+KA!AI110</f>
        <v>14115000</v>
      </c>
      <c r="L18" s="244">
        <f>+KA!AL110</f>
        <v>7105000</v>
      </c>
      <c r="M18" s="10">
        <f>+KA!AO110</f>
        <v>6645000</v>
      </c>
      <c r="N18" s="10">
        <f>+KA!AR110</f>
        <v>1375000</v>
      </c>
      <c r="O18" s="10">
        <f>+KA!AU110</f>
        <v>750000</v>
      </c>
      <c r="P18" s="10">
        <f>+KA!AX110</f>
        <v>0</v>
      </c>
      <c r="Q18" s="19"/>
      <c r="R18" s="7">
        <f>SUM(C18:P18)</f>
        <v>492812500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40737000</v>
      </c>
      <c r="E19" s="10">
        <f>+OM!Q143</f>
        <v>44787000</v>
      </c>
      <c r="F19" s="10">
        <f>+OM!T143</f>
        <v>56837000</v>
      </c>
      <c r="G19" s="10">
        <f>+OM!W143</f>
        <v>50387000</v>
      </c>
      <c r="H19" s="10">
        <f>+OM!Z143</f>
        <v>50075000</v>
      </c>
      <c r="I19" s="10">
        <f>+OM!AC143</f>
        <v>48537000</v>
      </c>
      <c r="J19" s="10">
        <f>+OM!AF143</f>
        <v>38507000</v>
      </c>
      <c r="K19" s="10">
        <f>+OM!AI143</f>
        <v>26992000</v>
      </c>
      <c r="L19" s="244">
        <f>+OM!AL143</f>
        <v>11217000</v>
      </c>
      <c r="M19" s="10">
        <f>+OM!AO143</f>
        <v>11217000</v>
      </c>
      <c r="N19" s="10">
        <f>+OM!AR143</f>
        <v>1917000</v>
      </c>
      <c r="O19" s="10">
        <f>+OM!AU143</f>
        <v>663000</v>
      </c>
      <c r="P19" s="10">
        <f>+OM!AX143</f>
        <v>0</v>
      </c>
      <c r="Q19" s="19"/>
      <c r="R19" s="7">
        <f>SUM(C19:P19)</f>
        <v>839598000</v>
      </c>
    </row>
    <row r="20" spans="1:20" x14ac:dyDescent="0.2">
      <c r="A20" s="6">
        <v>4</v>
      </c>
      <c r="B20" s="19" t="s">
        <v>54</v>
      </c>
      <c r="C20" s="10">
        <f>+TI!L82+TI!I82</f>
        <v>326400000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43045000</v>
      </c>
      <c r="H20" s="10">
        <f>+TI!AA82</f>
        <v>40995000</v>
      </c>
      <c r="I20" s="10">
        <f>TI!AD82</f>
        <v>42025000</v>
      </c>
      <c r="J20" s="10">
        <f>+TI!AG82</f>
        <v>30300000</v>
      </c>
      <c r="K20" s="10">
        <f>+TI!AJ82</f>
        <v>22422000</v>
      </c>
      <c r="L20" s="244">
        <f>+TI!AM82</f>
        <v>11674000</v>
      </c>
      <c r="M20" s="10">
        <f>+TI!AP82</f>
        <v>11184000</v>
      </c>
      <c r="N20" s="10">
        <f>+TI!AS82</f>
        <v>1600000</v>
      </c>
      <c r="O20" s="10">
        <f>+TI!AV82</f>
        <v>750000</v>
      </c>
      <c r="P20" s="10">
        <f>+TI!AY82</f>
        <v>0</v>
      </c>
      <c r="Q20" s="19"/>
      <c r="R20" s="7">
        <f>SUM(C20:P20)</f>
        <v>648850000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27394000</v>
      </c>
      <c r="J21" s="10">
        <f>+TO!AF77</f>
        <v>23449000</v>
      </c>
      <c r="K21" s="10">
        <f>+TO!AI77</f>
        <v>13129000</v>
      </c>
      <c r="L21" s="244">
        <f>+TO!AL77</f>
        <v>8409000</v>
      </c>
      <c r="M21" s="10">
        <f>+TO!AO77</f>
        <v>5450000</v>
      </c>
      <c r="N21" s="10">
        <f>+TO!AR77</f>
        <v>750000</v>
      </c>
      <c r="O21" s="10">
        <f>+TO!AU77</f>
        <v>0</v>
      </c>
      <c r="P21" s="10">
        <f>+TO!AX77</f>
        <v>0</v>
      </c>
      <c r="Q21" s="19"/>
      <c r="R21" s="7">
        <f>SUM(C21:P21)</f>
        <v>456976000</v>
      </c>
    </row>
    <row r="22" spans="1:20" s="304" customFormat="1" x14ac:dyDescent="0.2">
      <c r="A22" s="20"/>
      <c r="B22" s="20" t="s">
        <v>50</v>
      </c>
      <c r="C22" s="25">
        <f>SUM(C17:C21)</f>
        <v>1441437500</v>
      </c>
      <c r="D22" s="25">
        <f t="shared" ref="D22:R22" si="2">SUM(D17:D21)</f>
        <v>148465000</v>
      </c>
      <c r="E22" s="25">
        <f t="shared" si="2"/>
        <v>168820000</v>
      </c>
      <c r="F22" s="25">
        <f t="shared" si="2"/>
        <v>194200000</v>
      </c>
      <c r="G22" s="25">
        <f t="shared" si="2"/>
        <v>176115000</v>
      </c>
      <c r="H22" s="25">
        <f t="shared" si="2"/>
        <v>169003000</v>
      </c>
      <c r="I22" s="25">
        <f t="shared" si="2"/>
        <v>164650000</v>
      </c>
      <c r="J22" s="25">
        <f t="shared" si="2"/>
        <v>130745000</v>
      </c>
      <c r="K22" s="25">
        <f t="shared" si="2"/>
        <v>89112000</v>
      </c>
      <c r="L22" s="245">
        <f t="shared" si="2"/>
        <v>45656000</v>
      </c>
      <c r="M22" s="25">
        <f t="shared" si="2"/>
        <v>39878000</v>
      </c>
      <c r="N22" s="25">
        <f t="shared" si="2"/>
        <v>8924000</v>
      </c>
      <c r="O22" s="25">
        <f t="shared" si="2"/>
        <v>2826000</v>
      </c>
      <c r="P22" s="25">
        <f t="shared" si="2"/>
        <v>0</v>
      </c>
      <c r="Q22" s="25">
        <f t="shared" si="2"/>
        <v>0</v>
      </c>
      <c r="R22" s="25">
        <f t="shared" si="2"/>
        <v>2779831500</v>
      </c>
      <c r="S22" s="307"/>
    </row>
    <row r="23" spans="1:20" x14ac:dyDescent="0.2">
      <c r="S23" s="306"/>
    </row>
    <row r="25" spans="1:20" x14ac:dyDescent="0.2">
      <c r="A25" s="308" t="s">
        <v>59</v>
      </c>
      <c r="B25" s="308"/>
    </row>
    <row r="26" spans="1:20" x14ac:dyDescent="0.2">
      <c r="A26" s="308" t="s">
        <v>60</v>
      </c>
      <c r="B26" s="308"/>
      <c r="S26" s="306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43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6">
        <f>+BA!L47</f>
        <v>7850000</v>
      </c>
      <c r="D28" s="236">
        <f>+BA!O47</f>
        <v>2550000</v>
      </c>
      <c r="E28" s="236">
        <f>+BA!R47</f>
        <v>2550000</v>
      </c>
      <c r="F28" s="236">
        <f>+BA!U47</f>
        <v>3910000</v>
      </c>
      <c r="G28" s="236">
        <f>+BA!X47</f>
        <v>7170000</v>
      </c>
      <c r="H28" s="236">
        <f>BA!AA47</f>
        <v>5420000</v>
      </c>
      <c r="I28" s="236">
        <f>+BA!AD47</f>
        <v>6420000</v>
      </c>
      <c r="J28" s="236">
        <f>+BA!AG47</f>
        <v>13970000</v>
      </c>
      <c r="K28" s="236">
        <f>+BA!AJ47</f>
        <v>14520000</v>
      </c>
      <c r="L28" s="246">
        <f>+BA!AM47</f>
        <v>19723000</v>
      </c>
      <c r="M28" s="236">
        <f>+BA!AP47</f>
        <v>23742000</v>
      </c>
      <c r="N28" s="236">
        <f>+BA!AS47</f>
        <v>8402000</v>
      </c>
      <c r="O28" s="7">
        <f>+BA!AV47</f>
        <v>4078000</v>
      </c>
      <c r="P28" s="7">
        <f>+BA!AY47</f>
        <v>0</v>
      </c>
      <c r="Q28" s="19"/>
      <c r="R28" s="7">
        <f>SUM(C28:P28)</f>
        <v>120305000</v>
      </c>
      <c r="S28" s="306"/>
    </row>
    <row r="29" spans="1:20" x14ac:dyDescent="0.2">
      <c r="A29" s="6">
        <v>2</v>
      </c>
      <c r="B29" s="19" t="s">
        <v>52</v>
      </c>
      <c r="C29" s="237">
        <f>+KA!L110</f>
        <v>6000000</v>
      </c>
      <c r="D29" s="237">
        <f>+KA!O110</f>
        <v>3317000</v>
      </c>
      <c r="E29" s="237">
        <f>+KA!R110</f>
        <v>3317000</v>
      </c>
      <c r="F29" s="237">
        <f>+KA!U110</f>
        <v>5067000</v>
      </c>
      <c r="G29" s="237">
        <f>+KA!X110</f>
        <v>7467000</v>
      </c>
      <c r="H29" s="237">
        <f>+KA!AA110</f>
        <v>7517000</v>
      </c>
      <c r="I29" s="237">
        <f>+KA!AD110</f>
        <v>9837000</v>
      </c>
      <c r="J29" s="237">
        <f>+KA!AG110</f>
        <v>13492000</v>
      </c>
      <c r="K29" s="237">
        <f>+KA!AJ110</f>
        <v>21862000</v>
      </c>
      <c r="L29" s="246">
        <f>+KA!AM110</f>
        <v>28872000</v>
      </c>
      <c r="M29" s="237">
        <f>+KA!AP110</f>
        <v>29332000</v>
      </c>
      <c r="N29" s="237">
        <f>+KA!AS110</f>
        <v>6592000</v>
      </c>
      <c r="O29" s="10">
        <f>+KA!AV110</f>
        <v>1288000</v>
      </c>
      <c r="P29" s="10">
        <f>+KA!AY110</f>
        <v>0</v>
      </c>
      <c r="Q29" s="19"/>
      <c r="R29" s="7">
        <f>SUM(C29:P29)</f>
        <v>143960000</v>
      </c>
      <c r="S29" s="306"/>
    </row>
    <row r="30" spans="1:20" x14ac:dyDescent="0.2">
      <c r="A30" s="6">
        <v>3</v>
      </c>
      <c r="B30" s="19" t="s">
        <v>53</v>
      </c>
      <c r="C30" s="237">
        <f>+OM!L143</f>
        <v>24750000</v>
      </c>
      <c r="D30" s="237">
        <f>+OM!O143</f>
        <v>10240000</v>
      </c>
      <c r="E30" s="237">
        <f>+OM!R143</f>
        <v>11940000</v>
      </c>
      <c r="F30" s="237">
        <f>+OM!U143</f>
        <v>14940000</v>
      </c>
      <c r="G30" s="237">
        <f>+OM!X143</f>
        <v>16390000</v>
      </c>
      <c r="H30" s="237">
        <f>+OM!AA143</f>
        <v>16702000</v>
      </c>
      <c r="I30" s="237">
        <f>+OM!AD143</f>
        <v>22740000</v>
      </c>
      <c r="J30" s="237">
        <f>+OM!AG143</f>
        <v>28270000</v>
      </c>
      <c r="K30" s="237">
        <f>+OM!AJ143</f>
        <v>39785000</v>
      </c>
      <c r="L30" s="246">
        <f>+OM!AM143</f>
        <v>55560000</v>
      </c>
      <c r="M30" s="237">
        <f>+OM!AP143</f>
        <v>54810000</v>
      </c>
      <c r="N30" s="237">
        <f>+OM!AS143</f>
        <v>17805000</v>
      </c>
      <c r="O30" s="10">
        <f>+OM!AV143</f>
        <v>12450000</v>
      </c>
      <c r="P30" s="10">
        <f>+OM!AY143</f>
        <v>0</v>
      </c>
      <c r="Q30" s="19"/>
      <c r="R30" s="7">
        <f>SUM(C30:P30)</f>
        <v>326382000</v>
      </c>
      <c r="S30" s="306"/>
    </row>
    <row r="31" spans="1:20" x14ac:dyDescent="0.2">
      <c r="A31" s="6">
        <v>4</v>
      </c>
      <c r="B31" s="19" t="s">
        <v>54</v>
      </c>
      <c r="C31" s="237">
        <f>+TI!M82</f>
        <v>7500000</v>
      </c>
      <c r="D31" s="237">
        <f>+TI!P82</f>
        <v>1650000</v>
      </c>
      <c r="E31" s="237">
        <f>+TI!S82</f>
        <v>4100000</v>
      </c>
      <c r="F31" s="237">
        <f>+TI!V82</f>
        <v>7150000</v>
      </c>
      <c r="G31" s="237">
        <f>+TI!Y82</f>
        <v>6700000</v>
      </c>
      <c r="H31" s="237">
        <f>+TI!AB82</f>
        <v>8750000</v>
      </c>
      <c r="I31" s="237">
        <f>+TI!AE82</f>
        <v>12220000</v>
      </c>
      <c r="J31" s="237">
        <f>+TI!AH82</f>
        <v>19445000</v>
      </c>
      <c r="K31" s="237">
        <f>+TI!AK82</f>
        <v>27323000</v>
      </c>
      <c r="L31" s="246">
        <f>+TI!AN82</f>
        <v>38071000</v>
      </c>
      <c r="M31" s="237">
        <f>+TI!AQ82</f>
        <v>37711000</v>
      </c>
      <c r="N31" s="237">
        <f>+TI!AT82</f>
        <v>17880000</v>
      </c>
      <c r="O31" s="10">
        <f>+TI!AW82</f>
        <v>9700000</v>
      </c>
      <c r="P31" s="10">
        <f>+TI!AW82</f>
        <v>9700000</v>
      </c>
      <c r="Q31" s="19"/>
      <c r="R31" s="7">
        <f>SUM(C31:O31)</f>
        <v>198200000</v>
      </c>
      <c r="S31" s="306"/>
      <c r="T31" s="309"/>
    </row>
    <row r="32" spans="1:20" x14ac:dyDescent="0.2">
      <c r="A32" s="6">
        <v>5</v>
      </c>
      <c r="B32" s="19" t="s">
        <v>55</v>
      </c>
      <c r="C32" s="237">
        <f>+TO!L77</f>
        <v>4000000</v>
      </c>
      <c r="D32" s="237">
        <f>+TO!O77</f>
        <v>1650000</v>
      </c>
      <c r="E32" s="237">
        <f>+TO!R77</f>
        <v>4150000</v>
      </c>
      <c r="F32" s="237">
        <f>+TO!U77</f>
        <v>6320000</v>
      </c>
      <c r="G32" s="237">
        <f>+TO!X77</f>
        <v>8870000</v>
      </c>
      <c r="H32" s="237">
        <f>+TO!AA77</f>
        <v>9320000</v>
      </c>
      <c r="I32" s="237">
        <f>+TO!AD77</f>
        <v>10620000</v>
      </c>
      <c r="J32" s="237">
        <f>+TO!AG77</f>
        <v>14190000</v>
      </c>
      <c r="K32" s="237">
        <f>+TO!AJ77</f>
        <v>22510000</v>
      </c>
      <c r="L32" s="246">
        <f>+TO!AM77</f>
        <v>29605000</v>
      </c>
      <c r="M32" s="237">
        <f>+TO!AP77</f>
        <v>30189000</v>
      </c>
      <c r="N32" s="237">
        <f>+TO!AS77</f>
        <v>7569000</v>
      </c>
      <c r="O32" s="10">
        <f>+TO!AV77</f>
        <v>2311000</v>
      </c>
      <c r="P32" s="10">
        <f>+TO!AY77</f>
        <v>0</v>
      </c>
      <c r="Q32" s="19"/>
      <c r="R32" s="7">
        <f>SUM(C32:P32)</f>
        <v>151304000</v>
      </c>
      <c r="S32" s="306"/>
    </row>
    <row r="33" spans="1:19" s="304" customFormat="1" x14ac:dyDescent="0.2">
      <c r="A33" s="20"/>
      <c r="B33" s="20" t="s">
        <v>50</v>
      </c>
      <c r="C33" s="238">
        <f>SUM(C28:C32)</f>
        <v>50100000</v>
      </c>
      <c r="D33" s="238">
        <f t="shared" ref="D33:Q33" si="3">SUM(D28:D32)</f>
        <v>19407000</v>
      </c>
      <c r="E33" s="238">
        <f t="shared" si="3"/>
        <v>26057000</v>
      </c>
      <c r="F33" s="238">
        <f t="shared" si="3"/>
        <v>37387000</v>
      </c>
      <c r="G33" s="238">
        <f t="shared" ref="G33:N33" si="4">SUM(G28:G32)</f>
        <v>46597000</v>
      </c>
      <c r="H33" s="238">
        <f t="shared" si="4"/>
        <v>47709000</v>
      </c>
      <c r="I33" s="238">
        <f t="shared" si="4"/>
        <v>61837000</v>
      </c>
      <c r="J33" s="238">
        <f t="shared" si="4"/>
        <v>89367000</v>
      </c>
      <c r="K33" s="238">
        <f t="shared" si="4"/>
        <v>126000000</v>
      </c>
      <c r="L33" s="247">
        <f t="shared" si="4"/>
        <v>171831000</v>
      </c>
      <c r="M33" s="238">
        <f t="shared" si="4"/>
        <v>175784000</v>
      </c>
      <c r="N33" s="238">
        <f t="shared" si="4"/>
        <v>58248000</v>
      </c>
      <c r="O33" s="25">
        <f t="shared" si="3"/>
        <v>29827000</v>
      </c>
      <c r="P33" s="25">
        <f t="shared" si="3"/>
        <v>9700000</v>
      </c>
      <c r="Q33" s="25">
        <f t="shared" si="3"/>
        <v>0</v>
      </c>
      <c r="R33" s="25">
        <f>SUM(R28:R32)</f>
        <v>940151000</v>
      </c>
      <c r="S33" s="307">
        <f>R11-R22</f>
        <v>940151000</v>
      </c>
    </row>
    <row r="34" spans="1:19" s="304" customFormat="1" x14ac:dyDescent="0.2">
      <c r="A34" s="152"/>
      <c r="B34" s="152"/>
      <c r="C34" s="239"/>
      <c r="D34" s="239"/>
      <c r="E34" s="239"/>
      <c r="F34" s="239"/>
      <c r="G34" s="239"/>
      <c r="H34" s="239"/>
      <c r="I34" s="239"/>
      <c r="J34" s="239"/>
      <c r="K34" s="239"/>
      <c r="L34" s="248"/>
      <c r="M34" s="239"/>
      <c r="N34" s="239"/>
      <c r="O34" s="153"/>
      <c r="P34" s="153"/>
      <c r="Q34" s="153"/>
      <c r="R34" s="153"/>
      <c r="S34" s="307">
        <f>S33-R33</f>
        <v>0</v>
      </c>
    </row>
    <row r="35" spans="1:19" s="304" customFormat="1" x14ac:dyDescent="0.2">
      <c r="A35" s="155" t="s">
        <v>133</v>
      </c>
      <c r="B35" s="152"/>
      <c r="C35" s="153"/>
      <c r="D35" s="153"/>
      <c r="E35" s="1" t="s">
        <v>135</v>
      </c>
      <c r="F35" s="306"/>
      <c r="G35" s="306"/>
      <c r="H35" s="1" t="s">
        <v>358</v>
      </c>
      <c r="I35" s="310"/>
      <c r="J35" s="154"/>
      <c r="K35" s="154"/>
      <c r="L35" s="249"/>
      <c r="M35" s="153"/>
      <c r="N35" s="153"/>
      <c r="O35" s="153"/>
      <c r="P35" s="153"/>
      <c r="Q35" s="153"/>
      <c r="R35" s="153"/>
      <c r="S35" s="307"/>
    </row>
    <row r="36" spans="1:19" s="304" customFormat="1" x14ac:dyDescent="0.2">
      <c r="A36" s="155"/>
      <c r="B36" s="152"/>
      <c r="C36" s="153"/>
      <c r="D36" s="153"/>
      <c r="E36" s="306"/>
      <c r="F36" s="306"/>
      <c r="G36" s="306"/>
      <c r="H36" s="306"/>
      <c r="I36" s="154"/>
      <c r="J36" s="154"/>
      <c r="K36" s="154"/>
      <c r="L36" s="249"/>
      <c r="M36" s="153"/>
      <c r="N36" s="153"/>
      <c r="O36" s="153"/>
      <c r="P36" s="153"/>
      <c r="Q36" s="153"/>
      <c r="R36" s="153"/>
    </row>
    <row r="37" spans="1:19" x14ac:dyDescent="0.2">
      <c r="C37" s="306"/>
      <c r="D37" s="306"/>
      <c r="E37" s="309"/>
      <c r="I37" s="311"/>
      <c r="J37" s="311"/>
      <c r="K37" s="311"/>
      <c r="L37" s="312"/>
      <c r="M37" s="306"/>
      <c r="N37" s="306"/>
      <c r="O37" s="306"/>
      <c r="P37" s="306"/>
      <c r="Q37" s="306"/>
      <c r="R37" s="306"/>
    </row>
    <row r="38" spans="1:19" x14ac:dyDescent="0.2">
      <c r="C38" s="306"/>
      <c r="D38" s="306"/>
      <c r="I38" s="306"/>
      <c r="J38" s="306"/>
      <c r="K38" s="306"/>
      <c r="M38" s="306"/>
      <c r="N38" s="306"/>
      <c r="O38" s="306"/>
      <c r="P38" s="306"/>
      <c r="Q38" s="306"/>
      <c r="R38" s="306"/>
    </row>
    <row r="39" spans="1:19" x14ac:dyDescent="0.2">
      <c r="A39" s="313" t="s">
        <v>205</v>
      </c>
      <c r="B39" s="313"/>
      <c r="C39" s="309"/>
      <c r="E39" s="313" t="s">
        <v>357</v>
      </c>
      <c r="F39" s="304"/>
      <c r="G39" s="313"/>
      <c r="H39" s="313" t="s">
        <v>152</v>
      </c>
      <c r="I39" s="314"/>
      <c r="J39" s="306"/>
      <c r="K39" s="306"/>
    </row>
    <row r="40" spans="1:19" x14ac:dyDescent="0.2">
      <c r="A40" s="315" t="s">
        <v>369</v>
      </c>
      <c r="B40" s="304"/>
      <c r="E40" s="315" t="s">
        <v>136</v>
      </c>
      <c r="F40" s="315"/>
      <c r="G40" s="315"/>
      <c r="H40" s="315" t="s">
        <v>153</v>
      </c>
      <c r="I40" s="316"/>
      <c r="J40" s="306"/>
      <c r="K40" s="306"/>
    </row>
    <row r="41" spans="1:19" x14ac:dyDescent="0.2">
      <c r="E41" s="315"/>
      <c r="F41" s="315"/>
      <c r="G41" s="315"/>
      <c r="H41" s="306"/>
      <c r="I41" s="316"/>
      <c r="J41" s="306"/>
      <c r="K41" s="306"/>
    </row>
    <row r="42" spans="1:19" x14ac:dyDescent="0.2">
      <c r="F42" s="306"/>
      <c r="H42" s="306"/>
      <c r="I42" s="306"/>
      <c r="J42" s="306"/>
      <c r="K42" s="306"/>
    </row>
    <row r="43" spans="1:19" x14ac:dyDescent="0.2">
      <c r="B43" s="19" t="s">
        <v>51</v>
      </c>
      <c r="C43" s="306">
        <f>C6-C17</f>
        <v>7850000</v>
      </c>
      <c r="D43" s="306">
        <f t="shared" ref="D43:R43" si="5">D6-D17</f>
        <v>2550000</v>
      </c>
      <c r="E43" s="306">
        <f t="shared" si="5"/>
        <v>2550000</v>
      </c>
      <c r="F43" s="306">
        <f t="shared" si="5"/>
        <v>3910000</v>
      </c>
      <c r="G43" s="306">
        <f t="shared" si="5"/>
        <v>7170000</v>
      </c>
      <c r="H43" s="306">
        <f t="shared" si="5"/>
        <v>5420000</v>
      </c>
      <c r="I43" s="306">
        <f t="shared" si="5"/>
        <v>6420000</v>
      </c>
      <c r="J43" s="306">
        <f t="shared" si="5"/>
        <v>13970000</v>
      </c>
      <c r="K43" s="306">
        <f t="shared" si="5"/>
        <v>14520000</v>
      </c>
      <c r="L43" s="306">
        <f t="shared" si="5"/>
        <v>19723000</v>
      </c>
      <c r="M43" s="306">
        <f t="shared" si="5"/>
        <v>23742000</v>
      </c>
      <c r="N43" s="306">
        <f t="shared" si="5"/>
        <v>8402000</v>
      </c>
      <c r="O43" s="306">
        <f t="shared" si="5"/>
        <v>4078000</v>
      </c>
      <c r="P43" s="306">
        <f t="shared" si="5"/>
        <v>0</v>
      </c>
      <c r="Q43" s="306">
        <f t="shared" si="5"/>
        <v>0</v>
      </c>
      <c r="R43" s="306">
        <f t="shared" si="5"/>
        <v>120305000</v>
      </c>
    </row>
    <row r="44" spans="1:19" x14ac:dyDescent="0.2">
      <c r="B44" s="19" t="s">
        <v>52</v>
      </c>
      <c r="C44" s="306">
        <f t="shared" ref="C44:R44" si="6">C7-C18</f>
        <v>6000000</v>
      </c>
      <c r="D44" s="306">
        <f t="shared" si="6"/>
        <v>3317000</v>
      </c>
      <c r="E44" s="306">
        <f t="shared" si="6"/>
        <v>3317000</v>
      </c>
      <c r="F44" s="306">
        <f t="shared" si="6"/>
        <v>5067000</v>
      </c>
      <c r="G44" s="306">
        <f t="shared" si="6"/>
        <v>7467000</v>
      </c>
      <c r="H44" s="306">
        <f t="shared" si="6"/>
        <v>7517000</v>
      </c>
      <c r="I44" s="306">
        <f t="shared" si="6"/>
        <v>9837000</v>
      </c>
      <c r="J44" s="306">
        <f t="shared" si="6"/>
        <v>13492000</v>
      </c>
      <c r="K44" s="306">
        <f t="shared" si="6"/>
        <v>21862000</v>
      </c>
      <c r="L44" s="306">
        <f t="shared" si="6"/>
        <v>28872000</v>
      </c>
      <c r="M44" s="306">
        <f t="shared" si="6"/>
        <v>29332000</v>
      </c>
      <c r="N44" s="306">
        <f t="shared" si="6"/>
        <v>6592000</v>
      </c>
      <c r="O44" s="306">
        <f t="shared" si="6"/>
        <v>1288000</v>
      </c>
      <c r="P44" s="306">
        <f t="shared" si="6"/>
        <v>2038000</v>
      </c>
      <c r="Q44" s="306">
        <f t="shared" si="6"/>
        <v>0</v>
      </c>
      <c r="R44" s="306">
        <f t="shared" si="6"/>
        <v>143960000</v>
      </c>
    </row>
    <row r="45" spans="1:19" x14ac:dyDescent="0.2">
      <c r="B45" s="19" t="s">
        <v>53</v>
      </c>
      <c r="C45" s="306">
        <f t="shared" ref="C45:R45" si="7">C8-C19</f>
        <v>24750000</v>
      </c>
      <c r="D45" s="306">
        <f t="shared" si="7"/>
        <v>10240000</v>
      </c>
      <c r="E45" s="306">
        <f t="shared" si="7"/>
        <v>11940000</v>
      </c>
      <c r="F45" s="306">
        <f t="shared" si="7"/>
        <v>14940000</v>
      </c>
      <c r="G45" s="306">
        <f t="shared" si="7"/>
        <v>16390000</v>
      </c>
      <c r="H45" s="306">
        <f t="shared" si="7"/>
        <v>16702000</v>
      </c>
      <c r="I45" s="306">
        <f t="shared" si="7"/>
        <v>22740000</v>
      </c>
      <c r="J45" s="306">
        <f t="shared" si="7"/>
        <v>28270000</v>
      </c>
      <c r="K45" s="306">
        <f t="shared" si="7"/>
        <v>39785000</v>
      </c>
      <c r="L45" s="306">
        <f t="shared" si="7"/>
        <v>55560000</v>
      </c>
      <c r="M45" s="306">
        <f t="shared" si="7"/>
        <v>54810000</v>
      </c>
      <c r="N45" s="306">
        <f t="shared" si="7"/>
        <v>17805000</v>
      </c>
      <c r="O45" s="306">
        <f t="shared" si="7"/>
        <v>12450000</v>
      </c>
      <c r="P45" s="306">
        <f t="shared" si="7"/>
        <v>0</v>
      </c>
      <c r="Q45" s="306">
        <f t="shared" si="7"/>
        <v>0</v>
      </c>
      <c r="R45" s="306">
        <f t="shared" si="7"/>
        <v>326382000</v>
      </c>
    </row>
    <row r="46" spans="1:19" x14ac:dyDescent="0.2">
      <c r="B46" s="19" t="s">
        <v>54</v>
      </c>
      <c r="C46" s="306">
        <f t="shared" ref="C46:R46" si="8">C9-C20</f>
        <v>7500000</v>
      </c>
      <c r="D46" s="306">
        <f t="shared" si="8"/>
        <v>1650000</v>
      </c>
      <c r="E46" s="306">
        <f t="shared" si="8"/>
        <v>4100000</v>
      </c>
      <c r="F46" s="306">
        <f t="shared" si="8"/>
        <v>7150000</v>
      </c>
      <c r="G46" s="306">
        <f t="shared" si="8"/>
        <v>6700000</v>
      </c>
      <c r="H46" s="306">
        <f t="shared" si="8"/>
        <v>8750000</v>
      </c>
      <c r="I46" s="306">
        <f t="shared" si="8"/>
        <v>12220000</v>
      </c>
      <c r="J46" s="306">
        <f t="shared" si="8"/>
        <v>19445000</v>
      </c>
      <c r="K46" s="306">
        <f t="shared" si="8"/>
        <v>27323000</v>
      </c>
      <c r="L46" s="306">
        <f t="shared" si="8"/>
        <v>38071000</v>
      </c>
      <c r="M46" s="306">
        <f t="shared" si="8"/>
        <v>37711000</v>
      </c>
      <c r="N46" s="306">
        <f t="shared" si="8"/>
        <v>17880000</v>
      </c>
      <c r="O46" s="306">
        <f t="shared" si="8"/>
        <v>9700000</v>
      </c>
      <c r="P46" s="306">
        <f t="shared" si="8"/>
        <v>0</v>
      </c>
      <c r="Q46" s="306">
        <f t="shared" si="8"/>
        <v>0</v>
      </c>
      <c r="R46" s="306">
        <f t="shared" si="8"/>
        <v>198200000</v>
      </c>
    </row>
    <row r="47" spans="1:19" x14ac:dyDescent="0.2">
      <c r="B47" s="19" t="s">
        <v>55</v>
      </c>
      <c r="C47" s="306">
        <f t="shared" ref="C47:R47" si="9">C10-C21</f>
        <v>4000000</v>
      </c>
      <c r="D47" s="306">
        <f t="shared" si="9"/>
        <v>1650000</v>
      </c>
      <c r="E47" s="306">
        <f t="shared" si="9"/>
        <v>4150000</v>
      </c>
      <c r="F47" s="306">
        <f t="shared" si="9"/>
        <v>6320000</v>
      </c>
      <c r="G47" s="306">
        <f t="shared" si="9"/>
        <v>8870000</v>
      </c>
      <c r="H47" s="306">
        <f t="shared" si="9"/>
        <v>9320000</v>
      </c>
      <c r="I47" s="306">
        <f t="shared" si="9"/>
        <v>10620000</v>
      </c>
      <c r="J47" s="306">
        <f t="shared" si="9"/>
        <v>14190000</v>
      </c>
      <c r="K47" s="306">
        <f t="shared" si="9"/>
        <v>22510000</v>
      </c>
      <c r="L47" s="306">
        <f t="shared" si="9"/>
        <v>29605000</v>
      </c>
      <c r="M47" s="306">
        <f t="shared" si="9"/>
        <v>30189000</v>
      </c>
      <c r="N47" s="306">
        <f t="shared" si="9"/>
        <v>7569000</v>
      </c>
      <c r="O47" s="306">
        <f t="shared" si="9"/>
        <v>2311000</v>
      </c>
      <c r="P47" s="306">
        <f t="shared" si="9"/>
        <v>0</v>
      </c>
      <c r="Q47" s="306">
        <f t="shared" si="9"/>
        <v>0</v>
      </c>
      <c r="R47" s="306">
        <f t="shared" si="9"/>
        <v>151304000</v>
      </c>
    </row>
    <row r="48" spans="1:19" x14ac:dyDescent="0.2">
      <c r="C48" s="306">
        <f t="shared" ref="C48:R48" si="10">C11-C22</f>
        <v>50100000</v>
      </c>
      <c r="D48" s="306">
        <f t="shared" si="10"/>
        <v>19407000</v>
      </c>
      <c r="E48" s="306">
        <f t="shared" si="10"/>
        <v>26057000</v>
      </c>
      <c r="F48" s="306">
        <f t="shared" si="10"/>
        <v>37387000</v>
      </c>
      <c r="G48" s="306">
        <f t="shared" si="10"/>
        <v>46597000</v>
      </c>
      <c r="H48" s="306">
        <f t="shared" si="10"/>
        <v>47709000</v>
      </c>
      <c r="I48" s="306">
        <f t="shared" si="10"/>
        <v>61837000</v>
      </c>
      <c r="J48" s="306">
        <f t="shared" si="10"/>
        <v>89367000</v>
      </c>
      <c r="K48" s="306">
        <f t="shared" si="10"/>
        <v>126000000</v>
      </c>
      <c r="L48" s="306">
        <f t="shared" si="10"/>
        <v>171831000</v>
      </c>
      <c r="M48" s="306">
        <f t="shared" si="10"/>
        <v>175784000</v>
      </c>
      <c r="N48" s="306">
        <f t="shared" si="10"/>
        <v>58248000</v>
      </c>
      <c r="O48" s="306">
        <f t="shared" si="10"/>
        <v>29827000</v>
      </c>
      <c r="P48" s="306">
        <f t="shared" si="10"/>
        <v>2038000</v>
      </c>
      <c r="Q48" s="306">
        <f t="shared" si="10"/>
        <v>0</v>
      </c>
      <c r="R48" s="306">
        <f t="shared" si="10"/>
        <v>940151000</v>
      </c>
    </row>
    <row r="51" spans="2:18" x14ac:dyDescent="0.2">
      <c r="B51" s="19" t="s">
        <v>51</v>
      </c>
      <c r="C51" s="306">
        <f>C28-C43</f>
        <v>0</v>
      </c>
      <c r="D51" s="306">
        <f t="shared" ref="D51:R51" si="11">D28-D43</f>
        <v>0</v>
      </c>
      <c r="E51" s="306">
        <f t="shared" si="11"/>
        <v>0</v>
      </c>
      <c r="F51" s="306">
        <f t="shared" si="11"/>
        <v>0</v>
      </c>
      <c r="G51" s="306">
        <f t="shared" si="11"/>
        <v>0</v>
      </c>
      <c r="H51" s="306">
        <f t="shared" si="11"/>
        <v>0</v>
      </c>
      <c r="I51" s="306">
        <f t="shared" si="11"/>
        <v>0</v>
      </c>
      <c r="J51" s="306">
        <f t="shared" si="11"/>
        <v>0</v>
      </c>
      <c r="K51" s="306">
        <f t="shared" si="11"/>
        <v>0</v>
      </c>
      <c r="L51" s="306">
        <f t="shared" si="11"/>
        <v>0</v>
      </c>
      <c r="M51" s="306">
        <f t="shared" si="11"/>
        <v>0</v>
      </c>
      <c r="N51" s="306">
        <f t="shared" si="11"/>
        <v>0</v>
      </c>
      <c r="O51" s="306">
        <f t="shared" si="11"/>
        <v>0</v>
      </c>
      <c r="P51" s="306">
        <f t="shared" si="11"/>
        <v>0</v>
      </c>
      <c r="Q51" s="306">
        <f t="shared" si="11"/>
        <v>0</v>
      </c>
      <c r="R51" s="306">
        <f t="shared" si="11"/>
        <v>0</v>
      </c>
    </row>
    <row r="52" spans="2:18" x14ac:dyDescent="0.2">
      <c r="B52" s="19" t="s">
        <v>52</v>
      </c>
      <c r="C52" s="306">
        <f t="shared" ref="C52:R52" si="12">C29-C44</f>
        <v>0</v>
      </c>
      <c r="D52" s="306">
        <f t="shared" si="12"/>
        <v>0</v>
      </c>
      <c r="E52" s="306">
        <f t="shared" si="12"/>
        <v>0</v>
      </c>
      <c r="F52" s="306">
        <f t="shared" si="12"/>
        <v>0</v>
      </c>
      <c r="G52" s="306">
        <f t="shared" si="12"/>
        <v>0</v>
      </c>
      <c r="H52" s="306">
        <f t="shared" si="12"/>
        <v>0</v>
      </c>
      <c r="I52" s="306">
        <f t="shared" si="12"/>
        <v>0</v>
      </c>
      <c r="J52" s="306">
        <f t="shared" si="12"/>
        <v>0</v>
      </c>
      <c r="K52" s="306">
        <f t="shared" si="12"/>
        <v>0</v>
      </c>
      <c r="L52" s="306">
        <f t="shared" si="12"/>
        <v>0</v>
      </c>
      <c r="M52" s="306">
        <f t="shared" si="12"/>
        <v>0</v>
      </c>
      <c r="N52" s="306">
        <f t="shared" si="12"/>
        <v>0</v>
      </c>
      <c r="O52" s="306">
        <f t="shared" si="12"/>
        <v>0</v>
      </c>
      <c r="P52" s="306">
        <f t="shared" si="12"/>
        <v>-2038000</v>
      </c>
      <c r="Q52" s="306">
        <f t="shared" si="12"/>
        <v>0</v>
      </c>
      <c r="R52" s="306">
        <f t="shared" si="12"/>
        <v>0</v>
      </c>
    </row>
    <row r="53" spans="2:18" x14ac:dyDescent="0.2">
      <c r="B53" s="19" t="s">
        <v>53</v>
      </c>
      <c r="C53" s="306">
        <f t="shared" ref="C53:R53" si="13">C30-C45</f>
        <v>0</v>
      </c>
      <c r="D53" s="306">
        <f t="shared" si="13"/>
        <v>0</v>
      </c>
      <c r="E53" s="306">
        <f t="shared" si="13"/>
        <v>0</v>
      </c>
      <c r="F53" s="306">
        <f t="shared" si="13"/>
        <v>0</v>
      </c>
      <c r="G53" s="306">
        <f t="shared" si="13"/>
        <v>0</v>
      </c>
      <c r="H53" s="306">
        <f t="shared" si="13"/>
        <v>0</v>
      </c>
      <c r="I53" s="306">
        <f t="shared" si="13"/>
        <v>0</v>
      </c>
      <c r="J53" s="306">
        <f t="shared" si="13"/>
        <v>0</v>
      </c>
      <c r="K53" s="306">
        <f t="shared" si="13"/>
        <v>0</v>
      </c>
      <c r="L53" s="306">
        <f t="shared" si="13"/>
        <v>0</v>
      </c>
      <c r="M53" s="306">
        <f t="shared" si="13"/>
        <v>0</v>
      </c>
      <c r="N53" s="306">
        <f t="shared" si="13"/>
        <v>0</v>
      </c>
      <c r="O53" s="306">
        <f t="shared" si="13"/>
        <v>0</v>
      </c>
      <c r="P53" s="306">
        <f t="shared" si="13"/>
        <v>0</v>
      </c>
      <c r="Q53" s="306">
        <f t="shared" si="13"/>
        <v>0</v>
      </c>
      <c r="R53" s="306">
        <f t="shared" si="13"/>
        <v>0</v>
      </c>
    </row>
    <row r="54" spans="2:18" x14ac:dyDescent="0.2">
      <c r="B54" s="19" t="s">
        <v>54</v>
      </c>
      <c r="C54" s="306">
        <f t="shared" ref="C54:Q54" si="14">C31-C46</f>
        <v>0</v>
      </c>
      <c r="D54" s="306">
        <f t="shared" si="14"/>
        <v>0</v>
      </c>
      <c r="E54" s="306">
        <f t="shared" si="14"/>
        <v>0</v>
      </c>
      <c r="F54" s="306">
        <f t="shared" si="14"/>
        <v>0</v>
      </c>
      <c r="G54" s="306">
        <f t="shared" si="14"/>
        <v>0</v>
      </c>
      <c r="H54" s="306">
        <f t="shared" si="14"/>
        <v>0</v>
      </c>
      <c r="I54" s="306">
        <f t="shared" si="14"/>
        <v>0</v>
      </c>
      <c r="J54" s="306">
        <f t="shared" si="14"/>
        <v>0</v>
      </c>
      <c r="K54" s="306">
        <f t="shared" si="14"/>
        <v>0</v>
      </c>
      <c r="L54" s="306">
        <f t="shared" si="14"/>
        <v>0</v>
      </c>
      <c r="M54" s="306">
        <f t="shared" si="14"/>
        <v>0</v>
      </c>
      <c r="N54" s="306">
        <f t="shared" si="14"/>
        <v>0</v>
      </c>
      <c r="O54" s="306">
        <f t="shared" si="14"/>
        <v>0</v>
      </c>
      <c r="P54" s="306">
        <f t="shared" si="14"/>
        <v>9700000</v>
      </c>
      <c r="Q54" s="306">
        <f t="shared" si="14"/>
        <v>0</v>
      </c>
      <c r="R54" s="306">
        <f>R31-R46</f>
        <v>0</v>
      </c>
    </row>
    <row r="55" spans="2:18" x14ac:dyDescent="0.2">
      <c r="B55" s="19" t="s">
        <v>55</v>
      </c>
      <c r="C55" s="306">
        <f t="shared" ref="C55:R55" si="15">C32-C47</f>
        <v>0</v>
      </c>
      <c r="D55" s="306">
        <f t="shared" si="15"/>
        <v>0</v>
      </c>
      <c r="E55" s="306">
        <f t="shared" si="15"/>
        <v>0</v>
      </c>
      <c r="F55" s="306">
        <f t="shared" si="15"/>
        <v>0</v>
      </c>
      <c r="G55" s="306">
        <f t="shared" si="15"/>
        <v>0</v>
      </c>
      <c r="H55" s="306">
        <f t="shared" si="15"/>
        <v>0</v>
      </c>
      <c r="I55" s="306">
        <f t="shared" si="15"/>
        <v>0</v>
      </c>
      <c r="J55" s="306">
        <f t="shared" si="15"/>
        <v>0</v>
      </c>
      <c r="K55" s="306">
        <f t="shared" si="15"/>
        <v>0</v>
      </c>
      <c r="L55" s="306">
        <f t="shared" si="15"/>
        <v>0</v>
      </c>
      <c r="M55" s="306">
        <f t="shared" si="15"/>
        <v>0</v>
      </c>
      <c r="N55" s="306">
        <f t="shared" si="15"/>
        <v>0</v>
      </c>
      <c r="O55" s="306">
        <f t="shared" si="15"/>
        <v>0</v>
      </c>
      <c r="P55" s="306">
        <f t="shared" si="15"/>
        <v>0</v>
      </c>
      <c r="Q55" s="306">
        <f t="shared" si="15"/>
        <v>0</v>
      </c>
      <c r="R55" s="306">
        <f t="shared" si="15"/>
        <v>0</v>
      </c>
    </row>
    <row r="56" spans="2:18" x14ac:dyDescent="0.2">
      <c r="C56" s="306">
        <f t="shared" ref="C56:R56" si="16">C33-C48</f>
        <v>0</v>
      </c>
      <c r="D56" s="306">
        <f t="shared" si="16"/>
        <v>0</v>
      </c>
      <c r="E56" s="306">
        <f t="shared" si="16"/>
        <v>0</v>
      </c>
      <c r="F56" s="306">
        <f t="shared" si="16"/>
        <v>0</v>
      </c>
      <c r="G56" s="306">
        <f t="shared" si="16"/>
        <v>0</v>
      </c>
      <c r="H56" s="306">
        <f t="shared" si="16"/>
        <v>0</v>
      </c>
      <c r="I56" s="306">
        <f t="shared" si="16"/>
        <v>0</v>
      </c>
      <c r="J56" s="306">
        <f t="shared" si="16"/>
        <v>0</v>
      </c>
      <c r="K56" s="306">
        <f t="shared" si="16"/>
        <v>0</v>
      </c>
      <c r="L56" s="306">
        <f t="shared" si="16"/>
        <v>0</v>
      </c>
      <c r="M56" s="306">
        <f t="shared" si="16"/>
        <v>0</v>
      </c>
      <c r="N56" s="306">
        <f t="shared" si="16"/>
        <v>0</v>
      </c>
      <c r="O56" s="306">
        <f t="shared" si="16"/>
        <v>0</v>
      </c>
      <c r="P56" s="306">
        <f t="shared" si="16"/>
        <v>7662000</v>
      </c>
      <c r="Q56" s="306">
        <f t="shared" si="16"/>
        <v>0</v>
      </c>
      <c r="R56" s="306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90" t="s">
        <v>93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</row>
    <row r="2" spans="1:21" ht="12.75" x14ac:dyDescent="0.2">
      <c r="A2" s="490" t="s">
        <v>186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91" t="s">
        <v>60</v>
      </c>
      <c r="B14" s="491"/>
      <c r="C14" s="491"/>
      <c r="D14" s="49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36" t="s">
        <v>1</v>
      </c>
      <c r="B2" s="438" t="s">
        <v>2</v>
      </c>
      <c r="C2" s="440" t="s">
        <v>3</v>
      </c>
      <c r="D2" s="440" t="s">
        <v>4</v>
      </c>
      <c r="E2" s="440" t="s">
        <v>5</v>
      </c>
      <c r="F2" s="442" t="s">
        <v>6</v>
      </c>
      <c r="G2" s="442"/>
      <c r="H2" s="440" t="s">
        <v>10</v>
      </c>
      <c r="I2" s="440" t="s">
        <v>27</v>
      </c>
      <c r="J2" s="443" t="s">
        <v>26</v>
      </c>
      <c r="K2" s="444"/>
      <c r="L2" s="492"/>
      <c r="M2" s="434" t="s">
        <v>9</v>
      </c>
      <c r="N2" s="434"/>
      <c r="O2" s="434"/>
      <c r="P2" s="434" t="s">
        <v>14</v>
      </c>
      <c r="Q2" s="434"/>
      <c r="R2" s="434"/>
      <c r="S2" s="434" t="s">
        <v>15</v>
      </c>
      <c r="T2" s="434"/>
      <c r="U2" s="434"/>
      <c r="V2" s="434" t="s">
        <v>16</v>
      </c>
      <c r="W2" s="434"/>
      <c r="X2" s="434"/>
      <c r="Y2" s="434" t="s">
        <v>17</v>
      </c>
      <c r="Z2" s="434"/>
      <c r="AA2" s="434"/>
      <c r="AB2" s="434" t="s">
        <v>18</v>
      </c>
      <c r="AC2" s="434"/>
      <c r="AD2" s="434"/>
      <c r="AE2" s="434" t="s">
        <v>19</v>
      </c>
      <c r="AF2" s="434"/>
      <c r="AG2" s="434"/>
      <c r="AH2" s="434" t="s">
        <v>20</v>
      </c>
      <c r="AI2" s="434"/>
      <c r="AJ2" s="434"/>
      <c r="AK2" s="434" t="s">
        <v>21</v>
      </c>
      <c r="AL2" s="434"/>
      <c r="AM2" s="434"/>
      <c r="AN2" s="434" t="s">
        <v>22</v>
      </c>
      <c r="AO2" s="434"/>
      <c r="AP2" s="434"/>
      <c r="AQ2" s="434" t="s">
        <v>23</v>
      </c>
      <c r="AR2" s="434"/>
      <c r="AS2" s="434"/>
      <c r="AT2" s="434" t="s">
        <v>24</v>
      </c>
      <c r="AU2" s="434"/>
      <c r="AV2" s="434"/>
      <c r="AW2" s="446" t="s">
        <v>25</v>
      </c>
      <c r="AX2" s="447"/>
      <c r="AY2" s="448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37"/>
      <c r="B3" s="439"/>
      <c r="C3" s="441"/>
      <c r="D3" s="441"/>
      <c r="E3" s="441"/>
      <c r="F3" s="128" t="s">
        <v>7</v>
      </c>
      <c r="G3" s="129" t="s">
        <v>8</v>
      </c>
      <c r="H3" s="441"/>
      <c r="I3" s="441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573921000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588521000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2000000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2000000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4000000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2850000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3300000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2000000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3000000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2300000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31050000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45650000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2018-02-17T12:51:18Z</dcterms:modified>
</cp:coreProperties>
</file>