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D\5. RPT\2017-2018\"/>
    </mc:Choice>
  </mc:AlternateContent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52511"/>
</workbook>
</file>

<file path=xl/calcChain.xml><?xml version="1.0" encoding="utf-8"?>
<calcChain xmlns="http://schemas.openxmlformats.org/spreadsheetml/2006/main">
  <c r="AD22" i="6" l="1"/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3" i="1" l="1"/>
  <c r="E59" i="1"/>
  <c r="I35" i="6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<sst xmlns="http://schemas.openxmlformats.org/spreadsheetml/2006/main" count="1470" uniqueCount="538">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</sst>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33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1" fontId="4" fillId="28" borderId="70" xfId="0" applyNumberFormat="1" applyFont="1" applyFill="1" applyBorder="1" applyAlignment="1">
      <alignment wrapText="1"/>
    </xf>
    <xf numFmtId="41" fontId="33" fillId="28" borderId="1" xfId="0" applyNumberFormat="1" applyFont="1" applyFill="1" applyBorder="1" applyAlignment="1">
      <alignment horizontal="center"/>
    </xf>
    <xf numFmtId="41" fontId="24" fillId="28" borderId="65" xfId="2" applyNumberFormat="1" applyFont="1" applyFill="1" applyBorder="1" applyAlignment="1">
      <alignment horizontal="left"/>
    </xf>
    <xf numFmtId="41" fontId="29" fillId="28" borderId="1" xfId="0" applyNumberFormat="1" applyFont="1" applyFill="1" applyBorder="1"/>
    <xf numFmtId="41" fontId="23" fillId="28" borderId="65" xfId="2" applyNumberFormat="1" applyFont="1" applyFill="1" applyBorder="1" applyAlignment="1">
      <alignment horizontal="left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Y1" zoomScale="160" zoomScaleNormal="160" workbookViewId="0">
      <pane ySplit="6" topLeftCell="A23" activePane="bottomLeft" state="frozen"/>
      <selection activeCell="X15" sqref="X15"/>
      <selection pane="bottomLeft" activeCell="AG24" sqref="AG24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62" t="s">
        <v>1</v>
      </c>
      <c r="B5" s="360" t="s">
        <v>2</v>
      </c>
      <c r="C5" s="360" t="s">
        <v>3</v>
      </c>
      <c r="D5" s="360" t="s">
        <v>4</v>
      </c>
      <c r="E5" s="360" t="s">
        <v>5</v>
      </c>
      <c r="F5" s="356" t="s">
        <v>6</v>
      </c>
      <c r="G5" s="356"/>
      <c r="H5" s="360" t="s">
        <v>10</v>
      </c>
      <c r="I5" s="360" t="s">
        <v>27</v>
      </c>
      <c r="J5" s="364" t="s">
        <v>26</v>
      </c>
      <c r="K5" s="365"/>
      <c r="L5" s="366"/>
      <c r="M5" s="355" t="s">
        <v>9</v>
      </c>
      <c r="N5" s="355"/>
      <c r="O5" s="355"/>
      <c r="P5" s="355" t="s">
        <v>14</v>
      </c>
      <c r="Q5" s="355"/>
      <c r="R5" s="355"/>
      <c r="S5" s="355" t="s">
        <v>15</v>
      </c>
      <c r="T5" s="355"/>
      <c r="U5" s="355"/>
      <c r="V5" s="355" t="s">
        <v>16</v>
      </c>
      <c r="W5" s="355"/>
      <c r="X5" s="355"/>
      <c r="Y5" s="355" t="s">
        <v>17</v>
      </c>
      <c r="Z5" s="355"/>
      <c r="AA5" s="355"/>
      <c r="AB5" s="355" t="s">
        <v>18</v>
      </c>
      <c r="AC5" s="355"/>
      <c r="AD5" s="355"/>
      <c r="AE5" s="355" t="s">
        <v>19</v>
      </c>
      <c r="AF5" s="355"/>
      <c r="AG5" s="355"/>
      <c r="AH5" s="355" t="s">
        <v>20</v>
      </c>
      <c r="AI5" s="355"/>
      <c r="AJ5" s="355"/>
      <c r="AK5" s="355" t="s">
        <v>21</v>
      </c>
      <c r="AL5" s="355"/>
      <c r="AM5" s="355"/>
      <c r="AN5" s="355" t="s">
        <v>22</v>
      </c>
      <c r="AO5" s="355"/>
      <c r="AP5" s="355"/>
      <c r="AQ5" s="355" t="s">
        <v>23</v>
      </c>
      <c r="AR5" s="355"/>
      <c r="AS5" s="355"/>
      <c r="AT5" s="355" t="s">
        <v>24</v>
      </c>
      <c r="AU5" s="355"/>
      <c r="AV5" s="355"/>
      <c r="AW5" s="357" t="s">
        <v>25</v>
      </c>
      <c r="AX5" s="358"/>
      <c r="AY5" s="359"/>
      <c r="AZ5" s="170" t="s">
        <v>285</v>
      </c>
      <c r="BA5" s="42"/>
    </row>
    <row r="6" spans="1:56" s="43" customFormat="1" x14ac:dyDescent="0.2">
      <c r="A6" s="363"/>
      <c r="B6" s="361"/>
      <c r="C6" s="361"/>
      <c r="D6" s="361"/>
      <c r="E6" s="361"/>
      <c r="F6" s="171" t="s">
        <v>7</v>
      </c>
      <c r="G6" s="172" t="s">
        <v>8</v>
      </c>
      <c r="H6" s="361"/>
      <c r="I6" s="361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>
        <v>800000</v>
      </c>
      <c r="AG8" s="216">
        <f>+AE8-AF8</f>
        <v>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791000</v>
      </c>
      <c r="AG14" s="216">
        <f>AE14-AF14</f>
        <v>0</v>
      </c>
      <c r="AH14" s="11">
        <v>791000</v>
      </c>
      <c r="AI14" s="11">
        <v>791000</v>
      </c>
      <c r="AJ14" s="216">
        <f>AH14-AI14</f>
        <v>0</v>
      </c>
      <c r="AK14" s="11">
        <v>791000</v>
      </c>
      <c r="AL14" s="11">
        <v>72000</v>
      </c>
      <c r="AM14" s="216">
        <f>AK14-AL14</f>
        <v>719000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790000</v>
      </c>
      <c r="AG16" s="216">
        <f>AE16-AF16</f>
        <v>0</v>
      </c>
      <c r="AH16" s="11">
        <v>790000</v>
      </c>
      <c r="AI16" s="11">
        <v>790000</v>
      </c>
      <c r="AJ16" s="216">
        <f>AH16-AI16</f>
        <v>0</v>
      </c>
      <c r="AK16" s="11">
        <v>790000</v>
      </c>
      <c r="AL16" s="11">
        <v>80000</v>
      </c>
      <c r="AM16" s="216">
        <f>AK16-AL16</f>
        <v>710000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>
        <v>950000</v>
      </c>
      <c r="AG18" s="216">
        <f>AE18-AF18</f>
        <v>0</v>
      </c>
      <c r="AH18" s="11">
        <v>950000</v>
      </c>
      <c r="AI18" s="11">
        <v>950000</v>
      </c>
      <c r="AJ18" s="216">
        <f>AH18-AI18</f>
        <v>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>
        <v>800000</v>
      </c>
      <c r="AJ20" s="216">
        <f t="shared" ref="AJ20:AJ29" si="14">AH20-AI20</f>
        <v>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s="272" customFormat="1" x14ac:dyDescent="0.2">
      <c r="A22" s="267">
        <v>16</v>
      </c>
      <c r="B22" s="265"/>
      <c r="C22" s="266" t="s">
        <v>352</v>
      </c>
      <c r="D22" s="267" t="s">
        <v>335</v>
      </c>
      <c r="E22" s="268">
        <v>13500000</v>
      </c>
      <c r="F22" s="269"/>
      <c r="G22" s="269"/>
      <c r="H22" s="268">
        <f t="shared" si="7"/>
        <v>13500000</v>
      </c>
      <c r="I22" s="268">
        <v>4000000</v>
      </c>
      <c r="J22" s="269"/>
      <c r="K22" s="269"/>
      <c r="L22" s="270"/>
      <c r="M22" s="269">
        <v>950000</v>
      </c>
      <c r="N22" s="269">
        <v>950000</v>
      </c>
      <c r="O22" s="270">
        <f t="shared" si="0"/>
        <v>0</v>
      </c>
      <c r="P22" s="269">
        <v>950000</v>
      </c>
      <c r="Q22" s="269">
        <v>950000</v>
      </c>
      <c r="R22" s="270">
        <f t="shared" si="8"/>
        <v>0</v>
      </c>
      <c r="S22" s="269">
        <v>950000</v>
      </c>
      <c r="T22" s="269">
        <v>950000</v>
      </c>
      <c r="U22" s="270">
        <f t="shared" si="9"/>
        <v>0</v>
      </c>
      <c r="V22" s="269">
        <v>950000</v>
      </c>
      <c r="W22" s="269">
        <v>950000</v>
      </c>
      <c r="X22" s="270">
        <f t="shared" si="10"/>
        <v>0</v>
      </c>
      <c r="Y22" s="269">
        <v>950000</v>
      </c>
      <c r="Z22" s="269">
        <v>950000</v>
      </c>
      <c r="AA22" s="270">
        <f t="shared" si="11"/>
        <v>0</v>
      </c>
      <c r="AB22" s="269">
        <v>950000</v>
      </c>
      <c r="AC22" s="269">
        <v>950000</v>
      </c>
      <c r="AD22" s="270">
        <f t="shared" si="12"/>
        <v>0</v>
      </c>
      <c r="AE22" s="269">
        <v>950000</v>
      </c>
      <c r="AF22" s="269">
        <v>950000</v>
      </c>
      <c r="AG22" s="270">
        <f t="shared" si="13"/>
        <v>0</v>
      </c>
      <c r="AH22" s="269">
        <v>950000</v>
      </c>
      <c r="AI22" s="269">
        <v>950000</v>
      </c>
      <c r="AJ22" s="270">
        <f t="shared" si="14"/>
        <v>0</v>
      </c>
      <c r="AK22" s="269">
        <v>950000</v>
      </c>
      <c r="AL22" s="269">
        <v>950000</v>
      </c>
      <c r="AM22" s="270">
        <f t="shared" si="15"/>
        <v>0</v>
      </c>
      <c r="AN22" s="269">
        <v>950000</v>
      </c>
      <c r="AO22" s="269">
        <v>950000</v>
      </c>
      <c r="AP22" s="270">
        <f t="shared" si="16"/>
        <v>0</v>
      </c>
      <c r="AQ22" s="269"/>
      <c r="AR22" s="269"/>
      <c r="AS22" s="268"/>
      <c r="AT22" s="269"/>
      <c r="AU22" s="269"/>
      <c r="AV22" s="268">
        <f t="shared" si="6"/>
        <v>0</v>
      </c>
      <c r="AW22" s="269"/>
      <c r="AX22" s="269"/>
      <c r="AY22" s="268"/>
      <c r="AZ22" s="271">
        <f t="shared" si="1"/>
        <v>9500000</v>
      </c>
      <c r="BA22" s="339">
        <f t="shared" si="2"/>
        <v>4000000</v>
      </c>
      <c r="BB22" s="339">
        <f t="shared" si="3"/>
        <v>13500000</v>
      </c>
      <c r="BC22" s="271">
        <f t="shared" si="4"/>
        <v>13500000</v>
      </c>
      <c r="BD22" s="271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950000</v>
      </c>
      <c r="AA24" s="216">
        <f t="shared" si="11"/>
        <v>0</v>
      </c>
      <c r="AB24" s="11">
        <v>950000</v>
      </c>
      <c r="AC24" s="11">
        <v>950000</v>
      </c>
      <c r="AD24" s="216">
        <f t="shared" si="12"/>
        <v>0</v>
      </c>
      <c r="AE24" s="11">
        <v>950000</v>
      </c>
      <c r="AF24" s="11">
        <v>450000</v>
      </c>
      <c r="AG24" s="216">
        <f t="shared" si="13"/>
        <v>500000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>
        <v>860000</v>
      </c>
      <c r="AG25" s="216">
        <f t="shared" si="13"/>
        <v>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>
        <v>1000000</v>
      </c>
      <c r="AG27" s="216">
        <f t="shared" si="13"/>
        <v>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s="272" customFormat="1" x14ac:dyDescent="0.2">
      <c r="A29" s="267">
        <v>23</v>
      </c>
      <c r="B29" s="428"/>
      <c r="C29" s="347" t="s">
        <v>530</v>
      </c>
      <c r="D29" s="267" t="s">
        <v>335</v>
      </c>
      <c r="E29" s="268">
        <v>13500000</v>
      </c>
      <c r="F29" s="268"/>
      <c r="G29" s="268"/>
      <c r="H29" s="268">
        <f t="shared" si="7"/>
        <v>13500000</v>
      </c>
      <c r="I29" s="268">
        <v>2000000</v>
      </c>
      <c r="J29" s="269"/>
      <c r="K29" s="268"/>
      <c r="L29" s="270"/>
      <c r="M29" s="268"/>
      <c r="N29" s="268"/>
      <c r="O29" s="270">
        <f t="shared" si="0"/>
        <v>0</v>
      </c>
      <c r="P29" s="269"/>
      <c r="Q29" s="268"/>
      <c r="R29" s="270"/>
      <c r="S29" s="269">
        <v>1150000</v>
      </c>
      <c r="T29" s="268">
        <v>1150000</v>
      </c>
      <c r="U29" s="270">
        <f t="shared" si="9"/>
        <v>0</v>
      </c>
      <c r="V29" s="269">
        <v>1150000</v>
      </c>
      <c r="W29" s="268">
        <v>1150000</v>
      </c>
      <c r="X29" s="270">
        <f t="shared" si="10"/>
        <v>0</v>
      </c>
      <c r="Y29" s="269">
        <v>1150000</v>
      </c>
      <c r="Z29" s="268">
        <v>1150000</v>
      </c>
      <c r="AA29" s="270">
        <f t="shared" si="11"/>
        <v>0</v>
      </c>
      <c r="AB29" s="269">
        <v>1150000</v>
      </c>
      <c r="AC29" s="268">
        <f>550000+600000</f>
        <v>1150000</v>
      </c>
      <c r="AD29" s="270">
        <f t="shared" si="12"/>
        <v>0</v>
      </c>
      <c r="AE29" s="269">
        <v>1150000</v>
      </c>
      <c r="AF29" s="268">
        <v>1150000</v>
      </c>
      <c r="AG29" s="270">
        <f t="shared" si="13"/>
        <v>0</v>
      </c>
      <c r="AH29" s="269">
        <v>1150000</v>
      </c>
      <c r="AI29" s="268">
        <v>1150000</v>
      </c>
      <c r="AJ29" s="270">
        <f t="shared" si="14"/>
        <v>0</v>
      </c>
      <c r="AK29" s="269">
        <v>1150000</v>
      </c>
      <c r="AL29" s="268">
        <v>1150000</v>
      </c>
      <c r="AM29" s="270">
        <f t="shared" si="15"/>
        <v>0</v>
      </c>
      <c r="AN29" s="269">
        <v>1150000</v>
      </c>
      <c r="AO29" s="268">
        <v>1150000</v>
      </c>
      <c r="AP29" s="270">
        <f t="shared" si="16"/>
        <v>0</v>
      </c>
      <c r="AQ29" s="269">
        <v>1150000</v>
      </c>
      <c r="AR29" s="268">
        <v>1150000</v>
      </c>
      <c r="AS29" s="270">
        <f>AQ29-AR29</f>
        <v>0</v>
      </c>
      <c r="AT29" s="269">
        <v>1150000</v>
      </c>
      <c r="AU29" s="268">
        <v>1150000</v>
      </c>
      <c r="AV29" s="270">
        <f>AT29-AU29</f>
        <v>0</v>
      </c>
      <c r="AW29" s="268"/>
      <c r="AX29" s="268"/>
      <c r="AY29" s="268"/>
      <c r="AZ29" s="271">
        <f t="shared" si="1"/>
        <v>11500000</v>
      </c>
      <c r="BA29" s="339">
        <f>+I29</f>
        <v>2000000</v>
      </c>
      <c r="BB29" s="339">
        <f>+AZ29+BA29</f>
        <v>13500000</v>
      </c>
      <c r="BC29" s="271">
        <f>+H29</f>
        <v>13500000</v>
      </c>
      <c r="BD29" s="271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52"/>
      <c r="B43" s="353"/>
      <c r="C43" s="353"/>
      <c r="D43" s="353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16182000</v>
      </c>
      <c r="AA43" s="237">
        <f t="shared" si="17"/>
        <v>950000</v>
      </c>
      <c r="AB43" s="237">
        <f t="shared" si="17"/>
        <v>17132000</v>
      </c>
      <c r="AC43" s="237">
        <f t="shared" si="17"/>
        <v>16182000</v>
      </c>
      <c r="AD43" s="237">
        <f t="shared" si="17"/>
        <v>950000</v>
      </c>
      <c r="AE43" s="237">
        <f t="shared" si="17"/>
        <v>17132000</v>
      </c>
      <c r="AF43" s="237">
        <f t="shared" si="17"/>
        <v>12941000</v>
      </c>
      <c r="AG43" s="237">
        <f t="shared" si="17"/>
        <v>4191000</v>
      </c>
      <c r="AH43" s="237">
        <f t="shared" si="17"/>
        <v>17132000</v>
      </c>
      <c r="AI43" s="237">
        <f t="shared" si="17"/>
        <v>8031000</v>
      </c>
      <c r="AJ43" s="237">
        <f t="shared" si="17"/>
        <v>9101000</v>
      </c>
      <c r="AK43" s="237">
        <f t="shared" si="17"/>
        <v>17132000</v>
      </c>
      <c r="AL43" s="237">
        <f t="shared" si="17"/>
        <v>4852000</v>
      </c>
      <c r="AM43" s="237">
        <f t="shared" si="17"/>
        <v>12280000</v>
      </c>
      <c r="AN43" s="237">
        <f t="shared" si="17"/>
        <v>17132000</v>
      </c>
      <c r="AO43" s="237">
        <f t="shared" si="17"/>
        <v>4700000</v>
      </c>
      <c r="AP43" s="237">
        <f t="shared" si="17"/>
        <v>12432000</v>
      </c>
      <c r="AQ43" s="237">
        <f t="shared" si="17"/>
        <v>11572000</v>
      </c>
      <c r="AR43" s="237">
        <f t="shared" si="17"/>
        <v>1950000</v>
      </c>
      <c r="AS43" s="237">
        <f t="shared" si="17"/>
        <v>9622000</v>
      </c>
      <c r="AT43" s="237">
        <f t="shared" si="17"/>
        <v>8258000</v>
      </c>
      <c r="AU43" s="237">
        <f t="shared" si="17"/>
        <v>1850000</v>
      </c>
      <c r="AV43" s="237">
        <f t="shared" si="17"/>
        <v>6408000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54" t="s">
        <v>308</v>
      </c>
      <c r="B44" s="354"/>
      <c r="C44" s="354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9262153.846153846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3900000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3100000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3100000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1900000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3100000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3250000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3350000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3480000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4000000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56884000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B1" zoomScale="150" zoomScaleNormal="150" zoomScaleSheetLayoutView="90" workbookViewId="0">
      <pane ySplit="6" topLeftCell="A7" activePane="bottomLeft" state="frozen"/>
      <selection activeCell="O14" sqref="O14"/>
      <selection pane="bottomLeft" activeCell="AJ11" sqref="AJ11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83" t="s">
        <v>1</v>
      </c>
      <c r="B5" s="385" t="s">
        <v>2</v>
      </c>
      <c r="C5" s="37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5" t="s">
        <v>26</v>
      </c>
      <c r="K5" s="376"/>
      <c r="L5" s="377"/>
      <c r="M5" s="370" t="s">
        <v>9</v>
      </c>
      <c r="N5" s="370"/>
      <c r="O5" s="370"/>
      <c r="P5" s="370" t="s">
        <v>14</v>
      </c>
      <c r="Q5" s="370"/>
      <c r="R5" s="370"/>
      <c r="S5" s="370" t="s">
        <v>15</v>
      </c>
      <c r="T5" s="370"/>
      <c r="U5" s="370"/>
      <c r="V5" s="370" t="s">
        <v>16</v>
      </c>
      <c r="W5" s="370"/>
      <c r="X5" s="370"/>
      <c r="Y5" s="370" t="s">
        <v>17</v>
      </c>
      <c r="Z5" s="370"/>
      <c r="AA5" s="370"/>
      <c r="AB5" s="370" t="s">
        <v>18</v>
      </c>
      <c r="AC5" s="370"/>
      <c r="AD5" s="370"/>
      <c r="AE5" s="370" t="s">
        <v>19</v>
      </c>
      <c r="AF5" s="370"/>
      <c r="AG5" s="370"/>
      <c r="AH5" s="370" t="s">
        <v>20</v>
      </c>
      <c r="AI5" s="370"/>
      <c r="AJ5" s="370"/>
      <c r="AK5" s="370" t="s">
        <v>21</v>
      </c>
      <c r="AL5" s="370"/>
      <c r="AM5" s="370"/>
      <c r="AN5" s="370" t="s">
        <v>22</v>
      </c>
      <c r="AO5" s="370"/>
      <c r="AP5" s="370"/>
      <c r="AQ5" s="370" t="s">
        <v>23</v>
      </c>
      <c r="AR5" s="370"/>
      <c r="AS5" s="370"/>
      <c r="AT5" s="370" t="s">
        <v>24</v>
      </c>
      <c r="AU5" s="370"/>
      <c r="AV5" s="370"/>
      <c r="AW5" s="380" t="s">
        <v>25</v>
      </c>
      <c r="AX5" s="381"/>
      <c r="AY5" s="382"/>
      <c r="AZ5" s="156" t="s">
        <v>285</v>
      </c>
    </row>
    <row r="6" spans="1:56" s="107" customFormat="1" ht="12" thickBot="1" x14ac:dyDescent="0.25">
      <c r="A6" s="384"/>
      <c r="B6" s="386"/>
      <c r="C6" s="372"/>
      <c r="D6" s="372"/>
      <c r="E6" s="372"/>
      <c r="F6" s="104" t="s">
        <v>7</v>
      </c>
      <c r="G6" s="105" t="s">
        <v>8</v>
      </c>
      <c r="H6" s="374"/>
      <c r="I6" s="372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>
        <v>800000</v>
      </c>
      <c r="AG9" s="227">
        <f>+AE9-AF9</f>
        <v>0</v>
      </c>
      <c r="AH9" s="11">
        <v>800000</v>
      </c>
      <c r="AI9" s="11">
        <v>800000</v>
      </c>
      <c r="AJ9" s="227">
        <f>+AH9-AI9</f>
        <v>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>
        <v>800000</v>
      </c>
      <c r="AG11" s="227">
        <f t="shared" ref="AG11:AG32" si="14">+AE11-AF11</f>
        <v>0</v>
      </c>
      <c r="AH11" s="11">
        <v>800000</v>
      </c>
      <c r="AI11" s="11">
        <v>800000</v>
      </c>
      <c r="AJ11" s="227">
        <f t="shared" ref="AJ11:AJ32" si="15">+AH11-AI11</f>
        <v>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>
        <v>445000</v>
      </c>
      <c r="AG14" s="227">
        <f t="shared" si="14"/>
        <v>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>
        <v>545000</v>
      </c>
      <c r="AJ15" s="227">
        <f t="shared" si="15"/>
        <v>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>
        <v>800000</v>
      </c>
      <c r="AG17" s="227">
        <f t="shared" si="14"/>
        <v>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950000</v>
      </c>
      <c r="AG18" s="227">
        <f t="shared" si="14"/>
        <v>0</v>
      </c>
      <c r="AH18" s="11">
        <v>950000</v>
      </c>
      <c r="AI18" s="11">
        <v>350000</v>
      </c>
      <c r="AJ18" s="227">
        <f t="shared" si="15"/>
        <v>600000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>
        <v>800000</v>
      </c>
      <c r="AG19" s="227">
        <f t="shared" si="14"/>
        <v>0</v>
      </c>
      <c r="AH19" s="11">
        <v>800000</v>
      </c>
      <c r="AI19" s="11">
        <v>800000</v>
      </c>
      <c r="AJ19" s="227">
        <f t="shared" si="15"/>
        <v>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>
        <v>950000</v>
      </c>
      <c r="AG20" s="227">
        <f t="shared" si="14"/>
        <v>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>
        <v>800000</v>
      </c>
      <c r="AG21" s="227">
        <f t="shared" si="14"/>
        <v>0</v>
      </c>
      <c r="AH21" s="11">
        <v>800000</v>
      </c>
      <c r="AI21" s="11">
        <v>800000</v>
      </c>
      <c r="AJ21" s="227">
        <f t="shared" si="15"/>
        <v>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>
        <v>710000</v>
      </c>
      <c r="AG24" s="227">
        <f t="shared" si="14"/>
        <v>0</v>
      </c>
      <c r="AH24" s="11">
        <v>710000</v>
      </c>
      <c r="AI24" s="11">
        <v>710000</v>
      </c>
      <c r="AJ24" s="227">
        <f t="shared" si="15"/>
        <v>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>
        <v>800000</v>
      </c>
      <c r="AG28" s="227">
        <f t="shared" si="14"/>
        <v>0</v>
      </c>
      <c r="AH28" s="11">
        <v>800000</v>
      </c>
      <c r="AI28" s="11">
        <v>800000</v>
      </c>
      <c r="AJ28" s="227">
        <f t="shared" si="15"/>
        <v>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>
        <v>950000</v>
      </c>
      <c r="AG29" s="227">
        <f t="shared" si="14"/>
        <v>0</v>
      </c>
      <c r="AH29" s="11">
        <v>950000</v>
      </c>
      <c r="AI29" s="11">
        <v>950000</v>
      </c>
      <c r="AJ29" s="227">
        <f t="shared" si="15"/>
        <v>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>
        <v>175000</v>
      </c>
      <c r="AG30" s="227">
        <f t="shared" si="14"/>
        <v>0</v>
      </c>
      <c r="AH30" s="11">
        <v>175000</v>
      </c>
      <c r="AI30" s="11">
        <v>175000</v>
      </c>
      <c r="AJ30" s="227">
        <f t="shared" si="15"/>
        <v>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>
        <v>950000</v>
      </c>
      <c r="AG31" s="227">
        <f t="shared" si="14"/>
        <v>0</v>
      </c>
      <c r="AH31" s="11">
        <v>950000</v>
      </c>
      <c r="AI31" s="11">
        <v>950000</v>
      </c>
      <c r="AJ31" s="227">
        <f t="shared" si="15"/>
        <v>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>
        <v>900000</v>
      </c>
      <c r="AG32" s="227">
        <f t="shared" si="14"/>
        <v>0</v>
      </c>
      <c r="AH32" s="11">
        <v>900000</v>
      </c>
      <c r="AI32" s="11">
        <v>900000</v>
      </c>
      <c r="AJ32" s="227">
        <f t="shared" si="15"/>
        <v>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>
        <v>850000</v>
      </c>
      <c r="AJ35" s="227">
        <f t="shared" si="24"/>
        <v>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>
        <v>850000</v>
      </c>
      <c r="AG37" s="227">
        <f t="shared" si="23"/>
        <v>0</v>
      </c>
      <c r="AH37" s="11">
        <v>850000</v>
      </c>
      <c r="AI37" s="11">
        <v>850000</v>
      </c>
      <c r="AJ37" s="227">
        <f t="shared" si="24"/>
        <v>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800000</v>
      </c>
      <c r="AA38" s="227">
        <f t="shared" si="21"/>
        <v>0</v>
      </c>
      <c r="AB38" s="11">
        <v>800000</v>
      </c>
      <c r="AC38" s="11">
        <v>800000</v>
      </c>
      <c r="AD38" s="227">
        <f t="shared" si="22"/>
        <v>0</v>
      </c>
      <c r="AE38" s="11">
        <v>800000</v>
      </c>
      <c r="AF38" s="11">
        <v>100000</v>
      </c>
      <c r="AG38" s="227">
        <f t="shared" si="23"/>
        <v>700000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950000</v>
      </c>
      <c r="R39" s="227">
        <f t="shared" si="18"/>
        <v>0</v>
      </c>
      <c r="S39" s="11">
        <v>950000</v>
      </c>
      <c r="T39" s="11">
        <v>950000</v>
      </c>
      <c r="U39" s="227">
        <f t="shared" si="19"/>
        <v>0</v>
      </c>
      <c r="V39" s="11">
        <v>950000</v>
      </c>
      <c r="W39" s="11">
        <v>650000</v>
      </c>
      <c r="X39" s="227">
        <f t="shared" si="20"/>
        <v>300000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800000</v>
      </c>
      <c r="AJ40" s="227">
        <f t="shared" si="24"/>
        <v>0</v>
      </c>
      <c r="AK40" s="11">
        <v>800000</v>
      </c>
      <c r="AL40" s="11">
        <v>800000</v>
      </c>
      <c r="AM40" s="227">
        <f t="shared" si="25"/>
        <v>0</v>
      </c>
      <c r="AN40" s="11">
        <v>800000</v>
      </c>
      <c r="AO40" s="11">
        <v>400000</v>
      </c>
      <c r="AP40" s="227">
        <f t="shared" si="26"/>
        <v>400000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>
        <v>900000</v>
      </c>
      <c r="AG41" s="227">
        <f t="shared" si="23"/>
        <v>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>
        <v>1150000</v>
      </c>
      <c r="AG42" s="51">
        <f t="shared" si="23"/>
        <v>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1050000</v>
      </c>
      <c r="AG44" s="227">
        <f t="shared" si="23"/>
        <v>0</v>
      </c>
      <c r="AH44" s="11">
        <v>1050000</v>
      </c>
      <c r="AI44" s="11">
        <v>1050000</v>
      </c>
      <c r="AJ44" s="227">
        <f t="shared" si="24"/>
        <v>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8"/>
      <c r="B104" s="379"/>
      <c r="C104" s="379"/>
      <c r="D104" s="379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27952500</v>
      </c>
      <c r="X104" s="238">
        <f t="shared" si="31"/>
        <v>300000</v>
      </c>
      <c r="Y104" s="238">
        <f t="shared" si="31"/>
        <v>28252500</v>
      </c>
      <c r="Z104" s="238">
        <f t="shared" si="31"/>
        <v>26802500</v>
      </c>
      <c r="AA104" s="238">
        <f t="shared" si="31"/>
        <v>1450000</v>
      </c>
      <c r="AB104" s="238">
        <f t="shared" si="31"/>
        <v>28252500</v>
      </c>
      <c r="AC104" s="238">
        <f t="shared" si="31"/>
        <v>23862500</v>
      </c>
      <c r="AD104" s="238">
        <f t="shared" si="31"/>
        <v>4390000</v>
      </c>
      <c r="AE104" s="238">
        <f t="shared" si="31"/>
        <v>28252500</v>
      </c>
      <c r="AF104" s="238">
        <f t="shared" si="31"/>
        <v>18605000</v>
      </c>
      <c r="AG104" s="238">
        <f t="shared" si="31"/>
        <v>9647500</v>
      </c>
      <c r="AH104" s="238">
        <f t="shared" si="31"/>
        <v>28252500</v>
      </c>
      <c r="AI104" s="238">
        <f t="shared" si="31"/>
        <v>12380000</v>
      </c>
      <c r="AJ104" s="238">
        <f t="shared" si="31"/>
        <v>15872500</v>
      </c>
      <c r="AK104" s="238">
        <f t="shared" si="31"/>
        <v>28252500</v>
      </c>
      <c r="AL104" s="238">
        <f t="shared" si="31"/>
        <v>1050000</v>
      </c>
      <c r="AM104" s="238">
        <f t="shared" si="31"/>
        <v>27202500</v>
      </c>
      <c r="AN104" s="238">
        <f t="shared" si="31"/>
        <v>28252500</v>
      </c>
      <c r="AO104" s="238">
        <f t="shared" si="31"/>
        <v>650000</v>
      </c>
      <c r="AP104" s="238">
        <f t="shared" si="31"/>
        <v>27602500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54"/>
      <c r="B105" s="354"/>
      <c r="C105" s="354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3100000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3100000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1335000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1090000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2850000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3900000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2500000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3100000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2850000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3100000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2820000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3100000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1900000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350000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1900000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1800000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1700000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1700000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4600000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6000000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1900000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4100000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5600000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4150000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67" t="s">
        <v>285</v>
      </c>
      <c r="B199" s="368"/>
      <c r="C199" s="368"/>
      <c r="D199" s="369"/>
      <c r="E199" s="53">
        <f>SUM(E107:E198)</f>
        <v>109965000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55100000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54865000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="150" zoomScaleNormal="150" zoomScaleSheetLayoutView="86" workbookViewId="0">
      <pane xSplit="5" ySplit="6" topLeftCell="F38" activePane="bottomRight" state="frozen"/>
      <selection pane="topRight" activeCell="F1" sqref="F1"/>
      <selection pane="bottomLeft" activeCell="A7" sqref="A7"/>
      <selection pane="bottomRight" activeCell="C45" sqref="C45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403" t="s">
        <v>1</v>
      </c>
      <c r="B5" s="405" t="s">
        <v>2</v>
      </c>
      <c r="C5" s="391" t="s">
        <v>3</v>
      </c>
      <c r="D5" s="391" t="s">
        <v>4</v>
      </c>
      <c r="E5" s="391" t="s">
        <v>5</v>
      </c>
      <c r="F5" s="393" t="s">
        <v>6</v>
      </c>
      <c r="G5" s="393"/>
      <c r="H5" s="391" t="s">
        <v>10</v>
      </c>
      <c r="I5" s="391" t="s">
        <v>27</v>
      </c>
      <c r="J5" s="394" t="s">
        <v>26</v>
      </c>
      <c r="K5" s="395"/>
      <c r="L5" s="396"/>
      <c r="M5" s="390" t="s">
        <v>9</v>
      </c>
      <c r="N5" s="390"/>
      <c r="O5" s="390"/>
      <c r="P5" s="390" t="s">
        <v>14</v>
      </c>
      <c r="Q5" s="390"/>
      <c r="R5" s="390"/>
      <c r="S5" s="390" t="s">
        <v>15</v>
      </c>
      <c r="T5" s="390"/>
      <c r="U5" s="390"/>
      <c r="V5" s="390" t="s">
        <v>16</v>
      </c>
      <c r="W5" s="390"/>
      <c r="X5" s="390"/>
      <c r="Y5" s="390" t="s">
        <v>17</v>
      </c>
      <c r="Z5" s="390"/>
      <c r="AA5" s="390"/>
      <c r="AB5" s="390" t="s">
        <v>18</v>
      </c>
      <c r="AC5" s="390"/>
      <c r="AD5" s="390"/>
      <c r="AE5" s="390" t="s">
        <v>19</v>
      </c>
      <c r="AF5" s="390"/>
      <c r="AG5" s="390"/>
      <c r="AH5" s="390" t="s">
        <v>20</v>
      </c>
      <c r="AI5" s="390"/>
      <c r="AJ5" s="390"/>
      <c r="AK5" s="390" t="s">
        <v>21</v>
      </c>
      <c r="AL5" s="390"/>
      <c r="AM5" s="390"/>
      <c r="AN5" s="390" t="s">
        <v>22</v>
      </c>
      <c r="AO5" s="390"/>
      <c r="AP5" s="390"/>
      <c r="AQ5" s="390" t="s">
        <v>23</v>
      </c>
      <c r="AR5" s="390"/>
      <c r="AS5" s="390"/>
      <c r="AT5" s="390" t="s">
        <v>24</v>
      </c>
      <c r="AU5" s="390"/>
      <c r="AV5" s="390"/>
      <c r="AW5" s="400" t="s">
        <v>25</v>
      </c>
      <c r="AX5" s="401"/>
      <c r="AY5" s="402"/>
      <c r="AZ5" s="254" t="s">
        <v>285</v>
      </c>
    </row>
    <row r="6" spans="1:56" s="191" customFormat="1" ht="12" thickBot="1" x14ac:dyDescent="0.25">
      <c r="A6" s="404"/>
      <c r="B6" s="406"/>
      <c r="C6" s="392"/>
      <c r="D6" s="392"/>
      <c r="E6" s="392"/>
      <c r="F6" s="189" t="s">
        <v>7</v>
      </c>
      <c r="G6" s="190" t="s">
        <v>8</v>
      </c>
      <c r="H6" s="392"/>
      <c r="I6" s="392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>
        <v>850000</v>
      </c>
      <c r="AG7" s="61">
        <f>AE7-AF7</f>
        <v>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>
        <v>800000</v>
      </c>
      <c r="AG9" s="61">
        <f t="shared" ref="AG9:AG19" si="13">AE9-AF9</f>
        <v>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>
        <v>350000</v>
      </c>
      <c r="AG10" s="61">
        <f t="shared" si="13"/>
        <v>0</v>
      </c>
      <c r="AH10" s="11">
        <v>350000</v>
      </c>
      <c r="AI10" s="11">
        <v>350000</v>
      </c>
      <c r="AJ10" s="61">
        <f t="shared" si="14"/>
        <v>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>
        <v>950000</v>
      </c>
      <c r="AG16" s="61">
        <f t="shared" si="13"/>
        <v>0</v>
      </c>
      <c r="AH16" s="11">
        <v>950000</v>
      </c>
      <c r="AI16" s="11">
        <v>950000</v>
      </c>
      <c r="AJ16" s="61">
        <f t="shared" si="14"/>
        <v>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>
        <v>500000</v>
      </c>
      <c r="AG17" s="61">
        <f t="shared" si="13"/>
        <v>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>
        <v>800000</v>
      </c>
      <c r="AJ18" s="61">
        <f t="shared" si="14"/>
        <v>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708000</v>
      </c>
      <c r="AJ19" s="61">
        <f t="shared" si="14"/>
        <v>0</v>
      </c>
      <c r="AK19" s="11">
        <v>708000</v>
      </c>
      <c r="AL19" s="11">
        <v>336000</v>
      </c>
      <c r="AM19" s="61">
        <f t="shared" si="15"/>
        <v>372000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>
        <v>950000</v>
      </c>
      <c r="AJ21" s="61">
        <f t="shared" si="26"/>
        <v>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400000</v>
      </c>
      <c r="AG22" s="61">
        <f t="shared" si="25"/>
        <v>400000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>
        <v>800000</v>
      </c>
      <c r="AJ23" s="61">
        <f t="shared" si="26"/>
        <v>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s="281" customFormat="1" x14ac:dyDescent="0.2">
      <c r="A27" s="349">
        <v>21</v>
      </c>
      <c r="B27" s="274"/>
      <c r="C27" s="275" t="s">
        <v>370</v>
      </c>
      <c r="D27" s="276" t="s">
        <v>505</v>
      </c>
      <c r="E27" s="269">
        <v>13500000</v>
      </c>
      <c r="F27" s="269"/>
      <c r="G27" s="269"/>
      <c r="H27" s="277">
        <v>12500000</v>
      </c>
      <c r="I27" s="277">
        <v>4000000</v>
      </c>
      <c r="J27" s="269"/>
      <c r="K27" s="269"/>
      <c r="L27" s="278">
        <f t="shared" si="6"/>
        <v>0</v>
      </c>
      <c r="M27" s="269">
        <v>708000</v>
      </c>
      <c r="N27" s="269">
        <v>708000</v>
      </c>
      <c r="O27" s="279">
        <f>M27-N27</f>
        <v>0</v>
      </c>
      <c r="P27" s="269">
        <v>708000</v>
      </c>
      <c r="Q27" s="269">
        <v>708000</v>
      </c>
      <c r="R27" s="279">
        <f t="shared" si="20"/>
        <v>0</v>
      </c>
      <c r="S27" s="269">
        <v>708000</v>
      </c>
      <c r="T27" s="269">
        <v>708000</v>
      </c>
      <c r="U27" s="279">
        <f t="shared" si="21"/>
        <v>0</v>
      </c>
      <c r="V27" s="269">
        <v>708000</v>
      </c>
      <c r="W27" s="269">
        <v>708000</v>
      </c>
      <c r="X27" s="279">
        <f t="shared" si="22"/>
        <v>0</v>
      </c>
      <c r="Y27" s="269">
        <v>708000</v>
      </c>
      <c r="Z27" s="269">
        <v>708000</v>
      </c>
      <c r="AA27" s="279">
        <f t="shared" si="23"/>
        <v>0</v>
      </c>
      <c r="AB27" s="269">
        <v>708000</v>
      </c>
      <c r="AC27" s="269">
        <v>708000</v>
      </c>
      <c r="AD27" s="279">
        <f t="shared" si="24"/>
        <v>0</v>
      </c>
      <c r="AE27" s="269">
        <v>708000</v>
      </c>
      <c r="AF27" s="269">
        <v>708000</v>
      </c>
      <c r="AG27" s="279">
        <f t="shared" si="25"/>
        <v>0</v>
      </c>
      <c r="AH27" s="269">
        <v>708000</v>
      </c>
      <c r="AI27" s="269">
        <v>708000</v>
      </c>
      <c r="AJ27" s="279">
        <f t="shared" si="26"/>
        <v>0</v>
      </c>
      <c r="AK27" s="269">
        <v>708000</v>
      </c>
      <c r="AL27" s="269">
        <v>708000</v>
      </c>
      <c r="AM27" s="279">
        <f t="shared" si="27"/>
        <v>0</v>
      </c>
      <c r="AN27" s="269">
        <v>708000</v>
      </c>
      <c r="AO27" s="269">
        <v>708000</v>
      </c>
      <c r="AP27" s="279">
        <f t="shared" si="28"/>
        <v>0</v>
      </c>
      <c r="AQ27" s="269">
        <v>708000</v>
      </c>
      <c r="AR27" s="269">
        <v>708000</v>
      </c>
      <c r="AS27" s="279">
        <f t="shared" si="19"/>
        <v>0</v>
      </c>
      <c r="AT27" s="277">
        <v>712000</v>
      </c>
      <c r="AU27" s="269">
        <v>712000</v>
      </c>
      <c r="AV27" s="277">
        <f t="shared" si="17"/>
        <v>0</v>
      </c>
      <c r="AW27" s="269"/>
      <c r="AX27" s="269"/>
      <c r="AY27" s="277">
        <f t="shared" si="18"/>
        <v>0</v>
      </c>
      <c r="AZ27" s="280">
        <f t="shared" si="0"/>
        <v>8500000</v>
      </c>
      <c r="BA27" s="281">
        <f t="shared" si="1"/>
        <v>4000000</v>
      </c>
      <c r="BB27" s="281">
        <f t="shared" si="2"/>
        <v>12500000</v>
      </c>
      <c r="BC27" s="281">
        <f t="shared" si="3"/>
        <v>12500000</v>
      </c>
      <c r="BD27" s="281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>
        <v>800000</v>
      </c>
      <c r="AG28" s="61">
        <f t="shared" si="25"/>
        <v>0</v>
      </c>
      <c r="AH28" s="11">
        <v>800000</v>
      </c>
      <c r="AI28" s="11">
        <v>800000</v>
      </c>
      <c r="AJ28" s="61">
        <f t="shared" si="26"/>
        <v>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>
        <v>550000</v>
      </c>
      <c r="AJ30" s="61">
        <f t="shared" si="26"/>
        <v>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>
        <v>300000</v>
      </c>
      <c r="AG31" s="61">
        <f t="shared" si="25"/>
        <v>0</v>
      </c>
      <c r="AH31" s="11">
        <v>300000</v>
      </c>
      <c r="AI31" s="11">
        <v>300000</v>
      </c>
      <c r="AJ31" s="61">
        <f t="shared" si="26"/>
        <v>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>
        <v>545000</v>
      </c>
      <c r="AG34" s="54">
        <f t="shared" ref="AG34:AG44" si="34">AE34-AF34</f>
        <v>0</v>
      </c>
      <c r="AH34" s="53">
        <v>545000</v>
      </c>
      <c r="AI34" s="53">
        <v>545000</v>
      </c>
      <c r="AJ34" s="54">
        <f t="shared" ref="AJ34:AJ44" si="35">AH34-AI34</f>
        <v>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>
        <v>950000</v>
      </c>
      <c r="AG36" s="61">
        <f t="shared" si="34"/>
        <v>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>
        <v>580000</v>
      </c>
      <c r="AG38" s="61">
        <f t="shared" si="34"/>
        <v>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81" customFormat="1" x14ac:dyDescent="0.2">
      <c r="A40" s="349">
        <v>34</v>
      </c>
      <c r="B40" s="274"/>
      <c r="C40" s="275" t="s">
        <v>386</v>
      </c>
      <c r="D40" s="276" t="s">
        <v>505</v>
      </c>
      <c r="E40" s="269">
        <v>12500000</v>
      </c>
      <c r="F40" s="269"/>
      <c r="G40" s="269"/>
      <c r="H40" s="277">
        <f t="shared" si="39"/>
        <v>12500000</v>
      </c>
      <c r="I40" s="277">
        <v>4000000</v>
      </c>
      <c r="J40" s="269"/>
      <c r="K40" s="269"/>
      <c r="L40" s="278">
        <f t="shared" si="6"/>
        <v>0</v>
      </c>
      <c r="M40" s="269">
        <v>700000</v>
      </c>
      <c r="N40" s="269">
        <v>700000</v>
      </c>
      <c r="O40" s="279">
        <f t="shared" si="29"/>
        <v>0</v>
      </c>
      <c r="P40" s="269">
        <v>700000</v>
      </c>
      <c r="Q40" s="269">
        <v>700000</v>
      </c>
      <c r="R40" s="279">
        <f t="shared" si="30"/>
        <v>0</v>
      </c>
      <c r="S40" s="269">
        <v>700000</v>
      </c>
      <c r="T40" s="269">
        <v>700000</v>
      </c>
      <c r="U40" s="279">
        <f t="shared" si="31"/>
        <v>0</v>
      </c>
      <c r="V40" s="269">
        <v>700000</v>
      </c>
      <c r="W40" s="269">
        <v>700000</v>
      </c>
      <c r="X40" s="279">
        <f t="shared" si="38"/>
        <v>0</v>
      </c>
      <c r="Y40" s="269">
        <v>700000</v>
      </c>
      <c r="Z40" s="269">
        <v>700000</v>
      </c>
      <c r="AA40" s="279">
        <f t="shared" si="32"/>
        <v>0</v>
      </c>
      <c r="AB40" s="269">
        <v>700000</v>
      </c>
      <c r="AC40" s="269">
        <v>700000</v>
      </c>
      <c r="AD40" s="279">
        <f t="shared" si="33"/>
        <v>0</v>
      </c>
      <c r="AE40" s="269">
        <v>700000</v>
      </c>
      <c r="AF40" s="269">
        <v>700000</v>
      </c>
      <c r="AG40" s="279">
        <f t="shared" si="34"/>
        <v>0</v>
      </c>
      <c r="AH40" s="269">
        <v>700000</v>
      </c>
      <c r="AI40" s="269">
        <v>700000</v>
      </c>
      <c r="AJ40" s="279">
        <f t="shared" si="35"/>
        <v>0</v>
      </c>
      <c r="AK40" s="269">
        <v>700000</v>
      </c>
      <c r="AL40" s="269">
        <v>700000</v>
      </c>
      <c r="AM40" s="279">
        <f t="shared" si="36"/>
        <v>0</v>
      </c>
      <c r="AN40" s="269">
        <v>700000</v>
      </c>
      <c r="AO40" s="269">
        <v>700000</v>
      </c>
      <c r="AP40" s="279">
        <f t="shared" si="37"/>
        <v>0</v>
      </c>
      <c r="AQ40" s="269">
        <v>700000</v>
      </c>
      <c r="AR40" s="269">
        <v>700000</v>
      </c>
      <c r="AS40" s="279">
        <f t="shared" si="19"/>
        <v>0</v>
      </c>
      <c r="AT40" s="277">
        <v>800000</v>
      </c>
      <c r="AU40" s="269">
        <v>800000</v>
      </c>
      <c r="AV40" s="277">
        <f t="shared" si="17"/>
        <v>0</v>
      </c>
      <c r="AW40" s="269"/>
      <c r="AX40" s="269"/>
      <c r="AY40" s="277">
        <f t="shared" si="18"/>
        <v>0</v>
      </c>
      <c r="AZ40" s="280">
        <f t="shared" si="0"/>
        <v>8500000</v>
      </c>
      <c r="BA40" s="281">
        <f t="shared" si="1"/>
        <v>4000000</v>
      </c>
      <c r="BB40" s="281">
        <f t="shared" si="2"/>
        <v>12500000</v>
      </c>
      <c r="BC40" s="281">
        <f t="shared" si="3"/>
        <v>12500000</v>
      </c>
      <c r="BD40" s="281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445000</v>
      </c>
      <c r="AG43" s="61">
        <f t="shared" si="34"/>
        <v>0</v>
      </c>
      <c r="AH43" s="11">
        <v>445000</v>
      </c>
      <c r="AI43" s="11">
        <v>35000</v>
      </c>
      <c r="AJ43" s="61">
        <f t="shared" si="35"/>
        <v>410000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>
        <v>600000</v>
      </c>
      <c r="AG44" s="61">
        <f t="shared" si="34"/>
        <v>0</v>
      </c>
      <c r="AH44" s="11">
        <v>600000</v>
      </c>
      <c r="AI44" s="11">
        <v>600000</v>
      </c>
      <c r="AJ44" s="61">
        <f t="shared" si="35"/>
        <v>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>
        <v>850000</v>
      </c>
      <c r="AD47" s="61">
        <f t="shared" si="45"/>
        <v>0</v>
      </c>
      <c r="AE47" s="11">
        <v>850000</v>
      </c>
      <c r="AF47" s="11">
        <v>850000</v>
      </c>
      <c r="AG47" s="61">
        <f t="shared" si="46"/>
        <v>0</v>
      </c>
      <c r="AH47" s="11">
        <v>850000</v>
      </c>
      <c r="AI47" s="11">
        <v>850000</v>
      </c>
      <c r="AJ47" s="61">
        <f t="shared" si="47"/>
        <v>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850000</v>
      </c>
      <c r="AG52" s="61">
        <f t="shared" si="46"/>
        <v>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>
        <v>1050000</v>
      </c>
      <c r="AG57" s="225">
        <f t="shared" si="46"/>
        <v>0</v>
      </c>
      <c r="AH57" s="11">
        <v>1050000</v>
      </c>
      <c r="AI57" s="11">
        <v>1050000</v>
      </c>
      <c r="AJ57" s="225">
        <f t="shared" si="47"/>
        <v>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7" t="s">
        <v>28</v>
      </c>
      <c r="B140" s="398"/>
      <c r="C140" s="398"/>
      <c r="D140" s="399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36046000</v>
      </c>
      <c r="AD140" s="196">
        <f t="shared" si="100"/>
        <v>10736000</v>
      </c>
      <c r="AE140" s="196">
        <f t="shared" si="100"/>
        <v>38582000</v>
      </c>
      <c r="AF140" s="196">
        <f t="shared" si="100"/>
        <v>16836000</v>
      </c>
      <c r="AG140" s="196">
        <f t="shared" si="100"/>
        <v>21746000</v>
      </c>
      <c r="AH140" s="196">
        <f t="shared" si="100"/>
        <v>38582000</v>
      </c>
      <c r="AI140" s="196">
        <f t="shared" si="100"/>
        <v>10696000</v>
      </c>
      <c r="AJ140" s="196">
        <f t="shared" si="100"/>
        <v>27886000</v>
      </c>
      <c r="AK140" s="196">
        <f t="shared" si="100"/>
        <v>38582000</v>
      </c>
      <c r="AL140" s="196">
        <f t="shared" si="100"/>
        <v>1744000</v>
      </c>
      <c r="AM140" s="196">
        <f t="shared" si="100"/>
        <v>36838000</v>
      </c>
      <c r="AN140" s="196">
        <f t="shared" si="100"/>
        <v>41682000</v>
      </c>
      <c r="AO140" s="196">
        <f t="shared" si="100"/>
        <v>1408000</v>
      </c>
      <c r="AP140" s="196">
        <f t="shared" si="100"/>
        <v>40274000</v>
      </c>
      <c r="AQ140" s="196">
        <f t="shared" si="100"/>
        <v>26252000</v>
      </c>
      <c r="AR140" s="196">
        <f t="shared" si="100"/>
        <v>1408000</v>
      </c>
      <c r="AS140" s="196">
        <f t="shared" si="100"/>
        <v>24844000</v>
      </c>
      <c r="AT140" s="196">
        <f t="shared" si="100"/>
        <v>18248000</v>
      </c>
      <c r="AU140" s="196">
        <f t="shared" si="100"/>
        <v>1512000</v>
      </c>
      <c r="AV140" s="196">
        <f t="shared" si="100"/>
        <v>16736000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54" t="s">
        <v>308</v>
      </c>
      <c r="B142" s="354"/>
      <c r="C142" s="354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2550000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3900000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700000</v>
      </c>
      <c r="G147" s="8">
        <f>REKAP!R19/78</f>
        <v>6302948.717948718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3900000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1900000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2500000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3100000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2500000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1900000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4300000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3100000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3100000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2075000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1300000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1090000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4850000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1740000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1300000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1200000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1700000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4050000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3150000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193245000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87" t="s">
        <v>28</v>
      </c>
      <c r="B235" s="388"/>
      <c r="C235" s="389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95440000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97805000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Y1" zoomScale="150" zoomScaleNormal="150" workbookViewId="0">
      <pane ySplit="6" topLeftCell="A30" activePane="bottomLeft" state="frozen"/>
      <selection pane="bottomLeft" activeCell="AG36" sqref="AG36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403" t="s">
        <v>1</v>
      </c>
      <c r="B5" s="405" t="s">
        <v>2</v>
      </c>
      <c r="C5" s="416" t="s">
        <v>3</v>
      </c>
      <c r="D5" s="391" t="s">
        <v>4</v>
      </c>
      <c r="E5" s="391" t="s">
        <v>5</v>
      </c>
      <c r="F5" s="393" t="s">
        <v>6</v>
      </c>
      <c r="G5" s="393"/>
      <c r="H5" s="391" t="s">
        <v>10</v>
      </c>
      <c r="I5" s="391" t="s">
        <v>27</v>
      </c>
      <c r="J5" s="407" t="s">
        <v>26</v>
      </c>
      <c r="K5" s="408"/>
      <c r="L5" s="409"/>
      <c r="M5" s="390" t="s">
        <v>9</v>
      </c>
      <c r="N5" s="390"/>
      <c r="O5" s="390"/>
      <c r="P5" s="390" t="s">
        <v>14</v>
      </c>
      <c r="Q5" s="390"/>
      <c r="R5" s="410"/>
      <c r="S5" s="390" t="s">
        <v>15</v>
      </c>
      <c r="T5" s="390"/>
      <c r="U5" s="410"/>
      <c r="V5" s="390" t="s">
        <v>16</v>
      </c>
      <c r="W5" s="390"/>
      <c r="X5" s="410"/>
      <c r="Y5" s="390" t="s">
        <v>17</v>
      </c>
      <c r="Z5" s="390"/>
      <c r="AA5" s="410"/>
      <c r="AB5" s="390" t="s">
        <v>18</v>
      </c>
      <c r="AC5" s="390"/>
      <c r="AD5" s="410"/>
      <c r="AE5" s="390" t="s">
        <v>19</v>
      </c>
      <c r="AF5" s="390"/>
      <c r="AG5" s="410"/>
      <c r="AH5" s="390" t="s">
        <v>20</v>
      </c>
      <c r="AI5" s="390"/>
      <c r="AJ5" s="410"/>
      <c r="AK5" s="390" t="s">
        <v>21</v>
      </c>
      <c r="AL5" s="390"/>
      <c r="AM5" s="410"/>
      <c r="AN5" s="390" t="s">
        <v>22</v>
      </c>
      <c r="AO5" s="390"/>
      <c r="AP5" s="410"/>
      <c r="AQ5" s="390" t="s">
        <v>23</v>
      </c>
      <c r="AR5" s="390"/>
      <c r="AS5" s="410"/>
      <c r="AT5" s="390" t="s">
        <v>24</v>
      </c>
      <c r="AU5" s="390"/>
      <c r="AV5" s="410"/>
      <c r="AW5" s="400" t="s">
        <v>25</v>
      </c>
      <c r="AX5" s="401"/>
      <c r="AY5" s="402"/>
      <c r="AZ5" s="258" t="s">
        <v>285</v>
      </c>
      <c r="BB5" s="414" t="s">
        <v>30</v>
      </c>
    </row>
    <row r="6" spans="1:56" s="191" customFormat="1" ht="15.75" customHeight="1" thickBot="1" x14ac:dyDescent="0.25">
      <c r="A6" s="404"/>
      <c r="B6" s="406"/>
      <c r="C6" s="417"/>
      <c r="D6" s="372"/>
      <c r="E6" s="372"/>
      <c r="F6" s="189" t="s">
        <v>7</v>
      </c>
      <c r="G6" s="190" t="s">
        <v>8</v>
      </c>
      <c r="H6" s="372"/>
      <c r="I6" s="392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15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>
        <v>605000</v>
      </c>
      <c r="AJ7" s="311">
        <f>AH7-AI7</f>
        <v>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>
        <v>710000</v>
      </c>
      <c r="AJ10" s="311">
        <f>AH10-AI10</f>
        <v>0</v>
      </c>
      <c r="AK10" s="322">
        <v>710000</v>
      </c>
      <c r="AL10" s="320">
        <v>710000</v>
      </c>
      <c r="AM10" s="311">
        <f>AK10-AL10</f>
        <v>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>
        <v>800000</v>
      </c>
      <c r="AG13" s="311">
        <f t="shared" ref="AG13:AG22" si="12">+AE13-AF13</f>
        <v>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>
        <v>1000000</v>
      </c>
      <c r="AJ14" s="311">
        <f t="shared" si="13"/>
        <v>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>
        <v>800000</v>
      </c>
      <c r="AG15" s="311">
        <f t="shared" si="12"/>
        <v>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>
        <v>750000</v>
      </c>
      <c r="AG17" s="311">
        <f t="shared" si="12"/>
        <v>0</v>
      </c>
      <c r="AH17" s="322">
        <v>750000</v>
      </c>
      <c r="AI17" s="320">
        <v>750000</v>
      </c>
      <c r="AJ17" s="311">
        <f t="shared" si="13"/>
        <v>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81" customFormat="1" x14ac:dyDescent="0.2">
      <c r="A18" s="350">
        <v>12</v>
      </c>
      <c r="B18" s="302"/>
      <c r="C18" s="303" t="s">
        <v>457</v>
      </c>
      <c r="D18" s="276" t="s">
        <v>328</v>
      </c>
      <c r="E18" s="269">
        <v>12500000</v>
      </c>
      <c r="F18" s="269"/>
      <c r="G18" s="269"/>
      <c r="H18" s="293">
        <f t="shared" si="6"/>
        <v>12500000</v>
      </c>
      <c r="I18" s="269">
        <v>3500000</v>
      </c>
      <c r="J18" s="325">
        <v>0</v>
      </c>
      <c r="K18" s="326"/>
      <c r="L18" s="312">
        <f t="shared" si="15"/>
        <v>0</v>
      </c>
      <c r="M18" s="327">
        <v>750000</v>
      </c>
      <c r="N18" s="325">
        <v>750000</v>
      </c>
      <c r="O18" s="312">
        <f t="shared" si="5"/>
        <v>0</v>
      </c>
      <c r="P18" s="327">
        <v>750000</v>
      </c>
      <c r="Q18" s="325">
        <v>750000</v>
      </c>
      <c r="R18" s="312">
        <f t="shared" si="7"/>
        <v>0</v>
      </c>
      <c r="S18" s="327">
        <v>750000</v>
      </c>
      <c r="T18" s="325">
        <v>750000</v>
      </c>
      <c r="U18" s="312">
        <f t="shared" si="8"/>
        <v>0</v>
      </c>
      <c r="V18" s="327">
        <v>750000</v>
      </c>
      <c r="W18" s="325">
        <v>750000</v>
      </c>
      <c r="X18" s="312">
        <f t="shared" si="9"/>
        <v>0</v>
      </c>
      <c r="Y18" s="327">
        <v>750000</v>
      </c>
      <c r="Z18" s="325">
        <v>750000</v>
      </c>
      <c r="AA18" s="312">
        <f t="shared" si="10"/>
        <v>0</v>
      </c>
      <c r="AB18" s="327">
        <v>750000</v>
      </c>
      <c r="AC18" s="325">
        <v>750000</v>
      </c>
      <c r="AD18" s="312">
        <f t="shared" si="11"/>
        <v>0</v>
      </c>
      <c r="AE18" s="327">
        <v>750000</v>
      </c>
      <c r="AF18" s="325">
        <v>750000</v>
      </c>
      <c r="AG18" s="312">
        <f t="shared" si="12"/>
        <v>0</v>
      </c>
      <c r="AH18" s="327">
        <v>750000</v>
      </c>
      <c r="AI18" s="325">
        <v>750000</v>
      </c>
      <c r="AJ18" s="312">
        <f t="shared" si="13"/>
        <v>0</v>
      </c>
      <c r="AK18" s="327">
        <v>750000</v>
      </c>
      <c r="AL18" s="325">
        <v>750000</v>
      </c>
      <c r="AM18" s="312">
        <f t="shared" si="14"/>
        <v>0</v>
      </c>
      <c r="AN18" s="327">
        <v>750000</v>
      </c>
      <c r="AO18" s="325">
        <v>750000</v>
      </c>
      <c r="AP18" s="312">
        <f t="shared" si="17"/>
        <v>0</v>
      </c>
      <c r="AQ18" s="327">
        <v>750000</v>
      </c>
      <c r="AR18" s="325">
        <v>750000</v>
      </c>
      <c r="AS18" s="312">
        <f>+AQ18-AR18</f>
        <v>0</v>
      </c>
      <c r="AT18" s="327">
        <v>750000</v>
      </c>
      <c r="AU18" s="325">
        <v>750000</v>
      </c>
      <c r="AV18" s="312">
        <f t="shared" si="16"/>
        <v>0</v>
      </c>
      <c r="AW18" s="325"/>
      <c r="AX18" s="325"/>
      <c r="AY18" s="330"/>
      <c r="AZ18" s="331">
        <f t="shared" si="0"/>
        <v>9000000</v>
      </c>
      <c r="BA18" s="344">
        <f t="shared" si="1"/>
        <v>3500000</v>
      </c>
      <c r="BB18" s="351">
        <f t="shared" si="2"/>
        <v>12500000</v>
      </c>
      <c r="BC18" s="344">
        <f t="shared" si="3"/>
        <v>12500000</v>
      </c>
      <c r="BD18" s="344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950000</v>
      </c>
      <c r="AD19" s="311">
        <f t="shared" si="11"/>
        <v>0</v>
      </c>
      <c r="AE19" s="322">
        <v>950000</v>
      </c>
      <c r="AF19" s="320">
        <v>250000</v>
      </c>
      <c r="AG19" s="311">
        <f t="shared" si="12"/>
        <v>700000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950000</v>
      </c>
      <c r="AA20" s="311">
        <f t="shared" si="10"/>
        <v>0</v>
      </c>
      <c r="AB20" s="322">
        <v>950000</v>
      </c>
      <c r="AC20" s="320">
        <v>950000</v>
      </c>
      <c r="AD20" s="311">
        <f t="shared" si="11"/>
        <v>0</v>
      </c>
      <c r="AE20" s="322">
        <v>950000</v>
      </c>
      <c r="AF20" s="320">
        <v>950000</v>
      </c>
      <c r="AG20" s="311">
        <f t="shared" si="12"/>
        <v>0</v>
      </c>
      <c r="AH20" s="322">
        <v>950000</v>
      </c>
      <c r="AI20" s="320">
        <v>950000</v>
      </c>
      <c r="AJ20" s="311">
        <f t="shared" si="13"/>
        <v>0</v>
      </c>
      <c r="AK20" s="322">
        <v>950000</v>
      </c>
      <c r="AL20" s="320">
        <v>400000</v>
      </c>
      <c r="AM20" s="311">
        <f t="shared" si="14"/>
        <v>550000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>
        <v>350000</v>
      </c>
      <c r="AG21" s="311">
        <f t="shared" si="12"/>
        <v>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>
        <v>800000</v>
      </c>
      <c r="AG24" s="311">
        <f>+AE24-AF24</f>
        <v>0</v>
      </c>
      <c r="AH24" s="322">
        <v>800000</v>
      </c>
      <c r="AI24" s="320">
        <v>800000</v>
      </c>
      <c r="AJ24" s="311">
        <f>+AH24-AI24</f>
        <v>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>
        <v>800000</v>
      </c>
      <c r="AG27" s="311">
        <f t="shared" ref="AG27:AG36" si="23">+AE27-AF27</f>
        <v>0</v>
      </c>
      <c r="AH27" s="322">
        <v>800000</v>
      </c>
      <c r="AI27" s="333">
        <v>800000</v>
      </c>
      <c r="AJ27" s="311">
        <f t="shared" ref="AJ27:AJ36" si="24">+AH27-AI27</f>
        <v>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>
        <v>800000</v>
      </c>
      <c r="AG28" s="311">
        <f t="shared" si="23"/>
        <v>0</v>
      </c>
      <c r="AH28" s="322">
        <v>800000</v>
      </c>
      <c r="AI28" s="320">
        <v>800000</v>
      </c>
      <c r="AJ28" s="311">
        <f t="shared" si="24"/>
        <v>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>
        <v>800000</v>
      </c>
      <c r="AG30" s="311">
        <f t="shared" si="23"/>
        <v>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>
        <v>950000</v>
      </c>
      <c r="AD32" s="311">
        <f t="shared" si="22"/>
        <v>0</v>
      </c>
      <c r="AE32" s="322">
        <v>950000</v>
      </c>
      <c r="AF32" s="320">
        <v>950000</v>
      </c>
      <c r="AG32" s="311">
        <f t="shared" si="23"/>
        <v>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>
        <v>850000</v>
      </c>
      <c r="AD36" s="311">
        <f t="shared" si="22"/>
        <v>0</v>
      </c>
      <c r="AE36" s="320">
        <v>850000</v>
      </c>
      <c r="AF36" s="320">
        <v>850000</v>
      </c>
      <c r="AG36" s="311">
        <f t="shared" si="23"/>
        <v>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11" t="s">
        <v>28</v>
      </c>
      <c r="B88" s="412"/>
      <c r="C88" s="412"/>
      <c r="D88" s="413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17765000</v>
      </c>
      <c r="AA88" s="200">
        <f t="shared" si="45"/>
        <v>2150000</v>
      </c>
      <c r="AB88" s="200">
        <f t="shared" si="45"/>
        <v>19915000</v>
      </c>
      <c r="AC88" s="200">
        <f t="shared" si="45"/>
        <v>17015000</v>
      </c>
      <c r="AD88" s="200">
        <f t="shared" si="45"/>
        <v>2900000</v>
      </c>
      <c r="AE88" s="200">
        <f t="shared" si="45"/>
        <v>19915000</v>
      </c>
      <c r="AF88" s="200">
        <f t="shared" si="45"/>
        <v>12915000</v>
      </c>
      <c r="AG88" s="200">
        <f t="shared" si="45"/>
        <v>7000000</v>
      </c>
      <c r="AH88" s="200">
        <f t="shared" si="45"/>
        <v>19915000</v>
      </c>
      <c r="AI88" s="200">
        <f t="shared" si="45"/>
        <v>8115000</v>
      </c>
      <c r="AJ88" s="200">
        <f t="shared" si="45"/>
        <v>11800000</v>
      </c>
      <c r="AK88" s="200">
        <f t="shared" si="45"/>
        <v>19915000</v>
      </c>
      <c r="AL88" s="200">
        <f t="shared" si="45"/>
        <v>2260000</v>
      </c>
      <c r="AM88" s="200">
        <f t="shared" si="45"/>
        <v>17655000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750000</v>
      </c>
      <c r="AS88" s="200">
        <f t="shared" si="45"/>
        <v>12215000</v>
      </c>
      <c r="AT88" s="200">
        <f t="shared" si="45"/>
        <v>11085000</v>
      </c>
      <c r="AU88" s="200">
        <f t="shared" si="45"/>
        <v>750000</v>
      </c>
      <c r="AV88" s="200">
        <f t="shared" si="45"/>
        <v>10335000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54" t="s">
        <v>308</v>
      </c>
      <c r="B89" s="354"/>
      <c r="C89" s="354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2410000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4804444.444444444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2110000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3900000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1500000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3900000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3000000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3550000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1500000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2000000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3100000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3100000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3100000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3900000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2850000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3400000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83520000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zoomScale="160" zoomScaleNormal="160" workbookViewId="0">
      <pane ySplit="6" topLeftCell="A7" activePane="bottomLeft" state="frozen"/>
      <selection pane="bottomLeft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83" t="s">
        <v>1</v>
      </c>
      <c r="B5" s="385" t="s">
        <v>2</v>
      </c>
      <c r="C5" s="42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5" t="s">
        <v>26</v>
      </c>
      <c r="K5" s="376"/>
      <c r="L5" s="377"/>
      <c r="M5" s="370" t="s">
        <v>9</v>
      </c>
      <c r="N5" s="370"/>
      <c r="O5" s="370"/>
      <c r="P5" s="370" t="s">
        <v>14</v>
      </c>
      <c r="Q5" s="370"/>
      <c r="R5" s="370"/>
      <c r="S5" s="370" t="s">
        <v>15</v>
      </c>
      <c r="T5" s="370"/>
      <c r="U5" s="370"/>
      <c r="V5" s="370" t="s">
        <v>16</v>
      </c>
      <c r="W5" s="370"/>
      <c r="X5" s="370"/>
      <c r="Y5" s="370" t="s">
        <v>295</v>
      </c>
      <c r="Z5" s="370"/>
      <c r="AA5" s="370"/>
      <c r="AB5" s="370" t="s">
        <v>18</v>
      </c>
      <c r="AC5" s="370"/>
      <c r="AD5" s="370"/>
      <c r="AE5" s="370" t="s">
        <v>19</v>
      </c>
      <c r="AF5" s="370"/>
      <c r="AG5" s="370"/>
      <c r="AH5" s="370" t="s">
        <v>20</v>
      </c>
      <c r="AI5" s="370"/>
      <c r="AJ5" s="370"/>
      <c r="AK5" s="370" t="s">
        <v>21</v>
      </c>
      <c r="AL5" s="370"/>
      <c r="AM5" s="370"/>
      <c r="AN5" s="370" t="s">
        <v>22</v>
      </c>
      <c r="AO5" s="370"/>
      <c r="AP5" s="370"/>
      <c r="AQ5" s="370" t="s">
        <v>23</v>
      </c>
      <c r="AR5" s="370"/>
      <c r="AS5" s="370"/>
      <c r="AT5" s="370" t="s">
        <v>24</v>
      </c>
      <c r="AU5" s="370"/>
      <c r="AV5" s="370"/>
      <c r="AW5" s="380" t="s">
        <v>25</v>
      </c>
      <c r="AX5" s="381"/>
      <c r="AY5" s="382"/>
      <c r="AZ5" s="156" t="s">
        <v>285</v>
      </c>
    </row>
    <row r="6" spans="1:56" s="107" customFormat="1" ht="12" thickBot="1" x14ac:dyDescent="0.25">
      <c r="A6" s="384"/>
      <c r="B6" s="386"/>
      <c r="C6" s="422"/>
      <c r="D6" s="372"/>
      <c r="E6" s="372"/>
      <c r="F6" s="104" t="s">
        <v>7</v>
      </c>
      <c r="G6" s="105" t="s">
        <v>8</v>
      </c>
      <c r="H6" s="374"/>
      <c r="I6" s="372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504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>
        <v>850000</v>
      </c>
      <c r="AG7" s="227">
        <f>AE7-AF7</f>
        <v>0</v>
      </c>
      <c r="AH7" s="11">
        <v>850000</v>
      </c>
      <c r="AI7" s="11">
        <v>850000</v>
      </c>
      <c r="AJ7" s="227">
        <f>AH7-AI7</f>
        <v>0</v>
      </c>
      <c r="AK7" s="11">
        <v>850000</v>
      </c>
      <c r="AL7" s="11">
        <v>850000</v>
      </c>
      <c r="AM7" s="227">
        <f>AK7-AL7</f>
        <v>0</v>
      </c>
      <c r="AN7" s="11">
        <v>850000</v>
      </c>
      <c r="AO7" s="11">
        <v>850000</v>
      </c>
      <c r="AP7" s="227">
        <f>AN7-AO7</f>
        <v>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>
        <v>950000</v>
      </c>
      <c r="AD8" s="227">
        <f t="shared" ref="AD8:AD17" si="4">+AB8-AC8</f>
        <v>0</v>
      </c>
      <c r="AE8" s="11">
        <v>950000</v>
      </c>
      <c r="AF8" s="11">
        <v>950000</v>
      </c>
      <c r="AG8" s="227">
        <f t="shared" ref="AG8:AG17" si="5">+AE8-AF8</f>
        <v>0</v>
      </c>
      <c r="AH8" s="11">
        <v>950000</v>
      </c>
      <c r="AI8" s="11">
        <v>950000</v>
      </c>
      <c r="AJ8" s="227">
        <f t="shared" ref="AJ8:AJ17" si="6">+AH8-AI8</f>
        <v>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>
        <v>875000</v>
      </c>
      <c r="AG9" s="227">
        <f t="shared" si="5"/>
        <v>0</v>
      </c>
      <c r="AH9" s="53">
        <v>875000</v>
      </c>
      <c r="AI9" s="53">
        <v>875000</v>
      </c>
      <c r="AJ9" s="227">
        <f t="shared" si="6"/>
        <v>0</v>
      </c>
      <c r="AK9" s="53">
        <v>875000</v>
      </c>
      <c r="AL9" s="53">
        <v>875000</v>
      </c>
      <c r="AM9" s="227">
        <f t="shared" si="7"/>
        <v>0</v>
      </c>
      <c r="AN9" s="53">
        <v>875000</v>
      </c>
      <c r="AO9" s="53">
        <v>875000</v>
      </c>
      <c r="AP9" s="227">
        <f t="shared" si="8"/>
        <v>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>
        <v>850000</v>
      </c>
      <c r="AG10" s="227">
        <f t="shared" si="5"/>
        <v>0</v>
      </c>
      <c r="AH10" s="11">
        <v>850000</v>
      </c>
      <c r="AI10" s="11">
        <v>850000</v>
      </c>
      <c r="AJ10" s="227">
        <f t="shared" si="6"/>
        <v>0</v>
      </c>
      <c r="AK10" s="11">
        <v>850000</v>
      </c>
      <c r="AL10" s="11">
        <v>850000</v>
      </c>
      <c r="AM10" s="227">
        <f t="shared" si="7"/>
        <v>0</v>
      </c>
      <c r="AN10" s="11">
        <v>850000</v>
      </c>
      <c r="AO10" s="11">
        <v>850000</v>
      </c>
      <c r="AP10" s="227">
        <f t="shared" si="8"/>
        <v>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>
        <v>800000</v>
      </c>
      <c r="AG12" s="227">
        <f t="shared" si="5"/>
        <v>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s="281" customFormat="1" x14ac:dyDescent="0.2">
      <c r="A13" s="343">
        <v>7</v>
      </c>
      <c r="B13" s="287"/>
      <c r="C13" s="430" t="s">
        <v>398</v>
      </c>
      <c r="D13" s="276" t="s">
        <v>505</v>
      </c>
      <c r="E13" s="269">
        <v>13500000</v>
      </c>
      <c r="F13" s="431"/>
      <c r="G13" s="431"/>
      <c r="H13" s="269">
        <f t="shared" si="14"/>
        <v>13500000</v>
      </c>
      <c r="I13" s="269">
        <v>4000000</v>
      </c>
      <c r="J13" s="431"/>
      <c r="K13" s="431"/>
      <c r="L13" s="289">
        <f t="shared" si="15"/>
        <v>0</v>
      </c>
      <c r="M13" s="269">
        <v>950000</v>
      </c>
      <c r="N13" s="269">
        <v>950000</v>
      </c>
      <c r="O13" s="289">
        <f t="shared" si="16"/>
        <v>0</v>
      </c>
      <c r="P13" s="269">
        <v>950000</v>
      </c>
      <c r="Q13" s="269">
        <v>950000</v>
      </c>
      <c r="R13" s="289">
        <f t="shared" si="0"/>
        <v>0</v>
      </c>
      <c r="S13" s="269">
        <v>950000</v>
      </c>
      <c r="T13" s="269">
        <v>950000</v>
      </c>
      <c r="U13" s="289">
        <f t="shared" si="1"/>
        <v>0</v>
      </c>
      <c r="V13" s="269">
        <v>950000</v>
      </c>
      <c r="W13" s="269">
        <v>950000</v>
      </c>
      <c r="X13" s="289">
        <f t="shared" si="2"/>
        <v>0</v>
      </c>
      <c r="Y13" s="269">
        <v>950000</v>
      </c>
      <c r="Z13" s="269">
        <v>950000</v>
      </c>
      <c r="AA13" s="289">
        <f t="shared" si="3"/>
        <v>0</v>
      </c>
      <c r="AB13" s="269">
        <v>950000</v>
      </c>
      <c r="AC13" s="269">
        <v>950000</v>
      </c>
      <c r="AD13" s="289">
        <f t="shared" si="4"/>
        <v>0</v>
      </c>
      <c r="AE13" s="269">
        <v>950000</v>
      </c>
      <c r="AF13" s="269">
        <v>950000</v>
      </c>
      <c r="AG13" s="289">
        <f t="shared" si="5"/>
        <v>0</v>
      </c>
      <c r="AH13" s="269">
        <v>950000</v>
      </c>
      <c r="AI13" s="269">
        <v>950000</v>
      </c>
      <c r="AJ13" s="289">
        <f t="shared" si="6"/>
        <v>0</v>
      </c>
      <c r="AK13" s="269">
        <v>950000</v>
      </c>
      <c r="AL13" s="269">
        <v>950000</v>
      </c>
      <c r="AM13" s="289">
        <f t="shared" si="7"/>
        <v>0</v>
      </c>
      <c r="AN13" s="269">
        <v>950000</v>
      </c>
      <c r="AO13" s="269">
        <v>950000</v>
      </c>
      <c r="AP13" s="289">
        <f t="shared" si="8"/>
        <v>0</v>
      </c>
      <c r="AQ13" s="431"/>
      <c r="AR13" s="431"/>
      <c r="AS13" s="290"/>
      <c r="AT13" s="431"/>
      <c r="AU13" s="431"/>
      <c r="AV13" s="269">
        <f t="shared" ref="AV13:AV42" si="17">+AT13-AU13</f>
        <v>0</v>
      </c>
      <c r="AW13" s="431"/>
      <c r="AX13" s="431"/>
      <c r="AY13" s="269"/>
      <c r="AZ13" s="280">
        <f t="shared" si="9"/>
        <v>9500000</v>
      </c>
      <c r="BA13" s="281">
        <f t="shared" si="10"/>
        <v>4000000</v>
      </c>
      <c r="BB13" s="281">
        <f t="shared" si="11"/>
        <v>13500000</v>
      </c>
      <c r="BC13" s="281">
        <f t="shared" si="12"/>
        <v>13500000</v>
      </c>
      <c r="BD13" s="281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s="281" customFormat="1" x14ac:dyDescent="0.2">
      <c r="A15" s="343">
        <v>9</v>
      </c>
      <c r="B15" s="287"/>
      <c r="C15" s="288" t="s">
        <v>400</v>
      </c>
      <c r="D15" s="276" t="s">
        <v>505</v>
      </c>
      <c r="E15" s="269">
        <v>13500000</v>
      </c>
      <c r="F15" s="269"/>
      <c r="G15" s="269"/>
      <c r="H15" s="269">
        <f t="shared" si="14"/>
        <v>13500000</v>
      </c>
      <c r="I15" s="269">
        <v>4000000</v>
      </c>
      <c r="J15" s="269"/>
      <c r="K15" s="269"/>
      <c r="L15" s="289">
        <f t="shared" si="15"/>
        <v>0</v>
      </c>
      <c r="M15" s="269">
        <v>800000</v>
      </c>
      <c r="N15" s="269">
        <v>800000</v>
      </c>
      <c r="O15" s="289">
        <f t="shared" si="16"/>
        <v>0</v>
      </c>
      <c r="P15" s="269">
        <v>800000</v>
      </c>
      <c r="Q15" s="269">
        <v>800000</v>
      </c>
      <c r="R15" s="289">
        <f t="shared" si="0"/>
        <v>0</v>
      </c>
      <c r="S15" s="269">
        <v>800000</v>
      </c>
      <c r="T15" s="269">
        <v>800000</v>
      </c>
      <c r="U15" s="289">
        <f t="shared" si="1"/>
        <v>0</v>
      </c>
      <c r="V15" s="269">
        <v>800000</v>
      </c>
      <c r="W15" s="269">
        <v>800000</v>
      </c>
      <c r="X15" s="289">
        <f t="shared" si="2"/>
        <v>0</v>
      </c>
      <c r="Y15" s="269">
        <v>800000</v>
      </c>
      <c r="Z15" s="269">
        <v>800000</v>
      </c>
      <c r="AA15" s="289">
        <f t="shared" si="3"/>
        <v>0</v>
      </c>
      <c r="AB15" s="269">
        <v>800000</v>
      </c>
      <c r="AC15" s="269">
        <v>800000</v>
      </c>
      <c r="AD15" s="289">
        <f t="shared" si="4"/>
        <v>0</v>
      </c>
      <c r="AE15" s="269">
        <v>800000</v>
      </c>
      <c r="AF15" s="269">
        <v>800000</v>
      </c>
      <c r="AG15" s="289">
        <f t="shared" si="5"/>
        <v>0</v>
      </c>
      <c r="AH15" s="269">
        <v>800000</v>
      </c>
      <c r="AI15" s="269">
        <v>800000</v>
      </c>
      <c r="AJ15" s="289">
        <f t="shared" si="6"/>
        <v>0</v>
      </c>
      <c r="AK15" s="269">
        <v>800000</v>
      </c>
      <c r="AL15" s="269">
        <v>800000</v>
      </c>
      <c r="AM15" s="289">
        <f t="shared" si="7"/>
        <v>0</v>
      </c>
      <c r="AN15" s="269">
        <v>800000</v>
      </c>
      <c r="AO15" s="269">
        <v>800000</v>
      </c>
      <c r="AP15" s="289">
        <f t="shared" si="8"/>
        <v>0</v>
      </c>
      <c r="AQ15" s="269">
        <v>800000</v>
      </c>
      <c r="AR15" s="269">
        <v>800000</v>
      </c>
      <c r="AS15" s="289">
        <f>+AQ15-AR15</f>
        <v>0</v>
      </c>
      <c r="AT15" s="269">
        <v>700000</v>
      </c>
      <c r="AU15" s="269">
        <v>700000</v>
      </c>
      <c r="AV15" s="269">
        <f t="shared" si="17"/>
        <v>0</v>
      </c>
      <c r="AW15" s="269"/>
      <c r="AX15" s="269"/>
      <c r="AY15" s="269"/>
      <c r="AZ15" s="280">
        <f t="shared" si="9"/>
        <v>9500000</v>
      </c>
      <c r="BA15" s="281">
        <f t="shared" si="10"/>
        <v>4000000</v>
      </c>
      <c r="BB15" s="281">
        <f t="shared" si="11"/>
        <v>13500000</v>
      </c>
      <c r="BC15" s="281">
        <f t="shared" si="12"/>
        <v>13500000</v>
      </c>
      <c r="BD15" s="281">
        <f t="shared" si="13"/>
        <v>0</v>
      </c>
    </row>
    <row r="16" spans="1:56" s="281" customFormat="1" x14ac:dyDescent="0.2">
      <c r="A16" s="343">
        <v>10</v>
      </c>
      <c r="B16" s="287"/>
      <c r="C16" s="288" t="s">
        <v>401</v>
      </c>
      <c r="D16" s="276" t="s">
        <v>505</v>
      </c>
      <c r="E16" s="269">
        <v>13500000</v>
      </c>
      <c r="F16" s="269"/>
      <c r="G16" s="269"/>
      <c r="H16" s="269">
        <f t="shared" si="14"/>
        <v>13500000</v>
      </c>
      <c r="I16" s="269">
        <v>4000000</v>
      </c>
      <c r="J16" s="269"/>
      <c r="K16" s="269"/>
      <c r="L16" s="289">
        <f t="shared" si="15"/>
        <v>0</v>
      </c>
      <c r="M16" s="269">
        <v>950000</v>
      </c>
      <c r="N16" s="269">
        <v>950000</v>
      </c>
      <c r="O16" s="289">
        <f t="shared" si="16"/>
        <v>0</v>
      </c>
      <c r="P16" s="269">
        <v>950000</v>
      </c>
      <c r="Q16" s="269">
        <v>950000</v>
      </c>
      <c r="R16" s="289">
        <f t="shared" si="0"/>
        <v>0</v>
      </c>
      <c r="S16" s="269">
        <v>950000</v>
      </c>
      <c r="T16" s="269">
        <v>950000</v>
      </c>
      <c r="U16" s="289">
        <f t="shared" si="1"/>
        <v>0</v>
      </c>
      <c r="V16" s="269">
        <v>950000</v>
      </c>
      <c r="W16" s="269">
        <v>950000</v>
      </c>
      <c r="X16" s="289">
        <f t="shared" si="2"/>
        <v>0</v>
      </c>
      <c r="Y16" s="269">
        <v>950000</v>
      </c>
      <c r="Z16" s="269">
        <v>950000</v>
      </c>
      <c r="AA16" s="289">
        <f t="shared" si="3"/>
        <v>0</v>
      </c>
      <c r="AB16" s="269">
        <v>950000</v>
      </c>
      <c r="AC16" s="269">
        <v>950000</v>
      </c>
      <c r="AD16" s="289">
        <f t="shared" si="4"/>
        <v>0</v>
      </c>
      <c r="AE16" s="269">
        <v>950000</v>
      </c>
      <c r="AF16" s="269">
        <v>950000</v>
      </c>
      <c r="AG16" s="289">
        <f t="shared" si="5"/>
        <v>0</v>
      </c>
      <c r="AH16" s="269">
        <v>950000</v>
      </c>
      <c r="AI16" s="269">
        <v>950000</v>
      </c>
      <c r="AJ16" s="289">
        <f t="shared" si="6"/>
        <v>0</v>
      </c>
      <c r="AK16" s="269">
        <v>950000</v>
      </c>
      <c r="AL16" s="269">
        <v>950000</v>
      </c>
      <c r="AM16" s="289">
        <f t="shared" si="7"/>
        <v>0</v>
      </c>
      <c r="AN16" s="269">
        <v>950000</v>
      </c>
      <c r="AO16" s="269">
        <v>950000</v>
      </c>
      <c r="AP16" s="289">
        <f t="shared" si="8"/>
        <v>0</v>
      </c>
      <c r="AQ16" s="269"/>
      <c r="AR16" s="269"/>
      <c r="AS16" s="290"/>
      <c r="AT16" s="269"/>
      <c r="AU16" s="269"/>
      <c r="AV16" s="269">
        <f t="shared" si="17"/>
        <v>0</v>
      </c>
      <c r="AW16" s="269"/>
      <c r="AX16" s="269"/>
      <c r="AY16" s="269"/>
      <c r="AZ16" s="280">
        <f t="shared" si="9"/>
        <v>9500000</v>
      </c>
      <c r="BA16" s="281">
        <f t="shared" si="10"/>
        <v>4000000</v>
      </c>
      <c r="BB16" s="281">
        <f t="shared" si="11"/>
        <v>13500000</v>
      </c>
      <c r="BC16" s="281">
        <f t="shared" si="12"/>
        <v>13500000</v>
      </c>
      <c r="BD16" s="281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641000</v>
      </c>
      <c r="AG20" s="227">
        <f>+AE20-AF20</f>
        <v>0</v>
      </c>
      <c r="AH20" s="11">
        <v>641000</v>
      </c>
      <c r="AI20" s="11">
        <v>641000</v>
      </c>
      <c r="AJ20" s="227">
        <f>+AH20-AI20</f>
        <v>0</v>
      </c>
      <c r="AK20" s="11">
        <v>641000</v>
      </c>
      <c r="AL20" s="11">
        <v>641000</v>
      </c>
      <c r="AM20" s="227">
        <f>+AK20-AL20</f>
        <v>0</v>
      </c>
      <c r="AN20" s="11">
        <v>641000</v>
      </c>
      <c r="AO20" s="11">
        <v>641000</v>
      </c>
      <c r="AP20" s="227">
        <f>+AN20-AO20</f>
        <v>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>
        <v>950000</v>
      </c>
      <c r="AJ22" s="227">
        <f t="shared" ref="AJ22:AJ30" si="23">+AH22-AI22</f>
        <v>0</v>
      </c>
      <c r="AK22" s="11">
        <v>950000</v>
      </c>
      <c r="AL22" s="11">
        <v>50000</v>
      </c>
      <c r="AM22" s="227">
        <f t="shared" ref="AM22:AM30" si="24">+AK22-AL22</f>
        <v>900000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>
        <v>950000</v>
      </c>
      <c r="AG23" s="227">
        <f t="shared" si="22"/>
        <v>0</v>
      </c>
      <c r="AH23" s="11">
        <v>950000</v>
      </c>
      <c r="AI23" s="11">
        <v>950000</v>
      </c>
      <c r="AJ23" s="227">
        <f t="shared" si="23"/>
        <v>0</v>
      </c>
      <c r="AK23" s="11">
        <v>950000</v>
      </c>
      <c r="AL23" s="11">
        <v>950000</v>
      </c>
      <c r="AM23" s="227">
        <f t="shared" si="24"/>
        <v>0</v>
      </c>
      <c r="AN23" s="11">
        <v>950000</v>
      </c>
      <c r="AO23" s="11">
        <v>850000</v>
      </c>
      <c r="AP23" s="227">
        <f t="shared" ref="AP23:AP30" si="26">+AN23-AO23</f>
        <v>100000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950000</v>
      </c>
      <c r="AD24" s="227">
        <f t="shared" si="21"/>
        <v>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>
        <v>950000</v>
      </c>
      <c r="AG32" s="227">
        <f t="shared" si="22"/>
        <v>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747500</v>
      </c>
      <c r="AG33" s="227">
        <f t="shared" si="22"/>
        <v>0</v>
      </c>
      <c r="AH33" s="11">
        <v>747500</v>
      </c>
      <c r="AI33" s="11">
        <v>747000</v>
      </c>
      <c r="AJ33" s="227">
        <f>+AH33-AI33</f>
        <v>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>
        <v>950000</v>
      </c>
      <c r="AG34" s="227">
        <f t="shared" si="22"/>
        <v>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950000</v>
      </c>
      <c r="AD36" s="227">
        <f t="shared" ref="AD36:AD42" si="31">+AB36-AC36</f>
        <v>0</v>
      </c>
      <c r="AE36" s="11">
        <v>950000</v>
      </c>
      <c r="AF36" s="11">
        <v>950000</v>
      </c>
      <c r="AG36" s="227">
        <f t="shared" ref="AG36:AG42" si="32">+AE36-AF36</f>
        <v>0</v>
      </c>
      <c r="AH36" s="11">
        <v>950000</v>
      </c>
      <c r="AI36" s="11">
        <v>100000</v>
      </c>
      <c r="AJ36" s="227">
        <f t="shared" ref="AJ36:AJ42" si="33">+AH36-AI36</f>
        <v>850000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s="281" customFormat="1" x14ac:dyDescent="0.2">
      <c r="A38" s="343">
        <v>32</v>
      </c>
      <c r="B38" s="287"/>
      <c r="C38" s="432" t="s">
        <v>518</v>
      </c>
      <c r="D38" s="276" t="s">
        <v>505</v>
      </c>
      <c r="E38" s="269">
        <v>13500000</v>
      </c>
      <c r="F38" s="269"/>
      <c r="G38" s="269"/>
      <c r="H38" s="269">
        <v>13500000</v>
      </c>
      <c r="I38" s="269">
        <v>1000000</v>
      </c>
      <c r="J38" s="269"/>
      <c r="K38" s="269"/>
      <c r="L38" s="289">
        <f t="shared" si="15"/>
        <v>0</v>
      </c>
      <c r="M38" s="269"/>
      <c r="N38" s="269"/>
      <c r="O38" s="289"/>
      <c r="P38" s="269">
        <v>1150000</v>
      </c>
      <c r="Q38" s="269">
        <v>1150000</v>
      </c>
      <c r="R38" s="289">
        <f t="shared" si="27"/>
        <v>0</v>
      </c>
      <c r="S38" s="269">
        <v>1150000</v>
      </c>
      <c r="T38" s="269">
        <v>1150000</v>
      </c>
      <c r="U38" s="289">
        <f t="shared" si="28"/>
        <v>0</v>
      </c>
      <c r="V38" s="269">
        <v>1150000</v>
      </c>
      <c r="W38" s="269">
        <v>1150000</v>
      </c>
      <c r="X38" s="289">
        <f t="shared" si="29"/>
        <v>0</v>
      </c>
      <c r="Y38" s="269">
        <v>1150000</v>
      </c>
      <c r="Z38" s="269">
        <v>1150000</v>
      </c>
      <c r="AA38" s="289">
        <f t="shared" si="30"/>
        <v>0</v>
      </c>
      <c r="AB38" s="269">
        <v>1150000</v>
      </c>
      <c r="AC38" s="269">
        <v>1150000</v>
      </c>
      <c r="AD38" s="289">
        <f t="shared" si="31"/>
        <v>0</v>
      </c>
      <c r="AE38" s="269">
        <v>1150000</v>
      </c>
      <c r="AF38" s="269">
        <v>1150000</v>
      </c>
      <c r="AG38" s="289">
        <f t="shared" si="32"/>
        <v>0</v>
      </c>
      <c r="AH38" s="269">
        <v>1150000</v>
      </c>
      <c r="AI38" s="269">
        <v>1150000</v>
      </c>
      <c r="AJ38" s="289">
        <f t="shared" si="33"/>
        <v>0</v>
      </c>
      <c r="AK38" s="269">
        <v>1150000</v>
      </c>
      <c r="AL38" s="269">
        <v>1150000</v>
      </c>
      <c r="AM38" s="289">
        <f t="shared" si="34"/>
        <v>0</v>
      </c>
      <c r="AN38" s="269">
        <v>1150000</v>
      </c>
      <c r="AO38" s="269">
        <v>1150000</v>
      </c>
      <c r="AP38" s="289">
        <f t="shared" si="35"/>
        <v>0</v>
      </c>
      <c r="AQ38" s="269">
        <v>1150000</v>
      </c>
      <c r="AR38" s="269">
        <v>1150000</v>
      </c>
      <c r="AS38" s="289">
        <f t="shared" si="36"/>
        <v>0</v>
      </c>
      <c r="AT38" s="269">
        <v>1000000</v>
      </c>
      <c r="AU38" s="269">
        <v>1000000</v>
      </c>
      <c r="AV38" s="269">
        <f t="shared" si="17"/>
        <v>0</v>
      </c>
      <c r="AW38" s="269"/>
      <c r="AX38" s="269"/>
      <c r="AY38" s="269"/>
      <c r="AZ38" s="280">
        <f t="shared" si="9"/>
        <v>12500000</v>
      </c>
      <c r="BA38" s="281">
        <f t="shared" si="10"/>
        <v>1000000</v>
      </c>
      <c r="BB38" s="281">
        <f t="shared" si="11"/>
        <v>13500000</v>
      </c>
      <c r="BC38" s="281">
        <f t="shared" si="12"/>
        <v>13500000</v>
      </c>
      <c r="BD38" s="281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>
        <v>275000</v>
      </c>
      <c r="AG39" s="227">
        <f t="shared" si="32"/>
        <v>0</v>
      </c>
      <c r="AH39" s="11">
        <v>275000</v>
      </c>
      <c r="AI39" s="11">
        <v>275000</v>
      </c>
      <c r="AJ39" s="227">
        <f t="shared" si="33"/>
        <v>0</v>
      </c>
      <c r="AK39" s="11">
        <v>275000</v>
      </c>
      <c r="AL39" s="11">
        <v>150000</v>
      </c>
      <c r="AM39" s="227">
        <f t="shared" si="34"/>
        <v>125000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s="281" customFormat="1" x14ac:dyDescent="0.2">
      <c r="A42" s="429"/>
      <c r="B42" s="287" t="s">
        <v>527</v>
      </c>
      <c r="C42" s="288" t="s">
        <v>526</v>
      </c>
      <c r="D42" s="276" t="s">
        <v>504</v>
      </c>
      <c r="E42" s="269">
        <v>13500000</v>
      </c>
      <c r="F42" s="269"/>
      <c r="G42" s="269">
        <v>9450000</v>
      </c>
      <c r="H42" s="269">
        <f>+E42-F42-G42</f>
        <v>4050000</v>
      </c>
      <c r="I42" s="269">
        <v>1000000</v>
      </c>
      <c r="J42" s="269"/>
      <c r="K42" s="269"/>
      <c r="L42" s="289"/>
      <c r="M42" s="269"/>
      <c r="N42" s="269"/>
      <c r="O42" s="289"/>
      <c r="P42" s="269"/>
      <c r="Q42" s="269"/>
      <c r="R42" s="289"/>
      <c r="S42" s="269">
        <v>305000</v>
      </c>
      <c r="T42" s="269">
        <v>305000</v>
      </c>
      <c r="U42" s="289">
        <f t="shared" si="28"/>
        <v>0</v>
      </c>
      <c r="V42" s="269">
        <v>305000</v>
      </c>
      <c r="W42" s="269">
        <v>305000</v>
      </c>
      <c r="X42" s="289">
        <f t="shared" si="29"/>
        <v>0</v>
      </c>
      <c r="Y42" s="269">
        <v>305000</v>
      </c>
      <c r="Z42" s="269">
        <v>305000</v>
      </c>
      <c r="AA42" s="289">
        <f t="shared" si="30"/>
        <v>0</v>
      </c>
      <c r="AB42" s="269">
        <v>305000</v>
      </c>
      <c r="AC42" s="269">
        <v>305000</v>
      </c>
      <c r="AD42" s="289">
        <f t="shared" si="31"/>
        <v>0</v>
      </c>
      <c r="AE42" s="269">
        <v>305000</v>
      </c>
      <c r="AF42" s="269">
        <v>305000</v>
      </c>
      <c r="AG42" s="289">
        <f t="shared" si="32"/>
        <v>0</v>
      </c>
      <c r="AH42" s="269">
        <v>305000</v>
      </c>
      <c r="AI42" s="269">
        <v>305000</v>
      </c>
      <c r="AJ42" s="289">
        <f t="shared" si="33"/>
        <v>0</v>
      </c>
      <c r="AK42" s="269">
        <v>305000</v>
      </c>
      <c r="AL42" s="269">
        <v>305000</v>
      </c>
      <c r="AM42" s="289">
        <f t="shared" si="34"/>
        <v>0</v>
      </c>
      <c r="AN42" s="269">
        <v>305000</v>
      </c>
      <c r="AO42" s="269">
        <v>305000</v>
      </c>
      <c r="AP42" s="289">
        <f t="shared" si="35"/>
        <v>0</v>
      </c>
      <c r="AQ42" s="269">
        <v>305000</v>
      </c>
      <c r="AR42" s="269">
        <v>305000</v>
      </c>
      <c r="AS42" s="289">
        <f t="shared" si="36"/>
        <v>0</v>
      </c>
      <c r="AT42" s="269">
        <v>305000</v>
      </c>
      <c r="AU42" s="269">
        <v>305000</v>
      </c>
      <c r="AV42" s="289">
        <f t="shared" si="17"/>
        <v>0</v>
      </c>
      <c r="AW42" s="269"/>
      <c r="AX42" s="269"/>
      <c r="AY42" s="269"/>
      <c r="AZ42" s="280">
        <f t="shared" si="9"/>
        <v>3050000</v>
      </c>
      <c r="BA42" s="281">
        <f t="shared" si="10"/>
        <v>1000000</v>
      </c>
      <c r="BB42" s="281">
        <f t="shared" si="11"/>
        <v>4050000</v>
      </c>
      <c r="BC42" s="281">
        <f t="shared" si="12"/>
        <v>4050000</v>
      </c>
      <c r="BD42" s="281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8" t="s">
        <v>28</v>
      </c>
      <c r="B68" s="419"/>
      <c r="C68" s="419"/>
      <c r="D68" s="420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23774500</v>
      </c>
      <c r="R68" s="211">
        <f t="shared" si="37"/>
        <v>870000</v>
      </c>
      <c r="S68" s="211">
        <f t="shared" si="37"/>
        <v>24949500</v>
      </c>
      <c r="T68" s="211">
        <f t="shared" si="37"/>
        <v>23129500</v>
      </c>
      <c r="U68" s="211">
        <f t="shared" si="37"/>
        <v>1820000</v>
      </c>
      <c r="V68" s="211">
        <f t="shared" si="37"/>
        <v>25755750</v>
      </c>
      <c r="W68" s="211">
        <f t="shared" si="37"/>
        <v>23135750</v>
      </c>
      <c r="X68" s="211">
        <f t="shared" si="37"/>
        <v>2620000</v>
      </c>
      <c r="Y68" s="211">
        <f t="shared" si="37"/>
        <v>25755750</v>
      </c>
      <c r="Z68" s="211">
        <f t="shared" si="37"/>
        <v>22180250</v>
      </c>
      <c r="AA68" s="211">
        <f t="shared" si="37"/>
        <v>3575500</v>
      </c>
      <c r="AB68" s="211">
        <f t="shared" si="37"/>
        <v>25755750</v>
      </c>
      <c r="AC68" s="211">
        <f t="shared" si="37"/>
        <v>22179500</v>
      </c>
      <c r="AD68" s="211">
        <f t="shared" si="37"/>
        <v>3576250</v>
      </c>
      <c r="AE68" s="211">
        <f t="shared" si="37"/>
        <v>30955750</v>
      </c>
      <c r="AF68" s="211">
        <f t="shared" si="37"/>
        <v>22834500</v>
      </c>
      <c r="AG68" s="211">
        <f t="shared" si="37"/>
        <v>8121250</v>
      </c>
      <c r="AH68" s="211">
        <f t="shared" si="37"/>
        <v>25755750</v>
      </c>
      <c r="AI68" s="211">
        <f t="shared" si="37"/>
        <v>13856000</v>
      </c>
      <c r="AJ68" s="211">
        <f t="shared" si="37"/>
        <v>11899750</v>
      </c>
      <c r="AK68" s="211">
        <f t="shared" si="37"/>
        <v>25755750</v>
      </c>
      <c r="AL68" s="211">
        <f t="shared" si="37"/>
        <v>10121000</v>
      </c>
      <c r="AM68" s="211">
        <f t="shared" si="37"/>
        <v>15634750</v>
      </c>
      <c r="AN68" s="211">
        <f t="shared" si="37"/>
        <v>25755750</v>
      </c>
      <c r="AO68" s="211">
        <f t="shared" si="37"/>
        <v>9721000</v>
      </c>
      <c r="AP68" s="211">
        <f t="shared" si="37"/>
        <v>16034750</v>
      </c>
      <c r="AQ68" s="211">
        <f t="shared" si="37"/>
        <v>15805750</v>
      </c>
      <c r="AR68" s="211">
        <f t="shared" si="37"/>
        <v>3105000</v>
      </c>
      <c r="AS68" s="211">
        <f t="shared" si="37"/>
        <v>12700750</v>
      </c>
      <c r="AT68" s="211">
        <f t="shared" si="37"/>
        <v>8034250</v>
      </c>
      <c r="AU68" s="211">
        <f t="shared" si="37"/>
        <v>2005000</v>
      </c>
      <c r="AV68" s="211">
        <f t="shared" si="37"/>
        <v>6029250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54" t="s">
        <v>308</v>
      </c>
      <c r="B69" s="354"/>
      <c r="C69" s="354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0</v>
      </c>
      <c r="F71" s="8"/>
      <c r="G71" s="8">
        <f>REKAP!R21/49</f>
        <v>7635693.8775510201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1900000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1750000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3900000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1290000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1850000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100000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3800000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3800000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2243000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3800000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3700000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675000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335251250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84882250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33390000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45043000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selection activeCell="B32" sqref="B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3" t="s">
        <v>239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</row>
    <row r="2" spans="1:20" x14ac:dyDescent="0.2">
      <c r="A2" s="423" t="s">
        <v>336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16182000</v>
      </c>
      <c r="I17" s="7">
        <f>+BA!AC43</f>
        <v>16182000</v>
      </c>
      <c r="J17" s="7">
        <f>+BA!AF43</f>
        <v>12941000</v>
      </c>
      <c r="K17" s="7">
        <f>+BA!AI43</f>
        <v>8031000</v>
      </c>
      <c r="L17" s="7">
        <f>+BA!AL43</f>
        <v>4852000</v>
      </c>
      <c r="M17" s="7">
        <f>+BA!AO43</f>
        <v>4700000</v>
      </c>
      <c r="N17" s="7">
        <f>+BA!AR43</f>
        <v>1950000</v>
      </c>
      <c r="O17" s="7">
        <f>+BA!AU43</f>
        <v>1850000</v>
      </c>
      <c r="P17" s="7">
        <f>+BA!AX43</f>
        <v>0</v>
      </c>
      <c r="Q17" s="20"/>
      <c r="R17" s="7">
        <f>SUM(C17:P17)</f>
        <v>240816000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27952500</v>
      </c>
      <c r="H18" s="10">
        <f>+KA!Z104</f>
        <v>26802500</v>
      </c>
      <c r="I18" s="10">
        <f>+KA!AC104</f>
        <v>23862500</v>
      </c>
      <c r="J18" s="10">
        <f>+KA!AF104</f>
        <v>18605000</v>
      </c>
      <c r="K18" s="10">
        <f>+KA!AI104</f>
        <v>12380000</v>
      </c>
      <c r="L18" s="10">
        <f>+KA!AL104</f>
        <v>1050000</v>
      </c>
      <c r="M18" s="10">
        <f>+KA!AO104</f>
        <v>650000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370685000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36046000</v>
      </c>
      <c r="J19" s="10">
        <f>+OM!AF140</f>
        <v>16836000</v>
      </c>
      <c r="K19" s="10">
        <f>+OM!AI140</f>
        <v>10696000</v>
      </c>
      <c r="L19" s="10">
        <f>+OM!AL140</f>
        <v>1744000</v>
      </c>
      <c r="M19" s="10">
        <f>+OM!AO140</f>
        <v>1408000</v>
      </c>
      <c r="N19" s="10">
        <f>+OM!AR140</f>
        <v>1408000</v>
      </c>
      <c r="O19" s="10">
        <f>+OM!AU140</f>
        <v>1512000</v>
      </c>
      <c r="P19" s="10">
        <f>+OM!AX140</f>
        <v>0</v>
      </c>
      <c r="Q19" s="20"/>
      <c r="R19" s="7">
        <f>SUM(C19:P19)</f>
        <v>491630000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17765000</v>
      </c>
      <c r="I20" s="10">
        <f>+TI!AC88</f>
        <v>17015000</v>
      </c>
      <c r="J20" s="10">
        <f>+TI!AF88</f>
        <v>12915000</v>
      </c>
      <c r="K20" s="10">
        <f>+TI!AI88</f>
        <v>8115000</v>
      </c>
      <c r="L20" s="10">
        <f>+TI!AL88</f>
        <v>2260000</v>
      </c>
      <c r="M20" s="10">
        <f>+TI!AO88</f>
        <v>750000</v>
      </c>
      <c r="N20" s="10">
        <f>+TI!AR88</f>
        <v>750000</v>
      </c>
      <c r="O20" s="10">
        <f>+TI!AU88</f>
        <v>750000</v>
      </c>
      <c r="P20" s="10">
        <f>+TI!AX88</f>
        <v>0</v>
      </c>
      <c r="Q20" s="20"/>
      <c r="R20" s="7">
        <f>SUM(C20:P20)</f>
        <v>302680000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23774500</v>
      </c>
      <c r="F21" s="10">
        <f>+TO!T68</f>
        <v>23129500</v>
      </c>
      <c r="G21" s="10">
        <f>+TO!W68</f>
        <v>23135750</v>
      </c>
      <c r="H21" s="10">
        <f>+TO!Z68</f>
        <v>22180250</v>
      </c>
      <c r="I21" s="10">
        <f>+TO!AC68</f>
        <v>22179500</v>
      </c>
      <c r="J21" s="10">
        <f>+TO!AF68</f>
        <v>22834500</v>
      </c>
      <c r="K21" s="10">
        <f>+TO!AI68</f>
        <v>13856000</v>
      </c>
      <c r="L21" s="10">
        <f>+TO!AL68</f>
        <v>10121000</v>
      </c>
      <c r="M21" s="10">
        <f>+TO!AO68</f>
        <v>9721000</v>
      </c>
      <c r="N21" s="10">
        <f>+TO!AR68</f>
        <v>3105000</v>
      </c>
      <c r="O21" s="10">
        <f>+TO!AU68</f>
        <v>2005000</v>
      </c>
      <c r="P21" s="10">
        <f>+TO!AX68</f>
        <v>0</v>
      </c>
      <c r="Q21" s="20"/>
      <c r="R21" s="7">
        <f>SUM(C21:P21)</f>
        <v>374149000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122570000</v>
      </c>
      <c r="F22" s="26">
        <f t="shared" si="1"/>
        <v>121825000</v>
      </c>
      <c r="G22" s="26">
        <f t="shared" si="1"/>
        <v>118881250</v>
      </c>
      <c r="H22" s="26">
        <f t="shared" si="1"/>
        <v>114225750</v>
      </c>
      <c r="I22" s="26">
        <f t="shared" si="1"/>
        <v>115285000</v>
      </c>
      <c r="J22" s="26">
        <f t="shared" si="1"/>
        <v>84131500</v>
      </c>
      <c r="K22" s="26">
        <f t="shared" si="1"/>
        <v>53078000</v>
      </c>
      <c r="L22" s="26">
        <f t="shared" si="1"/>
        <v>20027000</v>
      </c>
      <c r="M22" s="26">
        <f t="shared" si="1"/>
        <v>17229000</v>
      </c>
      <c r="N22" s="26">
        <f t="shared" si="1"/>
        <v>7213000</v>
      </c>
      <c r="O22" s="26">
        <f t="shared" si="1"/>
        <v>6117000</v>
      </c>
      <c r="P22" s="26">
        <f t="shared" si="1"/>
        <v>0</v>
      </c>
      <c r="Q22" s="26">
        <f t="shared" si="1"/>
        <v>0</v>
      </c>
      <c r="R22" s="26">
        <f t="shared" si="1"/>
        <v>1779960000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950000</v>
      </c>
      <c r="I28" s="7">
        <f>+BA!AD43</f>
        <v>950000</v>
      </c>
      <c r="J28" s="7">
        <f>+BA!AG43</f>
        <v>4191000</v>
      </c>
      <c r="K28" s="7">
        <f>+BA!AJ43</f>
        <v>9101000</v>
      </c>
      <c r="L28" s="7">
        <f>+BA!AM43</f>
        <v>12280000</v>
      </c>
      <c r="M28" s="7">
        <f>+BA!AP43</f>
        <v>12432000</v>
      </c>
      <c r="N28" s="7">
        <f>+BA!AS43</f>
        <v>9622000</v>
      </c>
      <c r="O28" s="7">
        <f>+BA!AV43</f>
        <v>6408000</v>
      </c>
      <c r="P28" s="7">
        <f>+BA!AY43</f>
        <v>0</v>
      </c>
      <c r="Q28" s="20"/>
      <c r="R28" s="7">
        <f>SUM(C28:P28)</f>
        <v>56884000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300000</v>
      </c>
      <c r="H29" s="10">
        <f>+KA!AA104</f>
        <v>1450000</v>
      </c>
      <c r="I29" s="10">
        <f>+KA!AD104</f>
        <v>4390000</v>
      </c>
      <c r="J29" s="10">
        <f>+KA!AG104</f>
        <v>9647500</v>
      </c>
      <c r="K29" s="10">
        <f>+KA!AJ104</f>
        <v>15872500</v>
      </c>
      <c r="L29" s="10">
        <f>+KA!AM104</f>
        <v>27202500</v>
      </c>
      <c r="M29" s="10">
        <f>+KA!AP104</f>
        <v>27602500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109965000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10736000</v>
      </c>
      <c r="J30" s="10">
        <f>+OM!AG140</f>
        <v>21746000</v>
      </c>
      <c r="K30" s="10">
        <f>+OM!AJ140</f>
        <v>27886000</v>
      </c>
      <c r="L30" s="10">
        <f>+OM!AM140</f>
        <v>36838000</v>
      </c>
      <c r="M30" s="10">
        <f>+OM!AP140</f>
        <v>40274000</v>
      </c>
      <c r="N30" s="10">
        <f>+OM!AS140</f>
        <v>24844000</v>
      </c>
      <c r="O30" s="10">
        <f>+OM!AV140</f>
        <v>16736000</v>
      </c>
      <c r="P30" s="10">
        <f>+OM!AY140</f>
        <v>0</v>
      </c>
      <c r="Q30" s="20"/>
      <c r="R30" s="7">
        <f>SUM(C30:P30)</f>
        <v>202645000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2150000</v>
      </c>
      <c r="I31" s="53">
        <f>+TI!AD88</f>
        <v>2900000</v>
      </c>
      <c r="J31" s="10">
        <f>+TI!AG88</f>
        <v>7000000</v>
      </c>
      <c r="K31" s="10">
        <f>+TI!AJ88</f>
        <v>11800000</v>
      </c>
      <c r="L31" s="10">
        <f>+TI!AM88</f>
        <v>17655000</v>
      </c>
      <c r="M31" s="10">
        <f>+TI!AP88</f>
        <v>18665000</v>
      </c>
      <c r="N31" s="10">
        <f>+TI!AS88</f>
        <v>12215000</v>
      </c>
      <c r="O31" s="10">
        <f>+TI!AV88</f>
        <v>10335000</v>
      </c>
      <c r="P31" s="10">
        <f>+TI!AW88</f>
        <v>0</v>
      </c>
      <c r="Q31" s="20"/>
      <c r="R31" s="7">
        <f>SUM(C31:P31)</f>
        <v>83520000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870000</v>
      </c>
      <c r="F32" s="10">
        <f>+TO!U68</f>
        <v>1820000</v>
      </c>
      <c r="G32" s="10">
        <f>+TO!X68</f>
        <v>2620000</v>
      </c>
      <c r="H32" s="10">
        <f>+TO!AA68</f>
        <v>3575500</v>
      </c>
      <c r="I32" s="10">
        <f>+TO!AD68</f>
        <v>3576250</v>
      </c>
      <c r="J32" s="10">
        <f>+TO!AG68</f>
        <v>8121250</v>
      </c>
      <c r="K32" s="10">
        <f>+TO!AJ68</f>
        <v>11899750</v>
      </c>
      <c r="L32" s="10">
        <f>+TO!AM68</f>
        <v>15634750</v>
      </c>
      <c r="M32" s="10">
        <f>+TO!AP68</f>
        <v>16034750</v>
      </c>
      <c r="N32" s="10">
        <f>+TO!AS68</f>
        <v>12700750</v>
      </c>
      <c r="O32" s="10">
        <f>+TO!AV68</f>
        <v>6029250</v>
      </c>
      <c r="P32" s="10">
        <f>+TO!AY68</f>
        <v>0</v>
      </c>
      <c r="Q32" s="20"/>
      <c r="R32" s="7">
        <f>SUM(C32:P32)</f>
        <v>84882250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4206000</v>
      </c>
      <c r="F33" s="98">
        <f t="shared" si="2"/>
        <v>7006000</v>
      </c>
      <c r="G33" s="98">
        <f t="shared" si="2"/>
        <v>10756000</v>
      </c>
      <c r="H33" s="98">
        <f t="shared" si="2"/>
        <v>15411500</v>
      </c>
      <c r="I33" s="98">
        <f t="shared" si="2"/>
        <v>22552250</v>
      </c>
      <c r="J33" s="98">
        <f t="shared" si="2"/>
        <v>50705750</v>
      </c>
      <c r="K33" s="98">
        <f t="shared" si="2"/>
        <v>76559250</v>
      </c>
      <c r="L33" s="98">
        <f t="shared" si="2"/>
        <v>109610250</v>
      </c>
      <c r="M33" s="26">
        <f t="shared" si="2"/>
        <v>115008250</v>
      </c>
      <c r="N33" s="26">
        <f t="shared" si="2"/>
        <v>71991750</v>
      </c>
      <c r="O33" s="26">
        <f t="shared" si="2"/>
        <v>50398250</v>
      </c>
      <c r="P33" s="26">
        <f t="shared" si="2"/>
        <v>0</v>
      </c>
      <c r="Q33" s="26">
        <f t="shared" si="2"/>
        <v>0</v>
      </c>
      <c r="R33" s="26">
        <f t="shared" si="2"/>
        <v>537896250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528496250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950000</v>
      </c>
      <c r="I44" s="86">
        <f t="shared" si="3"/>
        <v>950000</v>
      </c>
      <c r="J44" s="86">
        <f t="shared" si="3"/>
        <v>4191000</v>
      </c>
      <c r="K44" s="86">
        <f t="shared" si="3"/>
        <v>9101000</v>
      </c>
      <c r="L44" s="86">
        <f t="shared" si="3"/>
        <v>12280000</v>
      </c>
      <c r="M44" s="86">
        <f t="shared" si="3"/>
        <v>12432000</v>
      </c>
      <c r="N44" s="86">
        <f t="shared" si="3"/>
        <v>9622000</v>
      </c>
      <c r="O44" s="86">
        <f t="shared" si="3"/>
        <v>6408000</v>
      </c>
      <c r="P44" s="86">
        <f t="shared" si="3"/>
        <v>0</v>
      </c>
      <c r="Q44" s="86">
        <f t="shared" si="3"/>
        <v>0</v>
      </c>
      <c r="R44" s="86">
        <f>SUM(C44:O44)</f>
        <v>56884000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300000</v>
      </c>
      <c r="H45" s="86">
        <f t="shared" si="4"/>
        <v>1450000</v>
      </c>
      <c r="I45" s="86">
        <f t="shared" si="4"/>
        <v>4390000</v>
      </c>
      <c r="J45" s="86">
        <f t="shared" si="4"/>
        <v>9647500</v>
      </c>
      <c r="K45" s="86">
        <f t="shared" si="4"/>
        <v>15872500</v>
      </c>
      <c r="L45" s="86">
        <f t="shared" si="4"/>
        <v>27202500</v>
      </c>
      <c r="M45" s="86">
        <f t="shared" si="4"/>
        <v>27602500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109965000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10736000</v>
      </c>
      <c r="J46" s="86">
        <f t="shared" si="5"/>
        <v>21746000</v>
      </c>
      <c r="K46" s="86">
        <f t="shared" si="5"/>
        <v>27886000</v>
      </c>
      <c r="L46" s="86">
        <f t="shared" si="5"/>
        <v>36838000</v>
      </c>
      <c r="M46" s="86">
        <f t="shared" si="5"/>
        <v>40274000</v>
      </c>
      <c r="N46" s="86">
        <f t="shared" si="5"/>
        <v>24844000</v>
      </c>
      <c r="O46" s="86">
        <f t="shared" si="5"/>
        <v>16736000</v>
      </c>
      <c r="P46" s="86">
        <f t="shared" si="5"/>
        <v>0</v>
      </c>
      <c r="Q46" s="86">
        <f t="shared" si="5"/>
        <v>0</v>
      </c>
      <c r="R46" s="86">
        <f>SUM(C46:O46)</f>
        <v>202645000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2150000</v>
      </c>
      <c r="I47" s="86">
        <f t="shared" si="6"/>
        <v>2900000</v>
      </c>
      <c r="J47" s="86">
        <f t="shared" si="6"/>
        <v>7000000</v>
      </c>
      <c r="K47" s="86">
        <f t="shared" si="6"/>
        <v>11800000</v>
      </c>
      <c r="L47" s="86">
        <f t="shared" si="6"/>
        <v>17655000</v>
      </c>
      <c r="M47" s="86">
        <f t="shared" si="6"/>
        <v>18665000</v>
      </c>
      <c r="N47" s="86">
        <f t="shared" si="6"/>
        <v>12215000</v>
      </c>
      <c r="O47" s="86">
        <f t="shared" si="6"/>
        <v>10335000</v>
      </c>
      <c r="P47" s="86">
        <f t="shared" si="6"/>
        <v>0</v>
      </c>
      <c r="Q47" s="86">
        <f t="shared" si="6"/>
        <v>0</v>
      </c>
      <c r="R47" s="86">
        <f>SUM(C47:O47)</f>
        <v>83520000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870000</v>
      </c>
      <c r="F48" s="86">
        <f t="shared" si="7"/>
        <v>1820000</v>
      </c>
      <c r="G48" s="86">
        <f t="shared" si="7"/>
        <v>2620000</v>
      </c>
      <c r="H48" s="86">
        <f t="shared" si="7"/>
        <v>3575500</v>
      </c>
      <c r="I48" s="86">
        <f t="shared" si="7"/>
        <v>3576250</v>
      </c>
      <c r="J48" s="86">
        <f t="shared" si="7"/>
        <v>8121250</v>
      </c>
      <c r="K48" s="86">
        <f t="shared" si="7"/>
        <v>11899750</v>
      </c>
      <c r="L48" s="86">
        <f t="shared" si="7"/>
        <v>15634750</v>
      </c>
      <c r="M48" s="86">
        <f t="shared" si="7"/>
        <v>16034750</v>
      </c>
      <c r="N48" s="86">
        <f t="shared" si="7"/>
        <v>12700750</v>
      </c>
      <c r="O48" s="86">
        <f t="shared" si="7"/>
        <v>6029250</v>
      </c>
      <c r="P48" s="86">
        <f t="shared" si="7"/>
        <v>0</v>
      </c>
      <c r="Q48" s="86">
        <f t="shared" si="7"/>
        <v>0</v>
      </c>
      <c r="R48" s="86">
        <f>SUM(C48:O48)</f>
        <v>84882250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4206000</v>
      </c>
      <c r="F49" s="243">
        <f t="shared" si="8"/>
        <v>7006000</v>
      </c>
      <c r="G49" s="243">
        <f t="shared" si="8"/>
        <v>10756000</v>
      </c>
      <c r="H49" s="243">
        <f t="shared" si="8"/>
        <v>15411500</v>
      </c>
      <c r="I49" s="243">
        <f t="shared" si="8"/>
        <v>22552250</v>
      </c>
      <c r="J49" s="243">
        <f t="shared" si="8"/>
        <v>50705750</v>
      </c>
      <c r="K49" s="243">
        <f t="shared" si="8"/>
        <v>76559250</v>
      </c>
      <c r="L49" s="243">
        <f t="shared" si="8"/>
        <v>109610250</v>
      </c>
      <c r="M49" s="243">
        <f t="shared" si="8"/>
        <v>115008250</v>
      </c>
      <c r="N49" s="243">
        <f t="shared" si="8"/>
        <v>71991750</v>
      </c>
      <c r="O49" s="243">
        <f t="shared" si="8"/>
        <v>50398250</v>
      </c>
      <c r="P49" s="243">
        <f t="shared" si="8"/>
        <v>0</v>
      </c>
      <c r="Q49" s="243">
        <f t="shared" si="8"/>
        <v>0</v>
      </c>
      <c r="R49" s="243">
        <f t="shared" si="8"/>
        <v>537896250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4" t="s">
        <v>239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</row>
    <row r="2" spans="1:21" ht="12.75" x14ac:dyDescent="0.2">
      <c r="A2" s="424" t="s">
        <v>296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5" t="s">
        <v>216</v>
      </c>
      <c r="B17" s="425"/>
      <c r="C17" s="425"/>
      <c r="D17" s="425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6" t="s">
        <v>313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</row>
    <row r="2" spans="1:11" x14ac:dyDescent="0.25">
      <c r="A2" s="427" t="s">
        <v>314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83" t="s">
        <v>1</v>
      </c>
      <c r="B2" s="385" t="s">
        <v>2</v>
      </c>
      <c r="C2" s="421" t="s">
        <v>3</v>
      </c>
      <c r="D2" s="371" t="s">
        <v>4</v>
      </c>
      <c r="E2" s="371" t="s">
        <v>5</v>
      </c>
      <c r="F2" s="373" t="s">
        <v>6</v>
      </c>
      <c r="G2" s="373"/>
      <c r="H2" s="371" t="s">
        <v>10</v>
      </c>
      <c r="I2" s="371" t="s">
        <v>27</v>
      </c>
      <c r="J2" s="375" t="s">
        <v>26</v>
      </c>
      <c r="K2" s="376"/>
      <c r="L2" s="377"/>
      <c r="M2" s="370" t="s">
        <v>9</v>
      </c>
      <c r="N2" s="370"/>
      <c r="O2" s="370"/>
      <c r="P2" s="370" t="s">
        <v>14</v>
      </c>
      <c r="Q2" s="370"/>
      <c r="R2" s="370"/>
      <c r="S2" s="370" t="s">
        <v>15</v>
      </c>
      <c r="T2" s="370"/>
      <c r="U2" s="370"/>
      <c r="V2" s="370" t="s">
        <v>16</v>
      </c>
      <c r="W2" s="370"/>
      <c r="X2" s="370"/>
      <c r="Y2" s="370" t="s">
        <v>295</v>
      </c>
      <c r="Z2" s="370"/>
      <c r="AA2" s="370"/>
      <c r="AB2" s="370" t="s">
        <v>18</v>
      </c>
      <c r="AC2" s="370"/>
      <c r="AD2" s="370"/>
      <c r="AE2" s="370" t="s">
        <v>19</v>
      </c>
      <c r="AF2" s="370"/>
      <c r="AG2" s="370"/>
      <c r="AH2" s="370" t="s">
        <v>20</v>
      </c>
      <c r="AI2" s="370"/>
      <c r="AJ2" s="370"/>
      <c r="AK2" s="370" t="s">
        <v>21</v>
      </c>
      <c r="AL2" s="370"/>
      <c r="AM2" s="370"/>
      <c r="AN2" s="370" t="s">
        <v>22</v>
      </c>
      <c r="AO2" s="370"/>
      <c r="AP2" s="370"/>
      <c r="AQ2" s="370" t="s">
        <v>23</v>
      </c>
      <c r="AR2" s="370"/>
      <c r="AS2" s="370"/>
      <c r="AT2" s="370" t="s">
        <v>24</v>
      </c>
      <c r="AU2" s="370"/>
      <c r="AV2" s="370"/>
      <c r="AW2" s="380" t="s">
        <v>25</v>
      </c>
      <c r="AX2" s="381"/>
      <c r="AY2" s="382"/>
      <c r="AZ2" s="102" t="s">
        <v>285</v>
      </c>
    </row>
    <row r="3" spans="1:53" s="107" customFormat="1" ht="23.25" thickBot="1" x14ac:dyDescent="0.25">
      <c r="A3" s="384"/>
      <c r="B3" s="386"/>
      <c r="C3" s="422"/>
      <c r="D3" s="372"/>
      <c r="E3" s="372"/>
      <c r="F3" s="104" t="s">
        <v>7</v>
      </c>
      <c r="G3" s="105" t="s">
        <v>8</v>
      </c>
      <c r="H3" s="374"/>
      <c r="I3" s="372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2016-08-22T00:24:21Z</cp:lastPrinted>
  <dcterms:created xsi:type="dcterms:W3CDTF">2013-04-18T01:58:33Z</dcterms:created>
  <dcterms:modified xsi:type="dcterms:W3CDTF">2018-02-17T12:50:05Z</dcterms:modified>
</cp:coreProperties>
</file>