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40" windowWidth="19875" windowHeight="7530" firstSheet="8" activeTab="16"/>
  </bookViews>
  <sheets>
    <sheet name="28 Feb" sheetId="54" r:id="rId1"/>
    <sheet name="01 Maret 2018," sheetId="55" r:id="rId2"/>
    <sheet name="02 Maret (2)" sheetId="57" r:id="rId3"/>
    <sheet name="03 Maret" sheetId="56" r:id="rId4"/>
    <sheet name="4 Maret 2018" sheetId="58" r:id="rId5"/>
    <sheet name="05 Maret " sheetId="59" r:id="rId6"/>
    <sheet name="6 Maret" sheetId="60" r:id="rId7"/>
    <sheet name="7 Maret " sheetId="61" r:id="rId8"/>
    <sheet name="8 Maret " sheetId="62" r:id="rId9"/>
    <sheet name="9 Maret " sheetId="63" r:id="rId10"/>
    <sheet name="10 Maret " sheetId="64" r:id="rId11"/>
    <sheet name="12 Maret" sheetId="65" r:id="rId12"/>
    <sheet name="13 Maret" sheetId="66" r:id="rId13"/>
    <sheet name="14 Maret  (2)" sheetId="68" r:id="rId14"/>
    <sheet name="15 Maret " sheetId="67" r:id="rId15"/>
    <sheet name="16 Maret " sheetId="69" r:id="rId16"/>
    <sheet name="18 Maret" sheetId="70" r:id="rId17"/>
  </sheets>
  <externalReferences>
    <externalReference r:id="rId18"/>
  </externalReferences>
  <definedNames>
    <definedName name="_xlnm.Print_Area" localSheetId="1">'01 Maret 2018,'!$A$1:$I$79</definedName>
    <definedName name="_xlnm.Print_Area" localSheetId="2">'02 Maret (2)'!$A$1:$I$79</definedName>
    <definedName name="_xlnm.Print_Area" localSheetId="3">'03 Maret'!$A$1:$I$79</definedName>
    <definedName name="_xlnm.Print_Area" localSheetId="5">'05 Maret '!$A$1:$I$79</definedName>
    <definedName name="_xlnm.Print_Area" localSheetId="10">'10 Maret '!$A$1:$I$77</definedName>
    <definedName name="_xlnm.Print_Area" localSheetId="11">'12 Maret'!$A$1:$I$77</definedName>
    <definedName name="_xlnm.Print_Area" localSheetId="12">'13 Maret'!$A$1:$I$77</definedName>
    <definedName name="_xlnm.Print_Area" localSheetId="13">'14 Maret  (2)'!$A$1:$I$77</definedName>
    <definedName name="_xlnm.Print_Area" localSheetId="14">'15 Maret '!$A$1:$I$77</definedName>
    <definedName name="_xlnm.Print_Area" localSheetId="15">'16 Maret '!$A$1:$I$77</definedName>
    <definedName name="_xlnm.Print_Area" localSheetId="16">'18 Maret'!$A$1:$I$77</definedName>
    <definedName name="_xlnm.Print_Area" localSheetId="0">'28 Feb'!$A$1:$I$79</definedName>
    <definedName name="_xlnm.Print_Area" localSheetId="4">'4 Maret 2018'!$A$1:$I$79</definedName>
    <definedName name="_xlnm.Print_Area" localSheetId="6">'6 Maret'!$A$1:$I$79</definedName>
    <definedName name="_xlnm.Print_Area" localSheetId="7">'7 Maret '!$A$1:$I$79</definedName>
    <definedName name="_xlnm.Print_Area" localSheetId="8">'8 Maret '!$A$1:$I$78</definedName>
    <definedName name="_xlnm.Print_Area" localSheetId="9">'9 Maret '!$A$1:$I$78</definedName>
  </definedNames>
  <calcPr calcId="144525"/>
</workbook>
</file>

<file path=xl/calcChain.xml><?xml version="1.0" encoding="utf-8"?>
<calcChain xmlns="http://schemas.openxmlformats.org/spreadsheetml/2006/main">
  <c r="E9" i="70" l="1"/>
  <c r="G9" i="70" s="1"/>
  <c r="E8" i="70"/>
  <c r="G8" i="70" s="1"/>
  <c r="I33" i="70"/>
  <c r="P121" i="70"/>
  <c r="O121" i="70"/>
  <c r="O122" i="70" s="1"/>
  <c r="N121" i="70"/>
  <c r="M121" i="70"/>
  <c r="H49" i="70" s="1"/>
  <c r="I51" i="70" s="1"/>
  <c r="L121" i="70"/>
  <c r="L122" i="70" s="1"/>
  <c r="Q113" i="70"/>
  <c r="H87" i="70"/>
  <c r="E87" i="70"/>
  <c r="A87" i="70"/>
  <c r="S49" i="70"/>
  <c r="I46" i="70"/>
  <c r="I32" i="70"/>
  <c r="I40" i="70" s="1"/>
  <c r="I47" i="70" s="1"/>
  <c r="G24" i="70"/>
  <c r="G23" i="70"/>
  <c r="G22" i="70"/>
  <c r="G21" i="70"/>
  <c r="H26" i="70" s="1"/>
  <c r="G20" i="70"/>
  <c r="G16" i="70"/>
  <c r="U15" i="70"/>
  <c r="T15" i="70"/>
  <c r="G15" i="70"/>
  <c r="G14" i="70"/>
  <c r="G13" i="70"/>
  <c r="G12" i="70"/>
  <c r="G11" i="70"/>
  <c r="G10" i="70"/>
  <c r="J6" i="70"/>
  <c r="J1" i="70"/>
  <c r="H17" i="70" l="1"/>
  <c r="I27" i="70" s="1"/>
  <c r="I59" i="70" s="1"/>
  <c r="H54" i="70"/>
  <c r="H55" i="70"/>
  <c r="I33" i="69"/>
  <c r="P121" i="69"/>
  <c r="O121" i="69"/>
  <c r="O122" i="69" s="1"/>
  <c r="N121" i="69"/>
  <c r="M121" i="69"/>
  <c r="H49" i="69" s="1"/>
  <c r="I51" i="69" s="1"/>
  <c r="L121" i="69"/>
  <c r="L122" i="69" s="1"/>
  <c r="Q113" i="69"/>
  <c r="H87" i="69"/>
  <c r="E87" i="69"/>
  <c r="A87" i="69"/>
  <c r="H55" i="69"/>
  <c r="S49" i="69"/>
  <c r="I46" i="69"/>
  <c r="I40" i="69"/>
  <c r="I47" i="69" s="1"/>
  <c r="I32" i="69"/>
  <c r="G24" i="69"/>
  <c r="G23" i="69"/>
  <c r="G22" i="69"/>
  <c r="G21" i="69"/>
  <c r="G20" i="69"/>
  <c r="G16" i="69"/>
  <c r="U15" i="69"/>
  <c r="T15" i="69"/>
  <c r="G15" i="69"/>
  <c r="G14" i="69"/>
  <c r="G13" i="69"/>
  <c r="G12" i="69"/>
  <c r="G11" i="69"/>
  <c r="G10" i="69"/>
  <c r="G9" i="69"/>
  <c r="G8" i="69"/>
  <c r="H17" i="69" s="1"/>
  <c r="J6" i="69"/>
  <c r="J1" i="69"/>
  <c r="I57" i="70" l="1"/>
  <c r="I58" i="70" s="1"/>
  <c r="G28" i="70"/>
  <c r="I61" i="70"/>
  <c r="H26" i="69"/>
  <c r="I27" i="69" s="1"/>
  <c r="H54" i="69"/>
  <c r="I57" i="69" s="1"/>
  <c r="I58" i="69" s="1"/>
  <c r="E8" i="67"/>
  <c r="E9" i="67"/>
  <c r="I33" i="67"/>
  <c r="I32" i="67"/>
  <c r="P121" i="68"/>
  <c r="O121" i="68"/>
  <c r="O122" i="68" s="1"/>
  <c r="N121" i="68"/>
  <c r="M121" i="68"/>
  <c r="L121" i="68"/>
  <c r="L122" i="68" s="1"/>
  <c r="Q113" i="68"/>
  <c r="H87" i="68"/>
  <c r="E87" i="68"/>
  <c r="A87" i="68"/>
  <c r="H55" i="68"/>
  <c r="H54" i="68"/>
  <c r="I57" i="68" s="1"/>
  <c r="S49" i="68"/>
  <c r="H49" i="68"/>
  <c r="I51" i="68" s="1"/>
  <c r="I46" i="68"/>
  <c r="I33" i="68"/>
  <c r="I58" i="68" s="1"/>
  <c r="J32" i="68"/>
  <c r="J36" i="68" s="1"/>
  <c r="J38" i="68" s="1"/>
  <c r="I32" i="68"/>
  <c r="I40" i="68" s="1"/>
  <c r="I47" i="68" s="1"/>
  <c r="G24" i="68"/>
  <c r="G23" i="68"/>
  <c r="G22" i="68"/>
  <c r="G21" i="68"/>
  <c r="G20" i="68"/>
  <c r="H26" i="68" s="1"/>
  <c r="G16" i="68"/>
  <c r="U15" i="68"/>
  <c r="T15" i="68"/>
  <c r="G15" i="68"/>
  <c r="G14" i="68"/>
  <c r="G13" i="68"/>
  <c r="G12" i="68"/>
  <c r="G11" i="68"/>
  <c r="G10" i="68"/>
  <c r="G9" i="68"/>
  <c r="G8" i="68"/>
  <c r="H17" i="68" s="1"/>
  <c r="I27" i="68" s="1"/>
  <c r="J6" i="68"/>
  <c r="J1" i="68"/>
  <c r="G28" i="69" l="1"/>
  <c r="I59" i="69"/>
  <c r="I61" i="69"/>
  <c r="I59" i="68"/>
  <c r="I61" i="68" s="1"/>
  <c r="G28" i="68"/>
  <c r="P121" i="67"/>
  <c r="O121" i="67"/>
  <c r="O122" i="67" s="1"/>
  <c r="N121" i="67"/>
  <c r="M121" i="67"/>
  <c r="H49" i="67" s="1"/>
  <c r="I51" i="67" s="1"/>
  <c r="L121" i="67"/>
  <c r="L122" i="67" s="1"/>
  <c r="Q113" i="67"/>
  <c r="H87" i="67"/>
  <c r="E87" i="67"/>
  <c r="A87" i="67"/>
  <c r="S49" i="67"/>
  <c r="I46" i="67"/>
  <c r="J32" i="67"/>
  <c r="J36" i="67" s="1"/>
  <c r="J38" i="67" s="1"/>
  <c r="I40" i="67"/>
  <c r="I47" i="67" s="1"/>
  <c r="G24" i="67"/>
  <c r="G23" i="67"/>
  <c r="G22" i="67"/>
  <c r="G21" i="67"/>
  <c r="G20" i="67"/>
  <c r="H26" i="67" s="1"/>
  <c r="G16" i="67"/>
  <c r="U15" i="67"/>
  <c r="T15" i="67"/>
  <c r="G15" i="67"/>
  <c r="G14" i="67"/>
  <c r="G13" i="67"/>
  <c r="G12" i="67"/>
  <c r="G11" i="67"/>
  <c r="G10" i="67"/>
  <c r="G9" i="67"/>
  <c r="G8" i="67"/>
  <c r="J6" i="67"/>
  <c r="J1" i="67"/>
  <c r="H17" i="67" l="1"/>
  <c r="I27" i="67" s="1"/>
  <c r="I59" i="67" s="1"/>
  <c r="H55" i="67"/>
  <c r="H54" i="67"/>
  <c r="I57" i="67" s="1"/>
  <c r="I58" i="67" s="1"/>
  <c r="I33" i="66"/>
  <c r="P121" i="66"/>
  <c r="O121" i="66"/>
  <c r="O122" i="66" s="1"/>
  <c r="N121" i="66"/>
  <c r="M121" i="66"/>
  <c r="L121" i="66"/>
  <c r="L122" i="66" s="1"/>
  <c r="Q113" i="66"/>
  <c r="H87" i="66"/>
  <c r="E87" i="66"/>
  <c r="A87" i="66"/>
  <c r="H55" i="66"/>
  <c r="S49" i="66"/>
  <c r="H49" i="66"/>
  <c r="I51" i="66" s="1"/>
  <c r="I46" i="66"/>
  <c r="J32" i="66"/>
  <c r="J34" i="66" s="1"/>
  <c r="I32" i="66"/>
  <c r="I40" i="66" s="1"/>
  <c r="I47" i="66" s="1"/>
  <c r="G24" i="66"/>
  <c r="G23" i="66"/>
  <c r="G22" i="66"/>
  <c r="G21" i="66"/>
  <c r="G20" i="66"/>
  <c r="H26" i="66" s="1"/>
  <c r="G16" i="66"/>
  <c r="U15" i="66"/>
  <c r="T15" i="66"/>
  <c r="G15" i="66"/>
  <c r="G14" i="66"/>
  <c r="G13" i="66"/>
  <c r="G12" i="66"/>
  <c r="G11" i="66"/>
  <c r="G10" i="66"/>
  <c r="G9" i="66"/>
  <c r="G8" i="66"/>
  <c r="J6" i="66"/>
  <c r="J1" i="66"/>
  <c r="G28" i="67" l="1"/>
  <c r="I61" i="67"/>
  <c r="H17" i="66"/>
  <c r="I27" i="66" s="1"/>
  <c r="G28" i="66" s="1"/>
  <c r="H54" i="66"/>
  <c r="I57" i="66" s="1"/>
  <c r="I58" i="66" s="1"/>
  <c r="I33" i="65"/>
  <c r="P121" i="65"/>
  <c r="O121" i="65"/>
  <c r="O122" i="65" s="1"/>
  <c r="N121" i="65"/>
  <c r="M121" i="65"/>
  <c r="H49" i="65" s="1"/>
  <c r="I51" i="65" s="1"/>
  <c r="L121" i="65"/>
  <c r="L122" i="65" s="1"/>
  <c r="Q113" i="65"/>
  <c r="H87" i="65"/>
  <c r="E87" i="65"/>
  <c r="A87" i="65"/>
  <c r="S49" i="65"/>
  <c r="I46" i="65"/>
  <c r="J32" i="65"/>
  <c r="J34" i="65" s="1"/>
  <c r="I32" i="65"/>
  <c r="I40" i="65" s="1"/>
  <c r="I47" i="65" s="1"/>
  <c r="G24" i="65"/>
  <c r="G23" i="65"/>
  <c r="G22" i="65"/>
  <c r="G21" i="65"/>
  <c r="G20" i="65"/>
  <c r="G16" i="65"/>
  <c r="U15" i="65"/>
  <c r="T15" i="65"/>
  <c r="G15" i="65"/>
  <c r="G14" i="65"/>
  <c r="G13" i="65"/>
  <c r="G12" i="65"/>
  <c r="G11" i="65"/>
  <c r="G10" i="65"/>
  <c r="G9" i="65"/>
  <c r="G8" i="65"/>
  <c r="J6" i="65"/>
  <c r="J1" i="65"/>
  <c r="I59" i="66" l="1"/>
  <c r="I61" i="66" s="1"/>
  <c r="H55" i="65"/>
  <c r="H26" i="65"/>
  <c r="H17" i="65"/>
  <c r="I27" i="65" s="1"/>
  <c r="H54" i="65"/>
  <c r="I57" i="65" s="1"/>
  <c r="I58" i="65" s="1"/>
  <c r="I59" i="65" l="1"/>
  <c r="I61" i="65" s="1"/>
  <c r="G28" i="65"/>
  <c r="I33" i="64" l="1"/>
  <c r="H55" i="64"/>
  <c r="P121" i="64"/>
  <c r="O121" i="64"/>
  <c r="O122" i="64" s="1"/>
  <c r="N121" i="64"/>
  <c r="M121" i="64"/>
  <c r="H49" i="64" s="1"/>
  <c r="I51" i="64" s="1"/>
  <c r="L121" i="64"/>
  <c r="L122" i="64" s="1"/>
  <c r="Q113" i="64"/>
  <c r="H87" i="64"/>
  <c r="E87" i="64"/>
  <c r="A87" i="64"/>
  <c r="S49" i="64"/>
  <c r="I46" i="64"/>
  <c r="J32" i="64"/>
  <c r="I32" i="64"/>
  <c r="I40" i="64" s="1"/>
  <c r="I47" i="64" s="1"/>
  <c r="J34" i="64"/>
  <c r="G24" i="64"/>
  <c r="G23" i="64"/>
  <c r="G22" i="64"/>
  <c r="G21" i="64"/>
  <c r="G20" i="64"/>
  <c r="H26" i="64" s="1"/>
  <c r="G16" i="64"/>
  <c r="U15" i="64"/>
  <c r="T15" i="64"/>
  <c r="G15" i="64"/>
  <c r="G14" i="64"/>
  <c r="G13" i="64"/>
  <c r="G12" i="64"/>
  <c r="G11" i="64"/>
  <c r="G10" i="64"/>
  <c r="G9" i="64"/>
  <c r="G8" i="64"/>
  <c r="J6" i="64"/>
  <c r="J1" i="64"/>
  <c r="H17" i="64" l="1"/>
  <c r="I27" i="64" s="1"/>
  <c r="H54" i="64"/>
  <c r="I57" i="64" s="1"/>
  <c r="I58" i="64" s="1"/>
  <c r="I33" i="63"/>
  <c r="P122" i="63"/>
  <c r="O122" i="63"/>
  <c r="O123" i="63" s="1"/>
  <c r="N122" i="63"/>
  <c r="M122" i="63"/>
  <c r="L122" i="63"/>
  <c r="L123" i="63" s="1"/>
  <c r="Q114" i="63"/>
  <c r="H88" i="63"/>
  <c r="E88" i="63"/>
  <c r="A88" i="63"/>
  <c r="S49" i="63"/>
  <c r="H49" i="63"/>
  <c r="I51" i="63" s="1"/>
  <c r="I46" i="63"/>
  <c r="J32" i="63"/>
  <c r="I32" i="63"/>
  <c r="I40" i="63" s="1"/>
  <c r="I47" i="63" s="1"/>
  <c r="J26" i="63"/>
  <c r="G24" i="63"/>
  <c r="G23" i="63"/>
  <c r="G22" i="63"/>
  <c r="G21" i="63"/>
  <c r="G20" i="63"/>
  <c r="H26" i="63" s="1"/>
  <c r="G16" i="63"/>
  <c r="U15" i="63"/>
  <c r="T15" i="63"/>
  <c r="G15" i="63"/>
  <c r="G14" i="63"/>
  <c r="G13" i="63"/>
  <c r="G12" i="63"/>
  <c r="G11" i="63"/>
  <c r="G10" i="63"/>
  <c r="G9" i="63"/>
  <c r="G8" i="63"/>
  <c r="J6" i="63"/>
  <c r="J1" i="63"/>
  <c r="I59" i="64" l="1"/>
  <c r="I61" i="64" s="1"/>
  <c r="G28" i="64"/>
  <c r="H17" i="63"/>
  <c r="I27" i="63" s="1"/>
  <c r="J34" i="63"/>
  <c r="H54" i="63"/>
  <c r="I57" i="63" s="1"/>
  <c r="I59" i="63" s="1"/>
  <c r="J26" i="62"/>
  <c r="J34" i="62" s="1"/>
  <c r="J32" i="62"/>
  <c r="I33" i="62"/>
  <c r="P122" i="62"/>
  <c r="O122" i="62"/>
  <c r="O123" i="62" s="1"/>
  <c r="N122" i="62"/>
  <c r="M122" i="62"/>
  <c r="H49" i="62" s="1"/>
  <c r="I51" i="62" s="1"/>
  <c r="L122" i="62"/>
  <c r="L123" i="62" s="1"/>
  <c r="Q114" i="62"/>
  <c r="H88" i="62"/>
  <c r="E88" i="62"/>
  <c r="A88" i="62"/>
  <c r="S49" i="62"/>
  <c r="I46" i="62"/>
  <c r="I32" i="62"/>
  <c r="I40" i="62" s="1"/>
  <c r="I47" i="62" s="1"/>
  <c r="G24" i="62"/>
  <c r="G23" i="62"/>
  <c r="G22" i="62"/>
  <c r="G21" i="62"/>
  <c r="G20" i="62"/>
  <c r="G16" i="62"/>
  <c r="U15" i="62"/>
  <c r="T15" i="62"/>
  <c r="G15" i="62"/>
  <c r="G14" i="62"/>
  <c r="G13" i="62"/>
  <c r="G12" i="62"/>
  <c r="G11" i="62"/>
  <c r="G10" i="62"/>
  <c r="G9" i="62"/>
  <c r="G8" i="62"/>
  <c r="J6" i="62"/>
  <c r="J1" i="62"/>
  <c r="I60" i="63" l="1"/>
  <c r="I62" i="63" s="1"/>
  <c r="G28" i="63"/>
  <c r="H26" i="62"/>
  <c r="H17" i="62"/>
  <c r="I27" i="62" s="1"/>
  <c r="I60" i="62" s="1"/>
  <c r="H55" i="62"/>
  <c r="H54" i="62"/>
  <c r="I57" i="62" s="1"/>
  <c r="I59" i="62" s="1"/>
  <c r="I33" i="61"/>
  <c r="P123" i="61"/>
  <c r="O123" i="61"/>
  <c r="O124" i="61" s="1"/>
  <c r="N123" i="61"/>
  <c r="M123" i="61"/>
  <c r="H49" i="61" s="1"/>
  <c r="I51" i="61" s="1"/>
  <c r="L123" i="61"/>
  <c r="L124" i="61" s="1"/>
  <c r="Q115" i="61"/>
  <c r="H89" i="61"/>
  <c r="E89" i="61"/>
  <c r="A89" i="61"/>
  <c r="H55" i="61"/>
  <c r="S49" i="61"/>
  <c r="I46" i="61"/>
  <c r="I32" i="61"/>
  <c r="I40" i="61" s="1"/>
  <c r="I47" i="61" s="1"/>
  <c r="G24" i="61"/>
  <c r="G23" i="61"/>
  <c r="G22" i="61"/>
  <c r="G21" i="61"/>
  <c r="G20" i="61"/>
  <c r="G16" i="61"/>
  <c r="U15" i="61"/>
  <c r="T15" i="61"/>
  <c r="G15" i="61"/>
  <c r="G14" i="61"/>
  <c r="G13" i="61"/>
  <c r="G12" i="61"/>
  <c r="G11" i="61"/>
  <c r="G10" i="61"/>
  <c r="G9" i="61"/>
  <c r="G8" i="61"/>
  <c r="H17" i="61" s="1"/>
  <c r="J6" i="61"/>
  <c r="J1" i="61"/>
  <c r="I33" i="60"/>
  <c r="G28" i="62" l="1"/>
  <c r="I62" i="62"/>
  <c r="H26" i="61"/>
  <c r="H54" i="61"/>
  <c r="I59" i="61" s="1"/>
  <c r="I60" i="61" s="1"/>
  <c r="I27" i="61"/>
  <c r="P123" i="60"/>
  <c r="O123" i="60"/>
  <c r="O124" i="60" s="1"/>
  <c r="N123" i="60"/>
  <c r="M123" i="60"/>
  <c r="H49" i="60" s="1"/>
  <c r="I51" i="60" s="1"/>
  <c r="L123" i="60"/>
  <c r="L124" i="60" s="1"/>
  <c r="Q115" i="60"/>
  <c r="H89" i="60"/>
  <c r="E89" i="60"/>
  <c r="A89" i="60"/>
  <c r="S49" i="60"/>
  <c r="I46" i="60"/>
  <c r="I32" i="60"/>
  <c r="I40" i="60" s="1"/>
  <c r="I47" i="60" s="1"/>
  <c r="G24" i="60"/>
  <c r="G23" i="60"/>
  <c r="G22" i="60"/>
  <c r="G21" i="60"/>
  <c r="G20" i="60"/>
  <c r="G16" i="60"/>
  <c r="U15" i="60"/>
  <c r="T15" i="60"/>
  <c r="G15" i="60"/>
  <c r="G14" i="60"/>
  <c r="G13" i="60"/>
  <c r="G12" i="60"/>
  <c r="G11" i="60"/>
  <c r="G10" i="60"/>
  <c r="G9" i="60"/>
  <c r="G8" i="60"/>
  <c r="H17" i="60" s="1"/>
  <c r="J6" i="60"/>
  <c r="J1" i="60"/>
  <c r="I61" i="61" l="1"/>
  <c r="I63" i="61" s="1"/>
  <c r="G28" i="61"/>
  <c r="H55" i="60"/>
  <c r="H26" i="60"/>
  <c r="I27" i="60" s="1"/>
  <c r="H54" i="60"/>
  <c r="I59" i="60" s="1"/>
  <c r="I60" i="60" s="1"/>
  <c r="E8" i="59"/>
  <c r="I33" i="59"/>
  <c r="P123" i="59"/>
  <c r="O123" i="59"/>
  <c r="O124" i="59" s="1"/>
  <c r="N123" i="59"/>
  <c r="M123" i="59"/>
  <c r="H49" i="59" s="1"/>
  <c r="I51" i="59" s="1"/>
  <c r="L123" i="59"/>
  <c r="L124" i="59" s="1"/>
  <c r="Q115" i="59"/>
  <c r="H89" i="59"/>
  <c r="E89" i="59"/>
  <c r="A89" i="59"/>
  <c r="H55" i="59"/>
  <c r="S49" i="59"/>
  <c r="I46" i="59"/>
  <c r="I32" i="59"/>
  <c r="I40" i="59" s="1"/>
  <c r="I47" i="59" s="1"/>
  <c r="G24" i="59"/>
  <c r="G23" i="59"/>
  <c r="G22" i="59"/>
  <c r="G21" i="59"/>
  <c r="H26" i="59" s="1"/>
  <c r="G20" i="59"/>
  <c r="G16" i="59"/>
  <c r="U15" i="59"/>
  <c r="T15" i="59"/>
  <c r="G15" i="59"/>
  <c r="G14" i="59"/>
  <c r="G13" i="59"/>
  <c r="G12" i="59"/>
  <c r="G11" i="59"/>
  <c r="G10" i="59"/>
  <c r="G9" i="59"/>
  <c r="G8" i="59"/>
  <c r="J6" i="59"/>
  <c r="J1" i="59"/>
  <c r="G28" i="60" l="1"/>
  <c r="I61" i="60"/>
  <c r="I63" i="60"/>
  <c r="H17" i="59"/>
  <c r="I27" i="59" s="1"/>
  <c r="G28" i="59" s="1"/>
  <c r="H54" i="59"/>
  <c r="I59" i="59" s="1"/>
  <c r="I60" i="59" s="1"/>
  <c r="E11" i="58"/>
  <c r="E8" i="58"/>
  <c r="E13" i="58"/>
  <c r="E9" i="58"/>
  <c r="H55" i="58"/>
  <c r="I61" i="59" l="1"/>
  <c r="I63" i="59" s="1"/>
  <c r="I33" i="58"/>
  <c r="P123" i="58"/>
  <c r="O123" i="58"/>
  <c r="O124" i="58" s="1"/>
  <c r="N123" i="58"/>
  <c r="M123" i="58"/>
  <c r="H49" i="58" s="1"/>
  <c r="I51" i="58" s="1"/>
  <c r="L123" i="58"/>
  <c r="L124" i="58" s="1"/>
  <c r="Q115" i="58"/>
  <c r="H89" i="58"/>
  <c r="E89" i="58"/>
  <c r="A89" i="58"/>
  <c r="H54" i="58"/>
  <c r="I59" i="58" s="1"/>
  <c r="S49" i="58"/>
  <c r="I46" i="58"/>
  <c r="I32" i="58"/>
  <c r="I40" i="58" s="1"/>
  <c r="I47" i="58" s="1"/>
  <c r="G24" i="58"/>
  <c r="G23" i="58"/>
  <c r="G22" i="58"/>
  <c r="G21" i="58"/>
  <c r="G20" i="58"/>
  <c r="H26" i="58" s="1"/>
  <c r="G16" i="58"/>
  <c r="U15" i="58"/>
  <c r="T15" i="58"/>
  <c r="G15" i="58"/>
  <c r="G14" i="58"/>
  <c r="G13" i="58"/>
  <c r="G12" i="58"/>
  <c r="E12" i="58"/>
  <c r="G11" i="58"/>
  <c r="G10" i="58"/>
  <c r="G9" i="58"/>
  <c r="G8" i="58"/>
  <c r="J6" i="58"/>
  <c r="J1" i="58"/>
  <c r="I32" i="56"/>
  <c r="I32" i="57"/>
  <c r="I32" i="55"/>
  <c r="I32" i="54"/>
  <c r="I33" i="54"/>
  <c r="H17" i="58" l="1"/>
  <c r="I27" i="58" s="1"/>
  <c r="I61" i="58" s="1"/>
  <c r="I60" i="58"/>
  <c r="G28" i="58" l="1"/>
  <c r="I63" i="58"/>
  <c r="G28" i="56" l="1"/>
  <c r="E9" i="56"/>
  <c r="E8" i="56"/>
  <c r="E12" i="56"/>
  <c r="E11" i="56"/>
  <c r="I33" i="56"/>
  <c r="L124" i="57"/>
  <c r="P123" i="57"/>
  <c r="O123" i="57"/>
  <c r="O124" i="57" s="1"/>
  <c r="N123" i="57"/>
  <c r="M123" i="57"/>
  <c r="H49" i="57" s="1"/>
  <c r="I51" i="57" s="1"/>
  <c r="L123" i="57"/>
  <c r="Q115" i="57"/>
  <c r="H89" i="57"/>
  <c r="E89" i="57"/>
  <c r="A89" i="57"/>
  <c r="H54" i="57"/>
  <c r="I59" i="57" s="1"/>
  <c r="S49" i="57"/>
  <c r="I46" i="57"/>
  <c r="G24" i="57"/>
  <c r="G23" i="57"/>
  <c r="G22" i="57"/>
  <c r="G21" i="57"/>
  <c r="G20" i="57"/>
  <c r="H26" i="57" s="1"/>
  <c r="J18" i="57"/>
  <c r="J20" i="57" s="1"/>
  <c r="G16" i="57"/>
  <c r="U15" i="57"/>
  <c r="T15" i="57"/>
  <c r="G15" i="57"/>
  <c r="G14" i="57"/>
  <c r="G13" i="57"/>
  <c r="G12" i="57"/>
  <c r="G11" i="57"/>
  <c r="G10" i="57"/>
  <c r="G9" i="57"/>
  <c r="G8" i="57"/>
  <c r="H17" i="57" s="1"/>
  <c r="I27" i="57" s="1"/>
  <c r="E8" i="57"/>
  <c r="J6" i="57"/>
  <c r="J1" i="57"/>
  <c r="I61" i="57" l="1"/>
  <c r="G28" i="57"/>
  <c r="G8" i="56"/>
  <c r="P123" i="56"/>
  <c r="O123" i="56"/>
  <c r="O124" i="56" s="1"/>
  <c r="N123" i="56"/>
  <c r="M123" i="56"/>
  <c r="H49" i="56" s="1"/>
  <c r="I51" i="56" s="1"/>
  <c r="L123" i="56"/>
  <c r="L124" i="56" s="1"/>
  <c r="Q115" i="56"/>
  <c r="H89" i="56"/>
  <c r="E89" i="56"/>
  <c r="A89" i="56"/>
  <c r="S49" i="56"/>
  <c r="I46" i="56"/>
  <c r="G24" i="56"/>
  <c r="G23" i="56"/>
  <c r="H26" i="56" s="1"/>
  <c r="G22" i="56"/>
  <c r="G21" i="56"/>
  <c r="G20" i="56"/>
  <c r="G16" i="56"/>
  <c r="U15" i="56"/>
  <c r="T15" i="56"/>
  <c r="G15" i="56"/>
  <c r="G14" i="56"/>
  <c r="G13" i="56"/>
  <c r="G12" i="56"/>
  <c r="G11" i="56"/>
  <c r="G10" i="56"/>
  <c r="G9" i="56"/>
  <c r="J6" i="56"/>
  <c r="J1" i="56"/>
  <c r="H17" i="56" l="1"/>
  <c r="I27" i="56" s="1"/>
  <c r="I61" i="56" s="1"/>
  <c r="H54" i="56"/>
  <c r="I59" i="56" s="1"/>
  <c r="I60" i="56" s="1"/>
  <c r="J20" i="55"/>
  <c r="J21" i="55" s="1"/>
  <c r="P123" i="55"/>
  <c r="O123" i="55"/>
  <c r="O124" i="55" s="1"/>
  <c r="N123" i="55"/>
  <c r="M123" i="55"/>
  <c r="H49" i="55" s="1"/>
  <c r="I51" i="55" s="1"/>
  <c r="L123" i="55"/>
  <c r="L124" i="55" s="1"/>
  <c r="Q115" i="55"/>
  <c r="H89" i="55"/>
  <c r="E89" i="55"/>
  <c r="A89" i="55"/>
  <c r="S49" i="55"/>
  <c r="I46" i="55"/>
  <c r="G24" i="55"/>
  <c r="G23" i="55"/>
  <c r="G22" i="55"/>
  <c r="G21" i="55"/>
  <c r="H26" i="55" s="1"/>
  <c r="G20" i="55"/>
  <c r="G16" i="55"/>
  <c r="U15" i="55"/>
  <c r="T15" i="55"/>
  <c r="G15" i="55"/>
  <c r="G14" i="55"/>
  <c r="G13" i="55"/>
  <c r="G12" i="55"/>
  <c r="G11" i="55"/>
  <c r="G10" i="55"/>
  <c r="G9" i="55"/>
  <c r="G8" i="55"/>
  <c r="J6" i="55"/>
  <c r="J1" i="55"/>
  <c r="I63" i="56" l="1"/>
  <c r="H17" i="55"/>
  <c r="I27" i="55" s="1"/>
  <c r="H54" i="55"/>
  <c r="I59" i="55" s="1"/>
  <c r="I61" i="55"/>
  <c r="G28" i="55"/>
  <c r="P123" i="54"/>
  <c r="O123" i="54"/>
  <c r="O124" i="54" s="1"/>
  <c r="N123" i="54"/>
  <c r="M123" i="54"/>
  <c r="H49" i="54" s="1"/>
  <c r="I51" i="54" s="1"/>
  <c r="L123" i="54"/>
  <c r="L124" i="54" s="1"/>
  <c r="Q115" i="54"/>
  <c r="H89" i="54"/>
  <c r="E89" i="54"/>
  <c r="A89" i="54"/>
  <c r="H55" i="54"/>
  <c r="S49" i="54"/>
  <c r="I46" i="54"/>
  <c r="G24" i="54"/>
  <c r="G23" i="54"/>
  <c r="G22" i="54"/>
  <c r="G21" i="54"/>
  <c r="G20" i="54"/>
  <c r="G16" i="54"/>
  <c r="U15" i="54"/>
  <c r="T15" i="54"/>
  <c r="G15" i="54"/>
  <c r="G14" i="54"/>
  <c r="G13" i="54"/>
  <c r="G12" i="54"/>
  <c r="G11" i="54"/>
  <c r="G10" i="54"/>
  <c r="G9" i="54"/>
  <c r="G8" i="54"/>
  <c r="H17" i="54" s="1"/>
  <c r="J6" i="54"/>
  <c r="J1" i="54"/>
  <c r="H26" i="54" l="1"/>
  <c r="I27" i="54" s="1"/>
  <c r="G28" i="54" s="1"/>
  <c r="H54" i="54"/>
  <c r="I59" i="54" s="1"/>
  <c r="I61" i="54" l="1"/>
  <c r="I60" i="54" l="1"/>
  <c r="I33" i="55" s="1"/>
  <c r="I60" i="55" s="1"/>
  <c r="I33" i="57" l="1"/>
  <c r="I60" i="57" s="1"/>
  <c r="I63" i="57" s="1"/>
  <c r="I63" i="55"/>
  <c r="I63" i="54"/>
  <c r="I40" i="57" l="1"/>
  <c r="I47" i="57" s="1"/>
  <c r="I40" i="56"/>
  <c r="I47" i="56" s="1"/>
  <c r="I40" i="55"/>
  <c r="I47" i="55" s="1"/>
  <c r="I40" i="54"/>
  <c r="I47" i="54" s="1"/>
</calcChain>
</file>

<file path=xl/sharedStrings.xml><?xml version="1.0" encoding="utf-8"?>
<sst xmlns="http://schemas.openxmlformats.org/spreadsheetml/2006/main" count="1506" uniqueCount="96">
  <si>
    <t>CASH OPNAME</t>
  </si>
  <si>
    <t xml:space="preserve"> </t>
  </si>
  <si>
    <t>Hari             :</t>
  </si>
  <si>
    <t>Tanggal  :</t>
  </si>
  <si>
    <t>Pelaksana :</t>
  </si>
  <si>
    <t>Keuangan</t>
  </si>
  <si>
    <t>Pukul       :</t>
  </si>
  <si>
    <t>UANG KERTAS</t>
  </si>
  <si>
    <t>NOMINAL</t>
  </si>
  <si>
    <t>LEMBAR</t>
  </si>
  <si>
    <t>JUMLAH</t>
  </si>
  <si>
    <t>BPRSA</t>
  </si>
  <si>
    <t>in</t>
  </si>
  <si>
    <t>out</t>
  </si>
  <si>
    <t>lebih</t>
  </si>
  <si>
    <t>kurang</t>
  </si>
  <si>
    <t>MUTASI</t>
  </si>
  <si>
    <t xml:space="preserve">lebih </t>
  </si>
  <si>
    <t>Sub Total</t>
  </si>
  <si>
    <t>KEPING</t>
  </si>
  <si>
    <t>penyesuaian</t>
  </si>
  <si>
    <t>Jumlah Kas Sebelumnya :</t>
  </si>
  <si>
    <t>Kas</t>
  </si>
  <si>
    <t xml:space="preserve">    </t>
  </si>
  <si>
    <t>Jumlah Kas Hari Ini :</t>
  </si>
  <si>
    <t>Bank:</t>
  </si>
  <si>
    <t>Penerimaan BPRSA</t>
  </si>
  <si>
    <t>,</t>
  </si>
  <si>
    <t>Pengeluaran</t>
  </si>
  <si>
    <t>Jumlah Kas di Bank</t>
  </si>
  <si>
    <t>BTN</t>
  </si>
  <si>
    <t>BNI</t>
  </si>
  <si>
    <t>BRI Syariah</t>
  </si>
  <si>
    <t>Realisasi Kurang</t>
  </si>
  <si>
    <t>Penerimaan</t>
  </si>
  <si>
    <t>Realisasi Lebih</t>
  </si>
  <si>
    <t xml:space="preserve">Penyesuaian </t>
  </si>
  <si>
    <t>Total</t>
  </si>
  <si>
    <t/>
  </si>
  <si>
    <t>Menurut kas hari ini (Kas Ditangan)</t>
  </si>
  <si>
    <t>Selisih</t>
  </si>
  <si>
    <t>Demikian berita acara ini dibuat dan dilaksanakan oleh:</t>
  </si>
  <si>
    <t>LP3I</t>
  </si>
  <si>
    <t>Tanda Tangan</t>
  </si>
  <si>
    <t>1. Nijar Kurnia Romdoni, A.Md</t>
  </si>
  <si>
    <t>1…………………..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</si>
  <si>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</si>
  <si>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</si>
  <si>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</si>
  <si>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 xml:space="preserve">      </t>
  </si>
  <si>
    <t>Rabu</t>
  </si>
  <si>
    <t>Kamis</t>
  </si>
  <si>
    <t>Senin</t>
  </si>
  <si>
    <t>Sabtu</t>
  </si>
  <si>
    <t>kas Profesi</t>
  </si>
  <si>
    <t>kas kerjasama</t>
  </si>
  <si>
    <t>No Bukti</t>
  </si>
  <si>
    <t>Kas LP3I</t>
  </si>
  <si>
    <t>- Kas Kecil (10%)</t>
  </si>
  <si>
    <t>- Kas Besar (90%)</t>
  </si>
  <si>
    <t>Kas BPRSA</t>
  </si>
  <si>
    <t>- Profesi</t>
  </si>
  <si>
    <t>- Kelas Kerjasama</t>
  </si>
  <si>
    <t>BTK</t>
  </si>
  <si>
    <t>BPRSA 2</t>
  </si>
  <si>
    <t>`</t>
  </si>
  <si>
    <t>2. Wafa Tsamrotul Fuadah, S.Pd</t>
  </si>
  <si>
    <t>Minggu</t>
  </si>
  <si>
    <t>f</t>
  </si>
  <si>
    <t>2.............................</t>
  </si>
  <si>
    <t>Jumat</t>
  </si>
  <si>
    <t xml:space="preserve"> Wafa Tsamrotul Fuadah, S.Pd</t>
  </si>
  <si>
    <t>Ririn</t>
  </si>
  <si>
    <t>BTK 45149</t>
  </si>
  <si>
    <t>BTK 45150</t>
  </si>
  <si>
    <t>BTK 45151</t>
  </si>
  <si>
    <t>BTK 45152</t>
  </si>
  <si>
    <t>BTK 45153</t>
  </si>
  <si>
    <t>BTK 45154</t>
  </si>
  <si>
    <t>BTK 45155</t>
  </si>
  <si>
    <t>BTK 45156</t>
  </si>
  <si>
    <t>BTK 45157</t>
  </si>
  <si>
    <t>BTK 45158</t>
  </si>
  <si>
    <t>BTK 45159</t>
  </si>
  <si>
    <t>BTK 45160</t>
  </si>
  <si>
    <t>BTK 45161</t>
  </si>
  <si>
    <t>BTK 45162</t>
  </si>
  <si>
    <t>Pelaksana   :</t>
  </si>
  <si>
    <t>Selasa</t>
  </si>
  <si>
    <t xml:space="preserve"> v</t>
  </si>
  <si>
    <t>BTK 45274</t>
  </si>
  <si>
    <t>BTK 45275</t>
  </si>
  <si>
    <t>1. Wafa Tsamrotul Fuadah, S.Pd</t>
  </si>
  <si>
    <t>1.............................</t>
  </si>
  <si>
    <t xml:space="preserve">Gada </t>
  </si>
  <si>
    <t xml:space="preserve">Minggu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</si>
</sst>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</numFmts>
  <fonts count="2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Times New Roman"/>
      <family val="1"/>
    </font>
    <font>
      <b/>
      <sz val="10"/>
      <color rgb="FFFF0000"/>
      <name val="Arial"/>
      <family val="2"/>
    </font>
    <font>
      <sz val="11"/>
      <color theme="1"/>
      <name val="Times New Roman"/>
      <family val="1"/>
    </font>
    <font>
      <b/>
      <sz val="11"/>
      <name val="Arial"/>
      <family val="2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rgb="FFFFFF00"/>
      <name val="Arial"/>
      <family val="2"/>
    </font>
    <font>
      <sz val="11"/>
      <color theme="0"/>
      <name val="Arial"/>
      <family val="2"/>
    </font>
    <font>
      <u/>
      <sz val="11"/>
      <color theme="10"/>
      <name val="Calibri"/>
      <family val="2"/>
      <charset val="1"/>
      <scheme val="minor"/>
    </font>
    <font>
      <u/>
      <sz val="11"/>
      <color theme="10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41" fontId="3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156">
    <xf numFmtId="0" fontId="0" fillId="0" borderId="0" xfId="0"/>
    <xf numFmtId="0" fontId="5" fillId="0" borderId="0" xfId="4" applyFont="1"/>
    <xf numFmtId="0" fontId="6" fillId="0" borderId="0" xfId="4" applyFont="1" applyFill="1" applyAlignment="1">
      <alignment horizontal="right"/>
    </xf>
    <xf numFmtId="41" fontId="7" fillId="0" borderId="0" xfId="4" applyNumberFormat="1" applyFont="1" applyFill="1"/>
    <xf numFmtId="0" fontId="7" fillId="0" borderId="0" xfId="4" applyFont="1"/>
    <xf numFmtId="0" fontId="5" fillId="0" borderId="0" xfId="0" applyFont="1"/>
    <xf numFmtId="0" fontId="3" fillId="0" borderId="0" xfId="3" applyFont="1" applyAlignment="1"/>
    <xf numFmtId="164" fontId="3" fillId="0" borderId="0" xfId="3" applyNumberFormat="1" applyFont="1" applyAlignment="1"/>
    <xf numFmtId="41" fontId="3" fillId="0" borderId="0" xfId="3" applyNumberFormat="1" applyFont="1"/>
    <xf numFmtId="41" fontId="3" fillId="0" borderId="0" xfId="3" applyNumberFormat="1" applyFont="1" applyAlignment="1">
      <alignment horizontal="left"/>
    </xf>
    <xf numFmtId="14" fontId="3" fillId="0" borderId="0" xfId="3" applyNumberFormat="1" applyFont="1" applyAlignment="1">
      <alignment horizontal="left"/>
    </xf>
    <xf numFmtId="41" fontId="3" fillId="0" borderId="0" xfId="1" applyFont="1" applyAlignment="1">
      <alignment horizontal="left"/>
    </xf>
    <xf numFmtId="41" fontId="8" fillId="0" borderId="0" xfId="3" applyNumberFormat="1" applyFont="1" applyFill="1" applyAlignment="1">
      <alignment horizontal="right"/>
    </xf>
    <xf numFmtId="20" fontId="3" fillId="0" borderId="0" xfId="3" applyNumberFormat="1" applyFont="1" applyAlignment="1">
      <alignment horizontal="left"/>
    </xf>
    <xf numFmtId="20" fontId="3" fillId="0" borderId="0" xfId="3" applyNumberFormat="1" applyFont="1" applyAlignment="1"/>
    <xf numFmtId="41" fontId="3" fillId="0" borderId="0" xfId="3" applyNumberFormat="1" applyFont="1" applyFill="1" applyAlignment="1"/>
    <xf numFmtId="0" fontId="9" fillId="0" borderId="0" xfId="3" applyFont="1" applyAlignment="1"/>
    <xf numFmtId="0" fontId="10" fillId="0" borderId="0" xfId="3" applyFont="1" applyAlignment="1"/>
    <xf numFmtId="1" fontId="5" fillId="0" borderId="0" xfId="4" applyNumberFormat="1" applyFont="1"/>
    <xf numFmtId="0" fontId="3" fillId="0" borderId="0" xfId="3" applyFont="1" applyAlignment="1">
      <alignment horizontal="center"/>
    </xf>
    <xf numFmtId="0" fontId="3" fillId="0" borderId="0" xfId="3" applyFont="1" applyFill="1" applyAlignment="1"/>
    <xf numFmtId="41" fontId="3" fillId="0" borderId="0" xfId="3" applyNumberFormat="1" applyFont="1" applyAlignment="1"/>
    <xf numFmtId="0" fontId="9" fillId="0" borderId="0" xfId="3" applyFont="1" applyFill="1" applyAlignment="1"/>
    <xf numFmtId="0" fontId="3" fillId="0" borderId="0" xfId="3" applyNumberFormat="1" applyFont="1" applyFill="1" applyBorder="1"/>
    <xf numFmtId="0" fontId="9" fillId="0" borderId="0" xfId="3" applyFont="1" applyAlignment="1">
      <alignment horizontal="center"/>
    </xf>
    <xf numFmtId="0" fontId="13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/>
    </xf>
    <xf numFmtId="41" fontId="13" fillId="0" borderId="1" xfId="1" applyFont="1" applyBorder="1" applyAlignment="1">
      <alignment horizontal="right" vertical="center" wrapText="1"/>
    </xf>
    <xf numFmtId="41" fontId="13" fillId="0" borderId="1" xfId="1" applyFont="1" applyBorder="1" applyAlignment="1">
      <alignment vertical="center" wrapText="1"/>
    </xf>
    <xf numFmtId="165" fontId="7" fillId="0" borderId="0" xfId="4" applyNumberFormat="1" applyFont="1" applyBorder="1"/>
    <xf numFmtId="165" fontId="7" fillId="0" borderId="0" xfId="5" applyNumberFormat="1" applyFont="1" applyFill="1" applyBorder="1" applyAlignment="1"/>
    <xf numFmtId="165" fontId="3" fillId="0" borderId="0" xfId="3" applyNumberFormat="1" applyFont="1" applyFill="1"/>
    <xf numFmtId="41" fontId="3" fillId="0" borderId="0" xfId="3" applyNumberFormat="1" applyFont="1" applyFill="1" applyBorder="1"/>
    <xf numFmtId="41" fontId="3" fillId="0" borderId="0" xfId="3" applyNumberFormat="1" applyFont="1" applyFill="1"/>
    <xf numFmtId="41" fontId="3" fillId="0" borderId="0" xfId="4" applyNumberFormat="1" applyFont="1" applyFill="1" applyBorder="1"/>
    <xf numFmtId="0" fontId="3" fillId="0" borderId="0" xfId="3" applyFont="1" applyFill="1"/>
    <xf numFmtId="41" fontId="3" fillId="0" borderId="2" xfId="3" applyNumberFormat="1" applyFont="1" applyBorder="1" applyAlignment="1"/>
    <xf numFmtId="164" fontId="3" fillId="0" borderId="0" xfId="3" applyNumberFormat="1" applyFont="1" applyBorder="1" applyAlignment="1"/>
    <xf numFmtId="41" fontId="7" fillId="0" borderId="0" xfId="4" applyNumberFormat="1" applyFont="1" applyFill="1" applyBorder="1"/>
    <xf numFmtId="41" fontId="3" fillId="0" borderId="0" xfId="1" applyFont="1" applyFill="1" applyBorder="1"/>
    <xf numFmtId="16" fontId="3" fillId="0" borderId="0" xfId="3" applyNumberFormat="1" applyFont="1" applyFill="1"/>
    <xf numFmtId="164" fontId="3" fillId="0" borderId="0" xfId="3" applyNumberFormat="1" applyFont="1" applyFill="1" applyAlignment="1"/>
    <xf numFmtId="3" fontId="0" fillId="0" borderId="0" xfId="0" applyNumberFormat="1" applyAlignment="1">
      <alignment horizontal="right" wrapText="1"/>
    </xf>
    <xf numFmtId="42" fontId="5" fillId="0" borderId="0" xfId="4" applyNumberFormat="1" applyFont="1"/>
    <xf numFmtId="164" fontId="3" fillId="0" borderId="2" xfId="3" applyNumberFormat="1" applyFont="1" applyBorder="1" applyAlignment="1"/>
    <xf numFmtId="41" fontId="7" fillId="3" borderId="0" xfId="0" applyNumberFormat="1" applyFont="1" applyFill="1"/>
    <xf numFmtId="164" fontId="15" fillId="0" borderId="0" xfId="3" applyNumberFormat="1" applyFont="1" applyBorder="1" applyAlignment="1"/>
    <xf numFmtId="164" fontId="15" fillId="0" borderId="0" xfId="3" applyNumberFormat="1" applyFont="1" applyAlignment="1"/>
    <xf numFmtId="164" fontId="9" fillId="0" borderId="0" xfId="3" applyNumberFormat="1" applyFont="1" applyAlignment="1"/>
    <xf numFmtId="0" fontId="5" fillId="0" borderId="0" xfId="0" applyFont="1" applyBorder="1"/>
    <xf numFmtId="0" fontId="5" fillId="0" borderId="0" xfId="4" applyFont="1" applyBorder="1"/>
    <xf numFmtId="41" fontId="3" fillId="0" borderId="0" xfId="3" applyNumberFormat="1" applyFont="1" applyBorder="1"/>
    <xf numFmtId="164" fontId="3" fillId="0" borderId="2" xfId="5" applyNumberFormat="1" applyFont="1" applyFill="1" applyBorder="1" applyAlignment="1">
      <alignment horizontal="left"/>
    </xf>
    <xf numFmtId="41" fontId="3" fillId="0" borderId="0" xfId="5" applyNumberFormat="1" applyFont="1" applyFill="1" applyBorder="1" applyAlignment="1"/>
    <xf numFmtId="41" fontId="3" fillId="0" borderId="0" xfId="5" applyNumberFormat="1" applyFont="1" applyFill="1" applyAlignment="1"/>
    <xf numFmtId="41" fontId="16" fillId="0" borderId="0" xfId="2" applyNumberFormat="1" applyFont="1" applyFill="1" applyBorder="1"/>
    <xf numFmtId="164" fontId="13" fillId="0" borderId="1" xfId="0" applyNumberFormat="1" applyFont="1" applyBorder="1" applyAlignment="1">
      <alignment vertical="center" wrapText="1"/>
    </xf>
    <xf numFmtId="41" fontId="3" fillId="3" borderId="0" xfId="3" applyNumberFormat="1" applyFont="1" applyFill="1"/>
    <xf numFmtId="0" fontId="5" fillId="0" borderId="0" xfId="4" applyFont="1" applyFill="1"/>
    <xf numFmtId="42" fontId="5" fillId="0" borderId="0" xfId="0" applyNumberFormat="1" applyFont="1"/>
    <xf numFmtId="0" fontId="13" fillId="0" borderId="1" xfId="0" applyFont="1" applyBorder="1" applyAlignment="1">
      <alignment wrapText="1"/>
    </xf>
    <xf numFmtId="41" fontId="7" fillId="3" borderId="0" xfId="4" applyNumberFormat="1" applyFont="1" applyFill="1"/>
    <xf numFmtId="0" fontId="3" fillId="0" borderId="0" xfId="3" quotePrefix="1" applyFont="1" applyAlignment="1"/>
    <xf numFmtId="41" fontId="7" fillId="0" borderId="0" xfId="0" applyNumberFormat="1" applyFont="1"/>
    <xf numFmtId="42" fontId="3" fillId="0" borderId="0" xfId="3" applyNumberFormat="1" applyFont="1"/>
    <xf numFmtId="0" fontId="17" fillId="0" borderId="0" xfId="3" applyFont="1" applyAlignment="1">
      <alignment horizontal="left"/>
    </xf>
    <xf numFmtId="0" fontId="17" fillId="0" borderId="0" xfId="3" applyFont="1"/>
    <xf numFmtId="0" fontId="3" fillId="0" borderId="0" xfId="3" applyFont="1"/>
    <xf numFmtId="0" fontId="7" fillId="0" borderId="0" xfId="3" applyFont="1" applyAlignment="1">
      <alignment horizontal="left"/>
    </xf>
    <xf numFmtId="0" fontId="0" fillId="0" borderId="0" xfId="0" applyAlignment="1">
      <alignment wrapText="1"/>
    </xf>
    <xf numFmtId="164" fontId="5" fillId="0" borderId="0" xfId="4" applyNumberFormat="1" applyFont="1"/>
    <xf numFmtId="0" fontId="18" fillId="0" borderId="0" xfId="3" applyFont="1" applyBorder="1"/>
    <xf numFmtId="164" fontId="19" fillId="0" borderId="0" xfId="3" applyNumberFormat="1" applyFont="1" applyBorder="1"/>
    <xf numFmtId="42" fontId="7" fillId="0" borderId="0" xfId="2" applyNumberFormat="1" applyFont="1" applyFill="1"/>
    <xf numFmtId="164" fontId="3" fillId="0" borderId="0" xfId="3" applyNumberFormat="1" applyFont="1"/>
    <xf numFmtId="41" fontId="20" fillId="0" borderId="0" xfId="0" applyNumberFormat="1" applyFont="1"/>
    <xf numFmtId="0" fontId="21" fillId="0" borderId="0" xfId="4" applyFont="1"/>
    <xf numFmtId="42" fontId="16" fillId="0" borderId="0" xfId="4" applyNumberFormat="1" applyFont="1"/>
    <xf numFmtId="41" fontId="16" fillId="0" borderId="0" xfId="0" applyNumberFormat="1" applyFont="1"/>
    <xf numFmtId="0" fontId="21" fillId="0" borderId="0" xfId="0" applyFont="1"/>
    <xf numFmtId="42" fontId="21" fillId="0" borderId="0" xfId="4" applyNumberFormat="1" applyFont="1"/>
    <xf numFmtId="42" fontId="21" fillId="0" borderId="0" xfId="0" applyNumberFormat="1" applyFont="1"/>
    <xf numFmtId="42" fontId="7" fillId="0" borderId="0" xfId="0" applyNumberFormat="1" applyFont="1"/>
    <xf numFmtId="0" fontId="16" fillId="0" borderId="0" xfId="0" applyFont="1"/>
    <xf numFmtId="42" fontId="16" fillId="0" borderId="0" xfId="0" applyNumberFormat="1" applyFont="1"/>
    <xf numFmtId="41" fontId="7" fillId="0" borderId="0" xfId="2" applyNumberFormat="1" applyFont="1" applyFill="1"/>
    <xf numFmtId="41" fontId="5" fillId="0" borderId="0" xfId="0" applyNumberFormat="1" applyFont="1"/>
    <xf numFmtId="3" fontId="13" fillId="0" borderId="0" xfId="0" applyNumberFormat="1" applyFont="1" applyAlignment="1">
      <alignment horizontal="right" wrapText="1"/>
    </xf>
    <xf numFmtId="41" fontId="6" fillId="0" borderId="0" xfId="1" applyFont="1" applyFill="1" applyAlignment="1">
      <alignment horizontal="right"/>
    </xf>
    <xf numFmtId="0" fontId="7" fillId="0" borderId="0" xfId="0" applyFont="1"/>
    <xf numFmtId="41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/>
    </xf>
    <xf numFmtId="41" fontId="9" fillId="0" borderId="1" xfId="1" applyFont="1" applyFill="1" applyBorder="1"/>
    <xf numFmtId="41" fontId="14" fillId="0" borderId="1" xfId="1" quotePrefix="1" applyFont="1" applyFill="1" applyBorder="1" applyAlignment="1">
      <alignment horizontal="center" wrapText="1"/>
    </xf>
    <xf numFmtId="41" fontId="7" fillId="0" borderId="1" xfId="1" applyFont="1" applyFill="1" applyBorder="1" applyAlignment="1">
      <alignment horizontal="center" wrapText="1"/>
    </xf>
    <xf numFmtId="41" fontId="7" fillId="0" borderId="1" xfId="1" quotePrefix="1" applyFont="1" applyFill="1" applyBorder="1" applyAlignment="1">
      <alignment horizontal="center" wrapText="1"/>
    </xf>
    <xf numFmtId="41" fontId="5" fillId="0" borderId="1" xfId="1" applyFont="1" applyFill="1" applyBorder="1"/>
    <xf numFmtId="41" fontId="3" fillId="0" borderId="1" xfId="1" applyFont="1" applyFill="1" applyBorder="1"/>
    <xf numFmtId="0" fontId="5" fillId="0" borderId="1" xfId="0" applyFont="1" applyBorder="1"/>
    <xf numFmtId="0" fontId="5" fillId="0" borderId="1" xfId="4" applyFont="1" applyBorder="1"/>
    <xf numFmtId="41" fontId="7" fillId="0" borderId="1" xfId="4" applyNumberFormat="1" applyFont="1" applyFill="1" applyBorder="1"/>
    <xf numFmtId="41" fontId="11" fillId="0" borderId="1" xfId="3" applyNumberFormat="1" applyFont="1" applyFill="1" applyBorder="1" applyAlignment="1">
      <alignment horizontal="center"/>
    </xf>
    <xf numFmtId="41" fontId="12" fillId="3" borderId="1" xfId="3" applyNumberFormat="1" applyFont="1" applyFill="1" applyBorder="1" applyAlignment="1">
      <alignment horizontal="center"/>
    </xf>
    <xf numFmtId="41" fontId="12" fillId="3" borderId="4" xfId="3" applyNumberFormat="1" applyFont="1" applyFill="1" applyBorder="1" applyAlignment="1">
      <alignment horizontal="center"/>
    </xf>
    <xf numFmtId="41" fontId="14" fillId="0" borderId="4" xfId="1" quotePrefix="1" applyFont="1" applyFill="1" applyBorder="1" applyAlignment="1">
      <alignment horizontal="center" wrapText="1"/>
    </xf>
    <xf numFmtId="41" fontId="7" fillId="0" borderId="4" xfId="1" quotePrefix="1" applyFont="1" applyFill="1" applyBorder="1" applyAlignment="1">
      <alignment horizontal="center" wrapText="1"/>
    </xf>
    <xf numFmtId="41" fontId="3" fillId="0" borderId="4" xfId="1" applyFont="1" applyFill="1" applyBorder="1"/>
    <xf numFmtId="0" fontId="9" fillId="0" borderId="0" xfId="3" quotePrefix="1" applyFont="1" applyAlignment="1"/>
    <xf numFmtId="41" fontId="9" fillId="0" borderId="0" xfId="1" applyFont="1" applyAlignment="1"/>
    <xf numFmtId="0" fontId="23" fillId="0" borderId="1" xfId="6" applyFont="1" applyBorder="1" applyAlignment="1">
      <alignment vertical="center" wrapText="1"/>
    </xf>
    <xf numFmtId="0" fontId="13" fillId="0" borderId="1" xfId="0" applyFont="1" applyBorder="1" applyAlignment="1">
      <alignment vertical="center"/>
    </xf>
    <xf numFmtId="164" fontId="13" fillId="0" borderId="1" xfId="0" applyNumberFormat="1" applyFont="1" applyBorder="1" applyAlignment="1">
      <alignment wrapText="1"/>
    </xf>
    <xf numFmtId="41" fontId="13" fillId="0" borderId="0" xfId="1" applyFont="1" applyBorder="1" applyAlignment="1">
      <alignment horizontal="right" vertical="center" wrapText="1"/>
    </xf>
    <xf numFmtId="0" fontId="22" fillId="0" borderId="0" xfId="6" applyAlignment="1">
      <alignment wrapText="1"/>
    </xf>
    <xf numFmtId="0" fontId="22" fillId="0" borderId="1" xfId="6" applyBorder="1" applyAlignment="1">
      <alignment wrapText="1"/>
    </xf>
    <xf numFmtId="0" fontId="23" fillId="0" borderId="0" xfId="6" applyFont="1" applyAlignment="1">
      <alignment vertical="center" wrapText="1"/>
    </xf>
    <xf numFmtId="0" fontId="13" fillId="0" borderId="0" xfId="0" applyFont="1" applyAlignment="1">
      <alignment vertical="center"/>
    </xf>
    <xf numFmtId="41" fontId="7" fillId="3" borderId="4" xfId="0" applyNumberFormat="1" applyFont="1" applyFill="1" applyBorder="1"/>
    <xf numFmtId="41" fontId="7" fillId="0" borderId="3" xfId="1" applyFont="1" applyFill="1" applyBorder="1" applyAlignment="1">
      <alignment horizontal="center" wrapText="1"/>
    </xf>
    <xf numFmtId="165" fontId="5" fillId="0" borderId="1" xfId="4" applyNumberFormat="1" applyFont="1" applyBorder="1"/>
    <xf numFmtId="41" fontId="3" fillId="0" borderId="1" xfId="4" applyNumberFormat="1" applyFont="1" applyFill="1" applyBorder="1"/>
    <xf numFmtId="3" fontId="13" fillId="0" borderId="1" xfId="0" applyNumberFormat="1" applyFont="1" applyBorder="1" applyAlignment="1">
      <alignment horizontal="right" vertical="center" wrapText="1"/>
    </xf>
    <xf numFmtId="0" fontId="24" fillId="0" borderId="1" xfId="0" applyFont="1" applyBorder="1" applyAlignment="1">
      <alignment horizontal="center" vertical="center" wrapText="1"/>
    </xf>
    <xf numFmtId="41" fontId="3" fillId="0" borderId="0" xfId="1" applyFont="1" applyAlignment="1"/>
    <xf numFmtId="164" fontId="3" fillId="0" borderId="2" xfId="3" applyNumberFormat="1" applyFont="1" applyFill="1" applyBorder="1" applyAlignment="1"/>
    <xf numFmtId="41" fontId="7" fillId="3" borderId="1" xfId="0" applyNumberFormat="1" applyFont="1" applyFill="1" applyBorder="1"/>
    <xf numFmtId="41" fontId="13" fillId="4" borderId="1" xfId="1" applyFont="1" applyFill="1" applyBorder="1"/>
    <xf numFmtId="41" fontId="13" fillId="0" borderId="1" xfId="1" applyFont="1" applyFill="1" applyBorder="1"/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5" fillId="0" borderId="0" xfId="1" applyFont="1"/>
    <xf numFmtId="0" fontId="4" fillId="0" borderId="0" xfId="3" applyFont="1" applyAlignment="1">
      <alignment horizontal="center"/>
    </xf>
    <xf numFmtId="41" fontId="5" fillId="0" borderId="0" xfId="1" applyFont="1" applyAlignment="1">
      <alignment horizontal="right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25" fillId="3" borderId="1" xfId="0" applyFont="1" applyFill="1" applyBorder="1" applyAlignment="1">
      <alignment horizontal="center" vertical="center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13" fillId="0" borderId="1" xfId="1" applyFont="1" applyBorder="1" applyAlignment="1">
      <alignment vertical="center"/>
    </xf>
    <xf numFmtId="3" fontId="26" fillId="0" borderId="5" xfId="0" applyNumberFormat="1" applyFont="1" applyBorder="1" applyAlignment="1">
      <alignment horizontal="right" vertical="center" wrapText="1"/>
    </xf>
    <xf numFmtId="0" fontId="26" fillId="0" borderId="5" xfId="0" applyFont="1" applyBorder="1" applyAlignment="1">
      <alignment vertic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5" fillId="0" borderId="1" xfId="1" applyFont="1" applyBorder="1"/>
    <xf numFmtId="41" fontId="13" fillId="0" borderId="1" xfId="0" applyNumberFormat="1" applyFont="1" applyBorder="1" applyAlignment="1">
      <alignment vertical="center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13" fillId="0" borderId="0" xfId="1" applyFont="1" applyAlignment="1">
      <alignment horizontal="right" vertical="center" wrapText="1"/>
    </xf>
    <xf numFmtId="0" fontId="6" fillId="0" borderId="1" xfId="0" applyFont="1" applyFill="1" applyBorder="1" applyAlignment="1">
      <alignment horizontal="right"/>
    </xf>
    <xf numFmtId="0" fontId="4" fillId="0" borderId="0" xfId="3" applyFont="1" applyAlignment="1">
      <alignment horizontal="center"/>
    </xf>
    <xf numFmtId="0" fontId="6" fillId="0" borderId="1" xfId="4" applyFont="1" applyFill="1" applyBorder="1" applyAlignment="1">
      <alignment horizontal="center"/>
    </xf>
    <xf numFmtId="41" fontId="7" fillId="0" borderId="1" xfId="4" applyNumberFormat="1" applyFont="1" applyFill="1" applyBorder="1" applyAlignment="1">
      <alignment horizontal="center"/>
    </xf>
  </cellXfs>
  <cellStyles count="7">
    <cellStyle name="Accent3" xfId="2" builtinId="37"/>
    <cellStyle name="Comma [0]" xfId="1" builtinId="6"/>
    <cellStyle name="Comma [0] 2" xfId="5"/>
    <cellStyle name="Hyperlink" xfId="6" builtinId="8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%20CO%20Daily%20-%20Februar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8 Jan"/>
      <sheetName val="30 jan "/>
      <sheetName val="31 jan"/>
      <sheetName val="1 Peb"/>
      <sheetName val="2 Peb "/>
      <sheetName val="3 Feb"/>
      <sheetName val="5 Feb"/>
      <sheetName val="6 Feb"/>
      <sheetName val="7 Feb"/>
      <sheetName val="8 feb"/>
      <sheetName val="9 Feb"/>
      <sheetName val="10 Feb"/>
      <sheetName val="11 Feb"/>
      <sheetName val="12 Feb"/>
      <sheetName val="13 Feb"/>
      <sheetName val="14 Feb"/>
      <sheetName val="15 Feb"/>
      <sheetName val="19 Feb"/>
      <sheetName val="20 Feb"/>
      <sheetName val="21 Feb"/>
      <sheetName val="22 Feb (2)"/>
      <sheetName val="22 Feb kamis"/>
      <sheetName val="24 Feb"/>
      <sheetName val="25 Feb"/>
      <sheetName val="26 Feb"/>
      <sheetName val="27 Feb"/>
      <sheetName val="28 Feb"/>
      <sheetName val="01 Maret 2018,"/>
      <sheetName val="02 Maret (2)"/>
      <sheetName val="03 Mar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60">
          <cell r="I60">
            <v>117487000</v>
          </cell>
        </row>
      </sheetData>
      <sheetData sheetId="26" refreshError="1"/>
      <sheetData sheetId="27" refreshError="1"/>
      <sheetData sheetId="28" refreshError="1"/>
      <sheetData sheetId="29">
        <row r="40">
          <cell r="I40">
            <v>486874603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897" TargetMode="External"/><Relationship Id="rId13" Type="http://schemas.openxmlformats.org/officeDocument/2006/relationships/hyperlink" Target="cetak-kwitansi.php%3fid=1800890" TargetMode="External"/><Relationship Id="rId3" Type="http://schemas.openxmlformats.org/officeDocument/2006/relationships/hyperlink" Target="cetak-kwitansi.php%3fid=1800887" TargetMode="External"/><Relationship Id="rId7" Type="http://schemas.openxmlformats.org/officeDocument/2006/relationships/hyperlink" Target="cetak-kwitansi.php%3fid=1800895" TargetMode="External"/><Relationship Id="rId12" Type="http://schemas.openxmlformats.org/officeDocument/2006/relationships/hyperlink" Target="cetak-kwitansi.php%3fid=1800889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cetak-kwitansi.php%3fid=1800886" TargetMode="External"/><Relationship Id="rId16" Type="http://schemas.openxmlformats.org/officeDocument/2006/relationships/hyperlink" Target="cetak-kwitansi.php%3fid=1800899" TargetMode="External"/><Relationship Id="rId1" Type="http://schemas.openxmlformats.org/officeDocument/2006/relationships/hyperlink" Target="cetak-kwitansi.php%3fid=1800885" TargetMode="External"/><Relationship Id="rId6" Type="http://schemas.openxmlformats.org/officeDocument/2006/relationships/hyperlink" Target="cetak-kwitansi.php%3fid=1800894" TargetMode="External"/><Relationship Id="rId11" Type="http://schemas.openxmlformats.org/officeDocument/2006/relationships/hyperlink" Target="cetak-kwitansi.php%3fid=1800888" TargetMode="External"/><Relationship Id="rId5" Type="http://schemas.openxmlformats.org/officeDocument/2006/relationships/hyperlink" Target="cetak-kwitansi.php%3fid=1800893" TargetMode="External"/><Relationship Id="rId15" Type="http://schemas.openxmlformats.org/officeDocument/2006/relationships/hyperlink" Target="cetak-kwitansi.php%3fid=1800896" TargetMode="External"/><Relationship Id="rId10" Type="http://schemas.openxmlformats.org/officeDocument/2006/relationships/hyperlink" Target="cetak-kwitansi.php%3fid=1800900" TargetMode="External"/><Relationship Id="rId4" Type="http://schemas.openxmlformats.org/officeDocument/2006/relationships/hyperlink" Target="cetak-kwitansi.php%3fid=1800892" TargetMode="External"/><Relationship Id="rId9" Type="http://schemas.openxmlformats.org/officeDocument/2006/relationships/hyperlink" Target="cetak-kwitansi.php%3fid=1800898" TargetMode="External"/><Relationship Id="rId14" Type="http://schemas.openxmlformats.org/officeDocument/2006/relationships/hyperlink" Target="cetak-kwitansi.php%3fid=1800891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042" TargetMode="External"/><Relationship Id="rId13" Type="http://schemas.openxmlformats.org/officeDocument/2006/relationships/hyperlink" Target="cetak-kwitansi.php%3fid=1801039" TargetMode="External"/><Relationship Id="rId3" Type="http://schemas.openxmlformats.org/officeDocument/2006/relationships/hyperlink" Target="cetak-kwitansi.php%3fid=1801034" TargetMode="External"/><Relationship Id="rId7" Type="http://schemas.openxmlformats.org/officeDocument/2006/relationships/hyperlink" Target="cetak-kwitansi.php%3fid=1801040" TargetMode="External"/><Relationship Id="rId12" Type="http://schemas.openxmlformats.org/officeDocument/2006/relationships/hyperlink" Target="cetak-kwitansi.php%3fid=1801037" TargetMode="External"/><Relationship Id="rId2" Type="http://schemas.openxmlformats.org/officeDocument/2006/relationships/hyperlink" Target="cetak-kwitansi.php%3fid=1801033" TargetMode="External"/><Relationship Id="rId1" Type="http://schemas.openxmlformats.org/officeDocument/2006/relationships/hyperlink" Target="cetak-kwitansi.php%3fid=1801032" TargetMode="External"/><Relationship Id="rId6" Type="http://schemas.openxmlformats.org/officeDocument/2006/relationships/hyperlink" Target="cetak-kwitansi.php%3fid=1801038" TargetMode="External"/><Relationship Id="rId11" Type="http://schemas.openxmlformats.org/officeDocument/2006/relationships/hyperlink" Target="cetak-kwitansi.php?id=1801045" TargetMode="External"/><Relationship Id="rId5" Type="http://schemas.openxmlformats.org/officeDocument/2006/relationships/hyperlink" Target="cetak-kwitansi.php%3fid=1801036" TargetMode="External"/><Relationship Id="rId15" Type="http://schemas.openxmlformats.org/officeDocument/2006/relationships/printerSettings" Target="../printerSettings/printerSettings10.bin"/><Relationship Id="rId10" Type="http://schemas.openxmlformats.org/officeDocument/2006/relationships/hyperlink" Target="cetak-kwitansi.php%3fid=1801044" TargetMode="External"/><Relationship Id="rId4" Type="http://schemas.openxmlformats.org/officeDocument/2006/relationships/hyperlink" Target="cetak-kwitansi.php%3fid=1801035" TargetMode="External"/><Relationship Id="rId9" Type="http://schemas.openxmlformats.org/officeDocument/2006/relationships/hyperlink" Target="cetak-kwitansi.php%3fid=1801043" TargetMode="External"/><Relationship Id="rId14" Type="http://schemas.openxmlformats.org/officeDocument/2006/relationships/hyperlink" Target="cetak-kwitansi.php%3fid=1801041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054" TargetMode="External"/><Relationship Id="rId13" Type="http://schemas.openxmlformats.org/officeDocument/2006/relationships/hyperlink" Target="cetak-kwitansi.php%3fid=1801052" TargetMode="External"/><Relationship Id="rId18" Type="http://schemas.openxmlformats.org/officeDocument/2006/relationships/hyperlink" Target="cetak-kwitansi.php%3fid=1801061" TargetMode="External"/><Relationship Id="rId3" Type="http://schemas.openxmlformats.org/officeDocument/2006/relationships/hyperlink" Target="cetak-kwitansi.php%3fid=1801048" TargetMode="External"/><Relationship Id="rId7" Type="http://schemas.openxmlformats.org/officeDocument/2006/relationships/hyperlink" Target="cetak-kwitansi.php%3fid=1801053" TargetMode="External"/><Relationship Id="rId12" Type="http://schemas.openxmlformats.org/officeDocument/2006/relationships/hyperlink" Target="cetak-kwitansi.php%3fid=1801059" TargetMode="External"/><Relationship Id="rId17" Type="http://schemas.openxmlformats.org/officeDocument/2006/relationships/hyperlink" Target="cetak-kwitansi.php%3fid=1801060" TargetMode="External"/><Relationship Id="rId2" Type="http://schemas.openxmlformats.org/officeDocument/2006/relationships/hyperlink" Target="cetak-kwitansi.php%3fid=1801047" TargetMode="External"/><Relationship Id="rId16" Type="http://schemas.openxmlformats.org/officeDocument/2006/relationships/hyperlink" Target="cetak-kwitansi.php%3fid=1801063" TargetMode="External"/><Relationship Id="rId1" Type="http://schemas.openxmlformats.org/officeDocument/2006/relationships/hyperlink" Target="cetak-kwitansi.php%3fid=1801046" TargetMode="External"/><Relationship Id="rId6" Type="http://schemas.openxmlformats.org/officeDocument/2006/relationships/hyperlink" Target="cetak-kwitansi.php%3fid=1801051" TargetMode="External"/><Relationship Id="rId11" Type="http://schemas.openxmlformats.org/officeDocument/2006/relationships/hyperlink" Target="cetak-kwitansi.php%3fid=1801057" TargetMode="External"/><Relationship Id="rId5" Type="http://schemas.openxmlformats.org/officeDocument/2006/relationships/hyperlink" Target="cetak-kwitansi.php%3fid=1801050" TargetMode="External"/><Relationship Id="rId15" Type="http://schemas.openxmlformats.org/officeDocument/2006/relationships/hyperlink" Target="cetak-kwitansi.php%3fid=1801062" TargetMode="External"/><Relationship Id="rId10" Type="http://schemas.openxmlformats.org/officeDocument/2006/relationships/hyperlink" Target="cetak-kwitansi.php%3fid=1801056" TargetMode="External"/><Relationship Id="rId19" Type="http://schemas.openxmlformats.org/officeDocument/2006/relationships/printerSettings" Target="../printerSettings/printerSettings11.bin"/><Relationship Id="rId4" Type="http://schemas.openxmlformats.org/officeDocument/2006/relationships/hyperlink" Target="cetak-kwitansi.php%3fid=1801049" TargetMode="External"/><Relationship Id="rId9" Type="http://schemas.openxmlformats.org/officeDocument/2006/relationships/hyperlink" Target="cetak-kwitansi.php%3fid=1801055" TargetMode="External"/><Relationship Id="rId14" Type="http://schemas.openxmlformats.org/officeDocument/2006/relationships/hyperlink" Target="cetak-kwitansi.php%3fid=1801058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cetak-kwitansi.php%3fid=1801095" TargetMode="External"/><Relationship Id="rId18" Type="http://schemas.openxmlformats.org/officeDocument/2006/relationships/hyperlink" Target="cetak-kwitansi.php%3fid=1801100" TargetMode="External"/><Relationship Id="rId26" Type="http://schemas.openxmlformats.org/officeDocument/2006/relationships/hyperlink" Target="cetak-kwitansi.php%3fid=1801112" TargetMode="External"/><Relationship Id="rId39" Type="http://schemas.openxmlformats.org/officeDocument/2006/relationships/hyperlink" Target="cetak-kwitansi.php%3fid=1801081" TargetMode="External"/><Relationship Id="rId3" Type="http://schemas.openxmlformats.org/officeDocument/2006/relationships/hyperlink" Target="cetak-kwitansi.php%3fid=1801085" TargetMode="External"/><Relationship Id="rId21" Type="http://schemas.openxmlformats.org/officeDocument/2006/relationships/hyperlink" Target="cetak-kwitansi.php%3fid=1801105" TargetMode="External"/><Relationship Id="rId34" Type="http://schemas.openxmlformats.org/officeDocument/2006/relationships/hyperlink" Target="cetak-kwitansi.php%3fid=1801120" TargetMode="External"/><Relationship Id="rId42" Type="http://schemas.openxmlformats.org/officeDocument/2006/relationships/hyperlink" Target="cetak-kwitansi.php%3fid=1801067" TargetMode="External"/><Relationship Id="rId47" Type="http://schemas.openxmlformats.org/officeDocument/2006/relationships/hyperlink" Target="cetak-kwitansi.php%3fid=1801073" TargetMode="External"/><Relationship Id="rId50" Type="http://schemas.openxmlformats.org/officeDocument/2006/relationships/hyperlink" Target="cetak-kwitansi.php%3fid=1801103" TargetMode="External"/><Relationship Id="rId7" Type="http://schemas.openxmlformats.org/officeDocument/2006/relationships/hyperlink" Target="cetak-kwitansi.php%3fid=1801089" TargetMode="External"/><Relationship Id="rId12" Type="http://schemas.openxmlformats.org/officeDocument/2006/relationships/hyperlink" Target="cetak-kwitansi.php%3fid=1801094" TargetMode="External"/><Relationship Id="rId17" Type="http://schemas.openxmlformats.org/officeDocument/2006/relationships/hyperlink" Target="cetak-kwitansi.php%3fid=1801099" TargetMode="External"/><Relationship Id="rId25" Type="http://schemas.openxmlformats.org/officeDocument/2006/relationships/hyperlink" Target="cetak-kwitansi.php%3fid=1801111" TargetMode="External"/><Relationship Id="rId33" Type="http://schemas.openxmlformats.org/officeDocument/2006/relationships/hyperlink" Target="cetak-kwitansi.php%3fid=1801119" TargetMode="External"/><Relationship Id="rId38" Type="http://schemas.openxmlformats.org/officeDocument/2006/relationships/hyperlink" Target="cetak-kwitansi.php%3fid=1801078" TargetMode="External"/><Relationship Id="rId46" Type="http://schemas.openxmlformats.org/officeDocument/2006/relationships/hyperlink" Target="cetak-kwitansi.php%3fid=1801072" TargetMode="External"/><Relationship Id="rId2" Type="http://schemas.openxmlformats.org/officeDocument/2006/relationships/hyperlink" Target="cetak-kwitansi.php%3fid=1801079" TargetMode="External"/><Relationship Id="rId16" Type="http://schemas.openxmlformats.org/officeDocument/2006/relationships/hyperlink" Target="cetak-kwitansi.php%3fid=1801098" TargetMode="External"/><Relationship Id="rId20" Type="http://schemas.openxmlformats.org/officeDocument/2006/relationships/hyperlink" Target="cetak-kwitansi.php%3fid=1801104" TargetMode="External"/><Relationship Id="rId29" Type="http://schemas.openxmlformats.org/officeDocument/2006/relationships/hyperlink" Target="cetak-kwitansi.php%3fid=1801115" TargetMode="External"/><Relationship Id="rId41" Type="http://schemas.openxmlformats.org/officeDocument/2006/relationships/hyperlink" Target="cetak-kwitansi.php%3fid=1801084" TargetMode="External"/><Relationship Id="rId1" Type="http://schemas.openxmlformats.org/officeDocument/2006/relationships/hyperlink" Target="cetak-kwitansi.php%3fid=1801075" TargetMode="External"/><Relationship Id="rId6" Type="http://schemas.openxmlformats.org/officeDocument/2006/relationships/hyperlink" Target="cetak-kwitansi.php%3fid=1801088" TargetMode="External"/><Relationship Id="rId11" Type="http://schemas.openxmlformats.org/officeDocument/2006/relationships/hyperlink" Target="cetak-kwitansi.php%3fid=1801093" TargetMode="External"/><Relationship Id="rId24" Type="http://schemas.openxmlformats.org/officeDocument/2006/relationships/hyperlink" Target="cetak-kwitansi.php%3fid=1801108" TargetMode="External"/><Relationship Id="rId32" Type="http://schemas.openxmlformats.org/officeDocument/2006/relationships/hyperlink" Target="cetak-kwitansi.php%3fid=1801118" TargetMode="External"/><Relationship Id="rId37" Type="http://schemas.openxmlformats.org/officeDocument/2006/relationships/hyperlink" Target="cetak-kwitansi.php%3fid=1801077" TargetMode="External"/><Relationship Id="rId40" Type="http://schemas.openxmlformats.org/officeDocument/2006/relationships/hyperlink" Target="cetak-kwitansi.php%3fid=1801082" TargetMode="External"/><Relationship Id="rId45" Type="http://schemas.openxmlformats.org/officeDocument/2006/relationships/hyperlink" Target="cetak-kwitansi.php%3fid=1801070" TargetMode="External"/><Relationship Id="rId5" Type="http://schemas.openxmlformats.org/officeDocument/2006/relationships/hyperlink" Target="cetak-kwitansi.php%3fid=1801087" TargetMode="External"/><Relationship Id="rId15" Type="http://schemas.openxmlformats.org/officeDocument/2006/relationships/hyperlink" Target="cetak-kwitansi.php%3fid=1801097" TargetMode="External"/><Relationship Id="rId23" Type="http://schemas.openxmlformats.org/officeDocument/2006/relationships/hyperlink" Target="cetak-kwitansi.php%3fid=1801107" TargetMode="External"/><Relationship Id="rId28" Type="http://schemas.openxmlformats.org/officeDocument/2006/relationships/hyperlink" Target="cetak-kwitansi.php%3fid=1801114" TargetMode="External"/><Relationship Id="rId36" Type="http://schemas.openxmlformats.org/officeDocument/2006/relationships/hyperlink" Target="cetak-kwitansi.php%3fid=1801076" TargetMode="External"/><Relationship Id="rId49" Type="http://schemas.openxmlformats.org/officeDocument/2006/relationships/hyperlink" Target="cetak-kwitansi.php%3fid=1801083" TargetMode="External"/><Relationship Id="rId10" Type="http://schemas.openxmlformats.org/officeDocument/2006/relationships/hyperlink" Target="cetak-kwitansi.php%3fid=1801092" TargetMode="External"/><Relationship Id="rId19" Type="http://schemas.openxmlformats.org/officeDocument/2006/relationships/hyperlink" Target="cetak-kwitansi.php%3fid=1801101" TargetMode="External"/><Relationship Id="rId31" Type="http://schemas.openxmlformats.org/officeDocument/2006/relationships/hyperlink" Target="cetak-kwitansi.php%3fid=1801117" TargetMode="External"/><Relationship Id="rId44" Type="http://schemas.openxmlformats.org/officeDocument/2006/relationships/hyperlink" Target="cetak-kwitansi.php%3fid=1801069" TargetMode="External"/><Relationship Id="rId52" Type="http://schemas.openxmlformats.org/officeDocument/2006/relationships/printerSettings" Target="../printerSettings/printerSettings12.bin"/><Relationship Id="rId4" Type="http://schemas.openxmlformats.org/officeDocument/2006/relationships/hyperlink" Target="cetak-kwitansi.php%3fid=1801086" TargetMode="External"/><Relationship Id="rId9" Type="http://schemas.openxmlformats.org/officeDocument/2006/relationships/hyperlink" Target="cetak-kwitansi.php%3fid=1801091" TargetMode="External"/><Relationship Id="rId14" Type="http://schemas.openxmlformats.org/officeDocument/2006/relationships/hyperlink" Target="cetak-kwitansi.php%3fid=1801096" TargetMode="External"/><Relationship Id="rId22" Type="http://schemas.openxmlformats.org/officeDocument/2006/relationships/hyperlink" Target="cetak-kwitansi.php%3fid=1801106" TargetMode="External"/><Relationship Id="rId27" Type="http://schemas.openxmlformats.org/officeDocument/2006/relationships/hyperlink" Target="cetak-kwitansi.php%3fid=1801113" TargetMode="External"/><Relationship Id="rId30" Type="http://schemas.openxmlformats.org/officeDocument/2006/relationships/hyperlink" Target="cetak-kwitansi.php%3fid=1801116" TargetMode="External"/><Relationship Id="rId35" Type="http://schemas.openxmlformats.org/officeDocument/2006/relationships/hyperlink" Target="cetak-kwitansi.php%3fid=1801074" TargetMode="External"/><Relationship Id="rId43" Type="http://schemas.openxmlformats.org/officeDocument/2006/relationships/hyperlink" Target="cetak-kwitansi.php%3fid=1801068" TargetMode="External"/><Relationship Id="rId48" Type="http://schemas.openxmlformats.org/officeDocument/2006/relationships/hyperlink" Target="cetak-kwitansi.php%3fid=1801080" TargetMode="External"/><Relationship Id="rId8" Type="http://schemas.openxmlformats.org/officeDocument/2006/relationships/hyperlink" Target="cetak-kwitansi.php%3fid=1801090" TargetMode="External"/><Relationship Id="rId51" Type="http://schemas.openxmlformats.org/officeDocument/2006/relationships/hyperlink" Target="cetak-kwitansi.php%3fid=1801109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132" TargetMode="External"/><Relationship Id="rId13" Type="http://schemas.openxmlformats.org/officeDocument/2006/relationships/hyperlink" Target="cetak-kwitansi.php%3fid=1801137" TargetMode="External"/><Relationship Id="rId18" Type="http://schemas.openxmlformats.org/officeDocument/2006/relationships/hyperlink" Target="cetak-kwitansi.php%3fid=1801142" TargetMode="External"/><Relationship Id="rId3" Type="http://schemas.openxmlformats.org/officeDocument/2006/relationships/hyperlink" Target="cetak-kwitansi.php%3fid=1801127" TargetMode="External"/><Relationship Id="rId21" Type="http://schemas.openxmlformats.org/officeDocument/2006/relationships/hyperlink" Target="cetak-kwitansi.php%3fid=1801145" TargetMode="External"/><Relationship Id="rId7" Type="http://schemas.openxmlformats.org/officeDocument/2006/relationships/hyperlink" Target="cetak-kwitansi.php%3fid=1801131" TargetMode="External"/><Relationship Id="rId12" Type="http://schemas.openxmlformats.org/officeDocument/2006/relationships/hyperlink" Target="cetak-kwitansi.php%3fid=1801136" TargetMode="External"/><Relationship Id="rId17" Type="http://schemas.openxmlformats.org/officeDocument/2006/relationships/hyperlink" Target="cetak-kwitansi.php%3fid=1801141" TargetMode="External"/><Relationship Id="rId25" Type="http://schemas.openxmlformats.org/officeDocument/2006/relationships/printerSettings" Target="../printerSettings/printerSettings13.bin"/><Relationship Id="rId2" Type="http://schemas.openxmlformats.org/officeDocument/2006/relationships/hyperlink" Target="cetak-kwitansi.php%3fid=1801126" TargetMode="External"/><Relationship Id="rId16" Type="http://schemas.openxmlformats.org/officeDocument/2006/relationships/hyperlink" Target="cetak-kwitansi.php%3fid=1801140" TargetMode="External"/><Relationship Id="rId20" Type="http://schemas.openxmlformats.org/officeDocument/2006/relationships/hyperlink" Target="cetak-kwitansi.php%3fid=1801144" TargetMode="External"/><Relationship Id="rId1" Type="http://schemas.openxmlformats.org/officeDocument/2006/relationships/hyperlink" Target="cetak-kwitansi.php%3fid=1801125" TargetMode="External"/><Relationship Id="rId6" Type="http://schemas.openxmlformats.org/officeDocument/2006/relationships/hyperlink" Target="cetak-kwitansi.php%3fid=1801130" TargetMode="External"/><Relationship Id="rId11" Type="http://schemas.openxmlformats.org/officeDocument/2006/relationships/hyperlink" Target="cetak-kwitansi.php%3fid=1801135" TargetMode="External"/><Relationship Id="rId24" Type="http://schemas.openxmlformats.org/officeDocument/2006/relationships/hyperlink" Target="cetak-kwitansi.php%3fid=1801148" TargetMode="External"/><Relationship Id="rId5" Type="http://schemas.openxmlformats.org/officeDocument/2006/relationships/hyperlink" Target="cetak-kwitansi.php%3fid=1801129" TargetMode="External"/><Relationship Id="rId15" Type="http://schemas.openxmlformats.org/officeDocument/2006/relationships/hyperlink" Target="cetak-kwitansi.php%3fid=1801139" TargetMode="External"/><Relationship Id="rId23" Type="http://schemas.openxmlformats.org/officeDocument/2006/relationships/hyperlink" Target="cetak-kwitansi.php%3fid=1801147" TargetMode="External"/><Relationship Id="rId10" Type="http://schemas.openxmlformats.org/officeDocument/2006/relationships/hyperlink" Target="cetak-kwitansi.php%3fid=1801134" TargetMode="External"/><Relationship Id="rId19" Type="http://schemas.openxmlformats.org/officeDocument/2006/relationships/hyperlink" Target="cetak-kwitansi.php%3fid=1801143" TargetMode="External"/><Relationship Id="rId4" Type="http://schemas.openxmlformats.org/officeDocument/2006/relationships/hyperlink" Target="cetak-kwitansi.php%3fid=1801128" TargetMode="External"/><Relationship Id="rId9" Type="http://schemas.openxmlformats.org/officeDocument/2006/relationships/hyperlink" Target="cetak-kwitansi.php%3fid=1801133" TargetMode="External"/><Relationship Id="rId14" Type="http://schemas.openxmlformats.org/officeDocument/2006/relationships/hyperlink" Target="cetak-kwitansi.php%3fid=1801138" TargetMode="External"/><Relationship Id="rId22" Type="http://schemas.openxmlformats.org/officeDocument/2006/relationships/hyperlink" Target="cetak-kwitansi.php%3fid=1801146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157" TargetMode="External"/><Relationship Id="rId3" Type="http://schemas.openxmlformats.org/officeDocument/2006/relationships/hyperlink" Target="cetak-kwitansi.php%3fid=1801153" TargetMode="External"/><Relationship Id="rId7" Type="http://schemas.openxmlformats.org/officeDocument/2006/relationships/hyperlink" Target="cetak-kwitansi.php%3fid=1801156" TargetMode="External"/><Relationship Id="rId2" Type="http://schemas.openxmlformats.org/officeDocument/2006/relationships/hyperlink" Target="cetak-kwitansi.php%3fid=1801152" TargetMode="External"/><Relationship Id="rId1" Type="http://schemas.openxmlformats.org/officeDocument/2006/relationships/hyperlink" Target="cetak-kwitansi.php%3fid=1801150" TargetMode="External"/><Relationship Id="rId6" Type="http://schemas.openxmlformats.org/officeDocument/2006/relationships/hyperlink" Target="cetak-kwitansi.php%3fid=1801158" TargetMode="External"/><Relationship Id="rId5" Type="http://schemas.openxmlformats.org/officeDocument/2006/relationships/hyperlink" Target="cetak-kwitansi.php%3fid=1801155" TargetMode="External"/><Relationship Id="rId4" Type="http://schemas.openxmlformats.org/officeDocument/2006/relationships/hyperlink" Target="cetak-kwitansi.php%3fid=1801154" TargetMode="External"/><Relationship Id="rId9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180" TargetMode="External"/><Relationship Id="rId13" Type="http://schemas.openxmlformats.org/officeDocument/2006/relationships/hyperlink" Target="cetak-kwitansi.php%3fid=1801185" TargetMode="External"/><Relationship Id="rId18" Type="http://schemas.openxmlformats.org/officeDocument/2006/relationships/hyperlink" Target="cetak-kwitansi.php%3fid=1801190" TargetMode="External"/><Relationship Id="rId3" Type="http://schemas.openxmlformats.org/officeDocument/2006/relationships/hyperlink" Target="cetak-kwitansi.php%3fid=1801174" TargetMode="External"/><Relationship Id="rId7" Type="http://schemas.openxmlformats.org/officeDocument/2006/relationships/hyperlink" Target="cetak-kwitansi.php%3fid=1801179" TargetMode="External"/><Relationship Id="rId12" Type="http://schemas.openxmlformats.org/officeDocument/2006/relationships/hyperlink" Target="cetak-kwitansi.php%3fid=1801184" TargetMode="External"/><Relationship Id="rId17" Type="http://schemas.openxmlformats.org/officeDocument/2006/relationships/hyperlink" Target="cetak-kwitansi.php%3fid=1801189" TargetMode="External"/><Relationship Id="rId2" Type="http://schemas.openxmlformats.org/officeDocument/2006/relationships/hyperlink" Target="cetak-kwitansi.php%3fid=1801173" TargetMode="External"/><Relationship Id="rId16" Type="http://schemas.openxmlformats.org/officeDocument/2006/relationships/hyperlink" Target="cetak-kwitansi.php%3fid=1801188" TargetMode="External"/><Relationship Id="rId20" Type="http://schemas.openxmlformats.org/officeDocument/2006/relationships/printerSettings" Target="../printerSettings/printerSettings16.bin"/><Relationship Id="rId1" Type="http://schemas.openxmlformats.org/officeDocument/2006/relationships/hyperlink" Target="cetak-kwitansi.php%3fid=1801172" TargetMode="External"/><Relationship Id="rId6" Type="http://schemas.openxmlformats.org/officeDocument/2006/relationships/hyperlink" Target="cetak-kwitansi.php%3fid=1801178" TargetMode="External"/><Relationship Id="rId11" Type="http://schemas.openxmlformats.org/officeDocument/2006/relationships/hyperlink" Target="cetak-kwitansi.php%3fid=1801183" TargetMode="External"/><Relationship Id="rId5" Type="http://schemas.openxmlformats.org/officeDocument/2006/relationships/hyperlink" Target="cetak-kwitansi.php%3fid=1801177" TargetMode="External"/><Relationship Id="rId15" Type="http://schemas.openxmlformats.org/officeDocument/2006/relationships/hyperlink" Target="cetak-kwitansi.php%3fid=1801187" TargetMode="External"/><Relationship Id="rId10" Type="http://schemas.openxmlformats.org/officeDocument/2006/relationships/hyperlink" Target="cetak-kwitansi.php%3fid=1801182" TargetMode="External"/><Relationship Id="rId19" Type="http://schemas.openxmlformats.org/officeDocument/2006/relationships/hyperlink" Target="cetak-kwitansi.php%3fid=1801175" TargetMode="External"/><Relationship Id="rId4" Type="http://schemas.openxmlformats.org/officeDocument/2006/relationships/hyperlink" Target="cetak-kwitansi.php%3fid=1801176" TargetMode="External"/><Relationship Id="rId9" Type="http://schemas.openxmlformats.org/officeDocument/2006/relationships/hyperlink" Target="cetak-kwitansi.php%3fid=1801181" TargetMode="External"/><Relationship Id="rId14" Type="http://schemas.openxmlformats.org/officeDocument/2006/relationships/hyperlink" Target="cetak-kwitansi.php%3fid=1801186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203" TargetMode="External"/><Relationship Id="rId13" Type="http://schemas.openxmlformats.org/officeDocument/2006/relationships/hyperlink" Target="cetak-kwitansi.php%3fid=1801210" TargetMode="External"/><Relationship Id="rId18" Type="http://schemas.openxmlformats.org/officeDocument/2006/relationships/hyperlink" Target="cetak-kwitansi.php%3fid=1801191" TargetMode="External"/><Relationship Id="rId3" Type="http://schemas.openxmlformats.org/officeDocument/2006/relationships/hyperlink" Target="cetak-kwitansi.php%3fid=1801193" TargetMode="External"/><Relationship Id="rId21" Type="http://schemas.openxmlformats.org/officeDocument/2006/relationships/hyperlink" Target="cetak-kwitansi.php%3fid=1801202" TargetMode="External"/><Relationship Id="rId7" Type="http://schemas.openxmlformats.org/officeDocument/2006/relationships/hyperlink" Target="cetak-kwitansi.php%3fid=1801201" TargetMode="External"/><Relationship Id="rId12" Type="http://schemas.openxmlformats.org/officeDocument/2006/relationships/hyperlink" Target="cetak-kwitansi.php%3fid=1801208" TargetMode="External"/><Relationship Id="rId17" Type="http://schemas.openxmlformats.org/officeDocument/2006/relationships/hyperlink" Target="cetak-kwitansi.php%3fid=1801198" TargetMode="External"/><Relationship Id="rId2" Type="http://schemas.openxmlformats.org/officeDocument/2006/relationships/hyperlink" Target="cetak-kwitansi.php%3fid=1801192" TargetMode="External"/><Relationship Id="rId16" Type="http://schemas.openxmlformats.org/officeDocument/2006/relationships/hyperlink" Target="cetak-kwitansi.php%3fid=1801213" TargetMode="External"/><Relationship Id="rId20" Type="http://schemas.openxmlformats.org/officeDocument/2006/relationships/hyperlink" Target="cetak-kwitansi.php%3fid=1801199" TargetMode="External"/><Relationship Id="rId1" Type="http://schemas.openxmlformats.org/officeDocument/2006/relationships/hyperlink" Target="cetak-kwitansi.php%3fid=1801207" TargetMode="External"/><Relationship Id="rId6" Type="http://schemas.openxmlformats.org/officeDocument/2006/relationships/hyperlink" Target="cetak-kwitansi.php%3fid=1801200" TargetMode="External"/><Relationship Id="rId11" Type="http://schemas.openxmlformats.org/officeDocument/2006/relationships/hyperlink" Target="cetak-kwitansi.php%3fid=1801206" TargetMode="External"/><Relationship Id="rId24" Type="http://schemas.openxmlformats.org/officeDocument/2006/relationships/printerSettings" Target="../printerSettings/printerSettings17.bin"/><Relationship Id="rId5" Type="http://schemas.openxmlformats.org/officeDocument/2006/relationships/hyperlink" Target="cetak-kwitansi.php%3fid=1801195" TargetMode="External"/><Relationship Id="rId15" Type="http://schemas.openxmlformats.org/officeDocument/2006/relationships/hyperlink" Target="cetak-kwitansi.php%3fid=1801212" TargetMode="External"/><Relationship Id="rId23" Type="http://schemas.openxmlformats.org/officeDocument/2006/relationships/hyperlink" Target="cetak-kwitansi.php%3fid=1801214" TargetMode="External"/><Relationship Id="rId10" Type="http://schemas.openxmlformats.org/officeDocument/2006/relationships/hyperlink" Target="cetak-kwitansi.php%3fid=1801205" TargetMode="External"/><Relationship Id="rId19" Type="http://schemas.openxmlformats.org/officeDocument/2006/relationships/hyperlink" Target="cetak-kwitansi.php%3fid=1801197" TargetMode="External"/><Relationship Id="rId4" Type="http://schemas.openxmlformats.org/officeDocument/2006/relationships/hyperlink" Target="cetak-kwitansi.php%3fid=1801194" TargetMode="External"/><Relationship Id="rId9" Type="http://schemas.openxmlformats.org/officeDocument/2006/relationships/hyperlink" Target="cetak-kwitansi.php%3fid=1801204" TargetMode="External"/><Relationship Id="rId14" Type="http://schemas.openxmlformats.org/officeDocument/2006/relationships/hyperlink" Target="cetak-kwitansi.php%3fid=1801211" TargetMode="External"/><Relationship Id="rId22" Type="http://schemas.openxmlformats.org/officeDocument/2006/relationships/hyperlink" Target="cetak-kwitansi.php%3fid=180120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file:///C:\Users\Nijar\Downloads\cetak-kwitansi.php%3fid=1800956" TargetMode="External"/><Relationship Id="rId3" Type="http://schemas.openxmlformats.org/officeDocument/2006/relationships/hyperlink" Target="file:///C:\Users\Nijar\Downloads\cetak-kwitansi.php%3fid=1800962" TargetMode="External"/><Relationship Id="rId7" Type="http://schemas.openxmlformats.org/officeDocument/2006/relationships/hyperlink" Target="file:///C:\Users\Nijar\Downloads\cetak-kwitansi.php%3fid=1800955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file:///C:\Users\Nijar\Downloads\cetak-kwitansi.php%3fid=1800961" TargetMode="External"/><Relationship Id="rId1" Type="http://schemas.openxmlformats.org/officeDocument/2006/relationships/hyperlink" Target="file:///C:\Users\Nijar\Downloads\cetak-kwitansi.php%3fid=1800960" TargetMode="External"/><Relationship Id="rId6" Type="http://schemas.openxmlformats.org/officeDocument/2006/relationships/hyperlink" Target="file:///C:\Users\Nijar\Downloads\cetak-kwitansi.php%3fid=1800954" TargetMode="External"/><Relationship Id="rId11" Type="http://schemas.openxmlformats.org/officeDocument/2006/relationships/hyperlink" Target="file:///C:\Users\Nijar\Downloads\cetak-kwitansi.php%3fid=1800959" TargetMode="External"/><Relationship Id="rId5" Type="http://schemas.openxmlformats.org/officeDocument/2006/relationships/hyperlink" Target="file:///C:\Users\Nijar\Downloads\cetak-kwitansi.php%3fid=1800953" TargetMode="External"/><Relationship Id="rId10" Type="http://schemas.openxmlformats.org/officeDocument/2006/relationships/hyperlink" Target="file:///C:\Users\Nijar\Downloads\cetak-kwitansi.php%3fid=1800958" TargetMode="External"/><Relationship Id="rId4" Type="http://schemas.openxmlformats.org/officeDocument/2006/relationships/hyperlink" Target="file:///C:\Users\Nijar\Downloads\cetak-kwitansi.php%3fid=1800952" TargetMode="External"/><Relationship Id="rId9" Type="http://schemas.openxmlformats.org/officeDocument/2006/relationships/hyperlink" Target="file:///C:\Users\Nijar\Downloads\cetak-kwitansi.php%3fid=1800957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982" TargetMode="External"/><Relationship Id="rId3" Type="http://schemas.openxmlformats.org/officeDocument/2006/relationships/hyperlink" Target="cetak-kwitansi.php%3fid=1800985" TargetMode="External"/><Relationship Id="rId7" Type="http://schemas.openxmlformats.org/officeDocument/2006/relationships/hyperlink" Target="cetak-kwitansi.php%3fid=1800990" TargetMode="External"/><Relationship Id="rId2" Type="http://schemas.openxmlformats.org/officeDocument/2006/relationships/hyperlink" Target="cetak-kwitansi.php%3fid=1800984" TargetMode="External"/><Relationship Id="rId1" Type="http://schemas.openxmlformats.org/officeDocument/2006/relationships/hyperlink" Target="cetak-kwitansi.php%3fid=1800981" TargetMode="External"/><Relationship Id="rId6" Type="http://schemas.openxmlformats.org/officeDocument/2006/relationships/hyperlink" Target="cetak-kwitansi.php%3fid=1800988" TargetMode="External"/><Relationship Id="rId11" Type="http://schemas.openxmlformats.org/officeDocument/2006/relationships/printerSettings" Target="../printerSettings/printerSettings7.bin"/><Relationship Id="rId5" Type="http://schemas.openxmlformats.org/officeDocument/2006/relationships/hyperlink" Target="cetak-kwitansi.php%3fid=1800987" TargetMode="External"/><Relationship Id="rId10" Type="http://schemas.openxmlformats.org/officeDocument/2006/relationships/hyperlink" Target="cetak-kwitansi.php%3fid=1800989" TargetMode="External"/><Relationship Id="rId4" Type="http://schemas.openxmlformats.org/officeDocument/2006/relationships/hyperlink" Target="cetak-kwitansi.php%3fid=1800986" TargetMode="External"/><Relationship Id="rId9" Type="http://schemas.openxmlformats.org/officeDocument/2006/relationships/hyperlink" Target="cetak-kwitansi.php%3fid=1800983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0991" TargetMode="External"/><Relationship Id="rId13" Type="http://schemas.openxmlformats.org/officeDocument/2006/relationships/hyperlink" Target="cetak-kwitansi.php%3fid=1800999" TargetMode="External"/><Relationship Id="rId18" Type="http://schemas.openxmlformats.org/officeDocument/2006/relationships/hyperlink" Target="cetak-kwitansi.php%3fid=1801005" TargetMode="External"/><Relationship Id="rId26" Type="http://schemas.openxmlformats.org/officeDocument/2006/relationships/hyperlink" Target="cetak-kwitansi.php%3fid=1800997" TargetMode="External"/><Relationship Id="rId3" Type="http://schemas.openxmlformats.org/officeDocument/2006/relationships/hyperlink" Target="cetak-kwitansi.php%3fid=1800985" TargetMode="External"/><Relationship Id="rId21" Type="http://schemas.openxmlformats.org/officeDocument/2006/relationships/hyperlink" Target="cetak-kwitansi.php%3fid=1800996" TargetMode="External"/><Relationship Id="rId7" Type="http://schemas.openxmlformats.org/officeDocument/2006/relationships/hyperlink" Target="cetak-kwitansi.php%3fid=1800990" TargetMode="External"/><Relationship Id="rId12" Type="http://schemas.openxmlformats.org/officeDocument/2006/relationships/hyperlink" Target="cetak-kwitansi.php%3fid=1800998" TargetMode="External"/><Relationship Id="rId17" Type="http://schemas.openxmlformats.org/officeDocument/2006/relationships/hyperlink" Target="cetak-kwitansi.php%3fid=1801004" TargetMode="External"/><Relationship Id="rId25" Type="http://schemas.openxmlformats.org/officeDocument/2006/relationships/hyperlink" Target="cetak-kwitansi.php%3fid=1800994" TargetMode="External"/><Relationship Id="rId2" Type="http://schemas.openxmlformats.org/officeDocument/2006/relationships/hyperlink" Target="cetak-kwitansi.php%3fid=1800984" TargetMode="External"/><Relationship Id="rId16" Type="http://schemas.openxmlformats.org/officeDocument/2006/relationships/hyperlink" Target="cetak-kwitansi.php%3fid=1801002" TargetMode="External"/><Relationship Id="rId20" Type="http://schemas.openxmlformats.org/officeDocument/2006/relationships/hyperlink" Target="cetak-kwitansi.php%3fid=1800982" TargetMode="External"/><Relationship Id="rId1" Type="http://schemas.openxmlformats.org/officeDocument/2006/relationships/hyperlink" Target="cetak-kwitansi.php%3fid=1800981" TargetMode="External"/><Relationship Id="rId6" Type="http://schemas.openxmlformats.org/officeDocument/2006/relationships/hyperlink" Target="cetak-kwitansi.php%3fid=1800988" TargetMode="External"/><Relationship Id="rId11" Type="http://schemas.openxmlformats.org/officeDocument/2006/relationships/hyperlink" Target="cetak-kwitansi.php%3fid=1800995" TargetMode="External"/><Relationship Id="rId24" Type="http://schemas.openxmlformats.org/officeDocument/2006/relationships/hyperlink" Target="cetak-kwitansi.php%3fid=1800989" TargetMode="External"/><Relationship Id="rId5" Type="http://schemas.openxmlformats.org/officeDocument/2006/relationships/hyperlink" Target="cetak-kwitansi.php%3fid=1800987" TargetMode="External"/><Relationship Id="rId15" Type="http://schemas.openxmlformats.org/officeDocument/2006/relationships/hyperlink" Target="cetak-kwitansi.php%3fid=1801001" TargetMode="External"/><Relationship Id="rId23" Type="http://schemas.openxmlformats.org/officeDocument/2006/relationships/hyperlink" Target="cetak-kwitansi.php%3fid=1800983" TargetMode="External"/><Relationship Id="rId10" Type="http://schemas.openxmlformats.org/officeDocument/2006/relationships/hyperlink" Target="cetak-kwitansi.php%3fid=1800993" TargetMode="External"/><Relationship Id="rId19" Type="http://schemas.openxmlformats.org/officeDocument/2006/relationships/hyperlink" Target="cetak-kwitansi.php%3fid=1801006" TargetMode="External"/><Relationship Id="rId4" Type="http://schemas.openxmlformats.org/officeDocument/2006/relationships/hyperlink" Target="cetak-kwitansi.php%3fid=1800986" TargetMode="External"/><Relationship Id="rId9" Type="http://schemas.openxmlformats.org/officeDocument/2006/relationships/hyperlink" Target="cetak-kwitansi.php%3fid=1800992" TargetMode="External"/><Relationship Id="rId14" Type="http://schemas.openxmlformats.org/officeDocument/2006/relationships/hyperlink" Target="cetak-kwitansi.php%3fid=1801000" TargetMode="External"/><Relationship Id="rId22" Type="http://schemas.openxmlformats.org/officeDocument/2006/relationships/hyperlink" Target="cetak-kwitansi.php%3fid=1801003" TargetMode="External"/><Relationship Id="rId27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018" TargetMode="External"/><Relationship Id="rId13" Type="http://schemas.openxmlformats.org/officeDocument/2006/relationships/hyperlink" Target="cetak-kwitansi.php%3fid=1801029" TargetMode="External"/><Relationship Id="rId18" Type="http://schemas.openxmlformats.org/officeDocument/2006/relationships/hyperlink" Target="cetak-kwitansi.php%3fid=1801019" TargetMode="External"/><Relationship Id="rId26" Type="http://schemas.openxmlformats.org/officeDocument/2006/relationships/printerSettings" Target="../printerSettings/printerSettings9.bin"/><Relationship Id="rId3" Type="http://schemas.openxmlformats.org/officeDocument/2006/relationships/hyperlink" Target="cetak-kwitansi.php%3fid=1801009" TargetMode="External"/><Relationship Id="rId21" Type="http://schemas.openxmlformats.org/officeDocument/2006/relationships/hyperlink" Target="cetak-kwitansi.php%3fid=1801022" TargetMode="External"/><Relationship Id="rId7" Type="http://schemas.openxmlformats.org/officeDocument/2006/relationships/hyperlink" Target="cetak-kwitansi.php%3fid=1801013" TargetMode="External"/><Relationship Id="rId12" Type="http://schemas.openxmlformats.org/officeDocument/2006/relationships/hyperlink" Target="cetak-kwitansi.php%3fid=1801028" TargetMode="External"/><Relationship Id="rId17" Type="http://schemas.openxmlformats.org/officeDocument/2006/relationships/hyperlink" Target="cetak-kwitansi.php%3fid=1801017" TargetMode="External"/><Relationship Id="rId25" Type="http://schemas.openxmlformats.org/officeDocument/2006/relationships/hyperlink" Target="cetak-kwitansi.php%3fid=1801027" TargetMode="External"/><Relationship Id="rId2" Type="http://schemas.openxmlformats.org/officeDocument/2006/relationships/hyperlink" Target="cetak-kwitansi.php%3fid=1801008" TargetMode="External"/><Relationship Id="rId16" Type="http://schemas.openxmlformats.org/officeDocument/2006/relationships/hyperlink" Target="cetak-kwitansi.php%3fid=1801016" TargetMode="External"/><Relationship Id="rId20" Type="http://schemas.openxmlformats.org/officeDocument/2006/relationships/hyperlink" Target="cetak-kwitansi.php%3fid=1801021" TargetMode="External"/><Relationship Id="rId1" Type="http://schemas.openxmlformats.org/officeDocument/2006/relationships/hyperlink" Target="cetak-kwitansi.php%3fid=1801007" TargetMode="External"/><Relationship Id="rId6" Type="http://schemas.openxmlformats.org/officeDocument/2006/relationships/hyperlink" Target="cetak-kwitansi.php%3fid=1801012" TargetMode="External"/><Relationship Id="rId11" Type="http://schemas.openxmlformats.org/officeDocument/2006/relationships/hyperlink" Target="cetak-kwitansi.php%3fid=1801025" TargetMode="External"/><Relationship Id="rId24" Type="http://schemas.openxmlformats.org/officeDocument/2006/relationships/hyperlink" Target="cetak-kwitansi.php%3fid=1801026" TargetMode="External"/><Relationship Id="rId5" Type="http://schemas.openxmlformats.org/officeDocument/2006/relationships/hyperlink" Target="cetak-kwitansi.php%3fid=1801011" TargetMode="External"/><Relationship Id="rId15" Type="http://schemas.openxmlformats.org/officeDocument/2006/relationships/hyperlink" Target="cetak-kwitansi.php%3fid=1801015" TargetMode="External"/><Relationship Id="rId23" Type="http://schemas.openxmlformats.org/officeDocument/2006/relationships/hyperlink" Target="cetak-kwitansi.php%3fid=1801024" TargetMode="External"/><Relationship Id="rId10" Type="http://schemas.openxmlformats.org/officeDocument/2006/relationships/hyperlink" Target="cetak-kwitansi.php%3fid=1801031" TargetMode="External"/><Relationship Id="rId19" Type="http://schemas.openxmlformats.org/officeDocument/2006/relationships/hyperlink" Target="cetak-kwitansi.php%3fid=1801020" TargetMode="External"/><Relationship Id="rId4" Type="http://schemas.openxmlformats.org/officeDocument/2006/relationships/hyperlink" Target="cetak-kwitansi.php%3fid=1801010" TargetMode="External"/><Relationship Id="rId9" Type="http://schemas.openxmlformats.org/officeDocument/2006/relationships/hyperlink" Target="cetak-kwitansi.php%3fid=1801030" TargetMode="External"/><Relationship Id="rId14" Type="http://schemas.openxmlformats.org/officeDocument/2006/relationships/hyperlink" Target="cetak-kwitansi.php%3fid=1801014" TargetMode="External"/><Relationship Id="rId22" Type="http://schemas.openxmlformats.org/officeDocument/2006/relationships/hyperlink" Target="cetak-kwitansi.php%3fid=18010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4"/>
  <sheetViews>
    <sheetView view="pageBreakPreview" topLeftCell="A46" zoomScale="84" zoomScaleNormal="100" zoomScaleSheetLayoutView="84" workbookViewId="0">
      <selection activeCell="H53" sqref="H53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1" bestFit="1" customWidth="1"/>
    <col min="13" max="14" width="20.7109375" style="45" customWidth="1"/>
    <col min="15" max="15" width="18.5703125" style="91" bestFit="1" customWidth="1"/>
    <col min="16" max="16" width="20.7109375" style="45" customWidth="1"/>
    <col min="17" max="17" width="21.5703125" style="89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53" t="s">
        <v>0</v>
      </c>
      <c r="B1" s="153"/>
      <c r="C1" s="153"/>
      <c r="D1" s="153"/>
      <c r="E1" s="153"/>
      <c r="F1" s="153"/>
      <c r="G1" s="153"/>
      <c r="H1" s="153"/>
      <c r="I1" s="153"/>
      <c r="J1" s="128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50</v>
      </c>
      <c r="C3" s="8"/>
      <c r="D3" s="6"/>
      <c r="E3" s="6"/>
      <c r="F3" s="6"/>
      <c r="G3" s="6"/>
      <c r="H3" s="6" t="s">
        <v>3</v>
      </c>
      <c r="I3" s="10">
        <v>43159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 t="s">
        <v>27</v>
      </c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1285</v>
      </c>
      <c r="F8" s="20"/>
      <c r="G8" s="15">
        <f>C8*E8</f>
        <v>128500000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136</v>
      </c>
      <c r="F9" s="20"/>
      <c r="G9" s="15">
        <f t="shared" ref="G9:G16" si="0">C9*E9</f>
        <v>6800000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104</v>
      </c>
      <c r="F10" s="20"/>
      <c r="G10" s="15">
        <f t="shared" si="0"/>
        <v>2080000</v>
      </c>
      <c r="H10" s="7"/>
      <c r="I10" s="7"/>
      <c r="J10" s="15"/>
      <c r="K10" s="23"/>
      <c r="L10" s="2" t="s">
        <v>65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149</v>
      </c>
      <c r="F11" s="20"/>
      <c r="G11" s="15">
        <f t="shared" si="0"/>
        <v>1490000</v>
      </c>
      <c r="H11" s="7"/>
      <c r="I11" s="15"/>
      <c r="J11" s="15"/>
      <c r="K11" s="99"/>
      <c r="L11" s="154" t="s">
        <v>54</v>
      </c>
      <c r="M11" s="154"/>
      <c r="N11" s="155" t="s">
        <v>55</v>
      </c>
      <c r="O11" s="155"/>
      <c r="P11" s="100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31</v>
      </c>
      <c r="F12" s="20"/>
      <c r="G12" s="15">
        <f>C12*E12</f>
        <v>155000</v>
      </c>
      <c r="H12" s="7"/>
      <c r="I12" s="15"/>
      <c r="J12" s="15"/>
      <c r="K12" s="122" t="s">
        <v>63</v>
      </c>
      <c r="L12" s="101" t="s">
        <v>12</v>
      </c>
      <c r="M12" s="103" t="s">
        <v>13</v>
      </c>
      <c r="N12" s="102" t="s">
        <v>56</v>
      </c>
      <c r="O12" s="101" t="s">
        <v>12</v>
      </c>
      <c r="P12" s="102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 t="s">
        <v>68</v>
      </c>
      <c r="B13" s="20"/>
      <c r="C13" s="21">
        <v>2000</v>
      </c>
      <c r="D13" s="6"/>
      <c r="E13" s="20">
        <v>6</v>
      </c>
      <c r="F13" s="20"/>
      <c r="G13" s="15">
        <f t="shared" si="0"/>
        <v>12000</v>
      </c>
      <c r="H13" s="7"/>
      <c r="I13" s="15"/>
      <c r="K13" s="113">
        <v>45101</v>
      </c>
      <c r="L13" s="121">
        <v>950000</v>
      </c>
      <c r="M13" s="126">
        <v>22000</v>
      </c>
      <c r="N13" s="113">
        <v>45107</v>
      </c>
      <c r="O13" s="121">
        <v>9025000</v>
      </c>
      <c r="P13" s="118"/>
      <c r="Q13" s="112"/>
      <c r="R13" s="31"/>
    </row>
    <row r="14" spans="1:21" x14ac:dyDescent="0.25">
      <c r="A14" s="6"/>
      <c r="B14" s="20"/>
      <c r="C14" s="21">
        <v>1000</v>
      </c>
      <c r="D14" s="6"/>
      <c r="E14" s="20">
        <v>2</v>
      </c>
      <c r="F14" s="20"/>
      <c r="G14" s="15">
        <f t="shared" si="0"/>
        <v>2000</v>
      </c>
      <c r="H14" s="7"/>
      <c r="I14" s="15"/>
      <c r="K14" s="113">
        <v>45102</v>
      </c>
      <c r="L14" s="121">
        <v>950000</v>
      </c>
      <c r="M14" s="127">
        <v>10000</v>
      </c>
      <c r="N14" s="115"/>
      <c r="O14" s="121"/>
      <c r="P14" s="94"/>
      <c r="Q14" s="112"/>
      <c r="R14" s="32"/>
      <c r="S14" s="33"/>
      <c r="T14" s="31"/>
      <c r="U14" s="31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K15" s="113">
        <v>45103</v>
      </c>
      <c r="L15" s="121">
        <v>900000</v>
      </c>
      <c r="M15" s="126">
        <v>205000</v>
      </c>
      <c r="N15" s="115"/>
      <c r="O15" s="121"/>
      <c r="P15" s="95"/>
      <c r="Q15" s="27"/>
      <c r="R15" s="32"/>
      <c r="S15" s="33"/>
      <c r="T15" s="31">
        <f>SUM(T6:T14)</f>
        <v>0</v>
      </c>
      <c r="U15" s="31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K16" s="113">
        <v>45104</v>
      </c>
      <c r="L16" s="121">
        <v>500000</v>
      </c>
      <c r="M16" s="127">
        <v>251500</v>
      </c>
      <c r="N16" s="115"/>
      <c r="O16" s="121"/>
      <c r="P16" s="28"/>
      <c r="Q16" s="99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139039000</v>
      </c>
      <c r="I17" s="8"/>
      <c r="K17" s="113">
        <v>45105</v>
      </c>
      <c r="L17" s="121">
        <v>13500000</v>
      </c>
      <c r="M17" s="126">
        <v>682400</v>
      </c>
      <c r="N17" s="115"/>
      <c r="O17" s="121"/>
      <c r="P17" s="28"/>
      <c r="Q17" s="119"/>
      <c r="R17" s="29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K18" s="113">
        <v>45106</v>
      </c>
      <c r="L18" s="121">
        <v>5000000</v>
      </c>
      <c r="M18" s="126">
        <v>18100000</v>
      </c>
      <c r="N18" s="115"/>
      <c r="O18" s="121"/>
      <c r="P18" s="95"/>
      <c r="Q18" s="120"/>
      <c r="R18" s="32"/>
      <c r="S18" s="33"/>
      <c r="T18" s="35" t="s">
        <v>20</v>
      </c>
      <c r="U18" s="33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M19" s="127">
        <v>5104500</v>
      </c>
      <c r="N19" s="115"/>
      <c r="O19" s="121"/>
      <c r="P19" s="96"/>
      <c r="Q19" s="100"/>
      <c r="R19" s="32"/>
      <c r="S19" s="33"/>
      <c r="T19" s="35"/>
      <c r="U19" s="33"/>
    </row>
    <row r="20" spans="1:21" x14ac:dyDescent="0.25">
      <c r="A20" s="6"/>
      <c r="B20" s="6"/>
      <c r="C20" s="21">
        <v>1000</v>
      </c>
      <c r="D20" s="6"/>
      <c r="E20" s="6">
        <v>2</v>
      </c>
      <c r="F20" s="6"/>
      <c r="G20" s="21">
        <f>C20*E20</f>
        <v>2000</v>
      </c>
      <c r="H20" s="7"/>
      <c r="I20" s="21"/>
      <c r="K20" s="113">
        <v>45108</v>
      </c>
      <c r="L20" s="121">
        <v>1000000</v>
      </c>
      <c r="M20" s="125">
        <v>45000</v>
      </c>
      <c r="N20" s="115"/>
      <c r="O20" s="121"/>
      <c r="P20" s="28"/>
      <c r="Q20" s="27"/>
      <c r="R20" s="29"/>
    </row>
    <row r="21" spans="1:21" x14ac:dyDescent="0.25">
      <c r="A21" s="6"/>
      <c r="B21" s="6"/>
      <c r="C21" s="21">
        <v>500</v>
      </c>
      <c r="D21" s="6"/>
      <c r="E21" s="6">
        <v>451</v>
      </c>
      <c r="F21" s="6"/>
      <c r="G21" s="21">
        <f>C21*E21</f>
        <v>225500</v>
      </c>
      <c r="H21" s="7"/>
      <c r="I21" s="21"/>
      <c r="K21" s="113">
        <v>45109</v>
      </c>
      <c r="L21" s="121">
        <v>950000</v>
      </c>
      <c r="M21" s="117"/>
      <c r="N21" s="115"/>
      <c r="O21" s="121"/>
      <c r="P21" s="28"/>
      <c r="Q21" s="27"/>
      <c r="R21" s="29"/>
    </row>
    <row r="22" spans="1:21" x14ac:dyDescent="0.25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K22" s="113">
        <v>45110</v>
      </c>
      <c r="L22" s="121">
        <v>1050000</v>
      </c>
      <c r="M22" s="117"/>
      <c r="N22" s="115"/>
      <c r="O22" s="121"/>
      <c r="P22" s="28"/>
      <c r="Q22" s="27"/>
      <c r="R22" s="29"/>
    </row>
    <row r="23" spans="1:21" x14ac:dyDescent="0.25">
      <c r="A23" s="6"/>
      <c r="B23" s="6"/>
      <c r="C23" s="21">
        <v>100</v>
      </c>
      <c r="D23" s="6"/>
      <c r="E23" s="6">
        <v>1</v>
      </c>
      <c r="F23" s="6"/>
      <c r="G23" s="21">
        <f>C23*E23</f>
        <v>100</v>
      </c>
      <c r="H23" s="7"/>
      <c r="I23" s="8"/>
      <c r="K23" s="113">
        <v>45111</v>
      </c>
      <c r="L23" s="121">
        <v>1800000</v>
      </c>
      <c r="M23" s="106"/>
      <c r="N23" s="115"/>
      <c r="O23" s="121"/>
      <c r="P23" s="97"/>
      <c r="Q23" s="100"/>
      <c r="R23" s="32"/>
      <c r="S23" s="33"/>
      <c r="T23" s="35"/>
      <c r="U23" s="33"/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K24" s="113">
        <v>45112</v>
      </c>
      <c r="L24" s="121">
        <v>5000000</v>
      </c>
      <c r="M24" s="117"/>
      <c r="N24" s="115"/>
      <c r="O24" s="121"/>
      <c r="P24" s="92"/>
      <c r="Q24" s="112"/>
      <c r="R24" s="30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6">
        <v>0</v>
      </c>
      <c r="H25" s="7"/>
      <c r="I25" s="6" t="s">
        <v>1</v>
      </c>
      <c r="K25" s="113">
        <v>45113</v>
      </c>
      <c r="L25" s="121">
        <v>950000</v>
      </c>
      <c r="M25" s="117"/>
      <c r="N25" s="115"/>
      <c r="O25" s="121"/>
      <c r="P25" s="93"/>
      <c r="Q25" s="112"/>
      <c r="R25" s="30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37">
        <f>SUM(G20:G25)</f>
        <v>227600</v>
      </c>
      <c r="I26" s="7"/>
      <c r="K26" s="113">
        <v>45114</v>
      </c>
      <c r="L26" s="121">
        <v>675000</v>
      </c>
      <c r="M26" s="105"/>
      <c r="N26" s="115"/>
      <c r="O26" s="121"/>
      <c r="P26" s="95"/>
      <c r="Q26" s="34"/>
      <c r="R26" s="32"/>
      <c r="S26" s="33"/>
      <c r="T26" s="35"/>
      <c r="U26" s="33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139266600</v>
      </c>
      <c r="K27" s="113">
        <v>45115</v>
      </c>
      <c r="L27" s="121">
        <v>3000000</v>
      </c>
      <c r="M27" s="104"/>
      <c r="N27" s="115"/>
      <c r="O27" s="121"/>
      <c r="P27" s="93"/>
      <c r="Q27" s="112"/>
      <c r="R27" s="30"/>
    </row>
    <row r="28" spans="1:21" x14ac:dyDescent="0.25">
      <c r="A28" s="6"/>
      <c r="B28" s="6"/>
      <c r="C28" s="107" t="s">
        <v>58</v>
      </c>
      <c r="D28" s="6"/>
      <c r="E28" s="6"/>
      <c r="F28" s="6"/>
      <c r="G28" s="108">
        <f>I27-G29</f>
        <v>24266600</v>
      </c>
      <c r="H28" s="7"/>
      <c r="I28" s="7"/>
      <c r="K28" s="113">
        <v>45116</v>
      </c>
      <c r="L28" s="121">
        <v>950000</v>
      </c>
      <c r="M28" s="39"/>
      <c r="N28" s="115"/>
      <c r="O28" s="121"/>
      <c r="P28" s="39"/>
      <c r="Q28" s="38"/>
      <c r="R28" s="32"/>
      <c r="S28" s="33"/>
      <c r="T28" s="35"/>
      <c r="U28" s="33"/>
    </row>
    <row r="29" spans="1:21" x14ac:dyDescent="0.25">
      <c r="A29" s="6"/>
      <c r="B29" s="6"/>
      <c r="C29" s="107" t="s">
        <v>59</v>
      </c>
      <c r="D29" s="6"/>
      <c r="E29" s="6"/>
      <c r="F29" s="6"/>
      <c r="G29" s="108">
        <v>115000000</v>
      </c>
      <c r="H29" s="7"/>
      <c r="I29" s="7"/>
      <c r="K29"/>
      <c r="L29" s="27"/>
      <c r="M29" s="39"/>
      <c r="N29" s="115"/>
      <c r="O29" s="121"/>
      <c r="P29" s="39"/>
      <c r="Q29" s="38"/>
      <c r="R29" s="32"/>
      <c r="S29" s="33"/>
      <c r="T29" s="40"/>
      <c r="U29" s="33"/>
    </row>
    <row r="30" spans="1:21" x14ac:dyDescent="0.25">
      <c r="A30" s="6"/>
      <c r="B30" s="6"/>
      <c r="C30" s="6"/>
      <c r="D30" s="6"/>
      <c r="E30" s="6"/>
      <c r="F30" s="6"/>
      <c r="G30" s="123"/>
      <c r="H30" s="7"/>
      <c r="I30" s="7"/>
      <c r="K30" s="109"/>
      <c r="L30" s="27"/>
      <c r="M30" s="42"/>
      <c r="N30" s="115"/>
      <c r="O30" s="121"/>
      <c r="P30" s="42"/>
      <c r="Q30" s="38"/>
      <c r="R30" s="32"/>
      <c r="S30" s="33"/>
      <c r="T30" s="35"/>
      <c r="U30" s="33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K31" s="110"/>
      <c r="M31" s="42"/>
      <c r="N31" s="115"/>
      <c r="O31" s="121"/>
      <c r="P31" s="42"/>
      <c r="Q31" s="38"/>
      <c r="R31" s="1"/>
      <c r="S31" s="33"/>
      <c r="T31" s="1"/>
      <c r="U31" s="33"/>
    </row>
    <row r="32" spans="1:21" x14ac:dyDescent="0.25">
      <c r="A32" s="6"/>
      <c r="B32" s="6"/>
      <c r="C32" s="6" t="s">
        <v>60</v>
      </c>
      <c r="D32" s="6"/>
      <c r="E32" s="6"/>
      <c r="F32" s="6"/>
      <c r="G32" s="6" t="s">
        <v>1</v>
      </c>
      <c r="H32" s="7"/>
      <c r="I32" s="7">
        <f>+'[1]03 Maret'!$I$40</f>
        <v>486874603</v>
      </c>
      <c r="M32" s="42"/>
      <c r="N32" s="115"/>
      <c r="O32" s="121"/>
      <c r="P32" s="42"/>
      <c r="Q32" s="38"/>
      <c r="R32" s="1"/>
      <c r="S32" s="33"/>
      <c r="T32" s="1"/>
      <c r="U32" s="33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1">
        <f>+'[1]27 Feb'!$I$60</f>
        <v>117487000</v>
      </c>
      <c r="M33" s="42"/>
      <c r="N33" s="115"/>
      <c r="O33" s="121"/>
      <c r="P33" s="42"/>
      <c r="Q33" s="38"/>
      <c r="R33" s="1"/>
      <c r="S33" s="33"/>
      <c r="T33" s="1"/>
      <c r="U33" s="33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M34" s="42"/>
      <c r="N34" s="115"/>
      <c r="O34" s="121"/>
      <c r="P34" s="42"/>
      <c r="Q34" s="38"/>
      <c r="R34" s="1"/>
      <c r="S34" s="33"/>
      <c r="T34" s="43"/>
      <c r="U34" s="33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2"/>
      <c r="M35" s="42"/>
      <c r="N35" s="115"/>
      <c r="O35" s="121"/>
      <c r="P35" s="42"/>
      <c r="Q35" s="38"/>
      <c r="R35" s="33"/>
      <c r="S35" s="33"/>
      <c r="T35" s="1"/>
      <c r="U35" s="33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N36" s="115"/>
      <c r="O36" s="121"/>
      <c r="Q36" s="38"/>
      <c r="R36" s="8"/>
      <c r="S36" s="33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98"/>
      <c r="N37" s="115"/>
      <c r="O37" s="121"/>
      <c r="Q37" s="38"/>
      <c r="S37" s="33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37"/>
      <c r="I38" s="7"/>
      <c r="J38" s="25"/>
      <c r="N38" s="115"/>
      <c r="O38" s="121"/>
      <c r="Q38" s="38"/>
      <c r="S38" s="33"/>
      <c r="T38" s="1"/>
      <c r="U38" s="1"/>
    </row>
    <row r="39" spans="1:21" x14ac:dyDescent="0.25">
      <c r="A39" s="6"/>
      <c r="B39" s="6"/>
      <c r="C39" s="6" t="s">
        <v>28</v>
      </c>
      <c r="D39" s="6"/>
      <c r="E39" s="6"/>
      <c r="F39" s="6"/>
      <c r="G39" s="6"/>
      <c r="H39" s="44"/>
      <c r="I39" s="6" t="s">
        <v>1</v>
      </c>
      <c r="J39" s="25"/>
      <c r="N39" s="116"/>
      <c r="O39" s="27"/>
      <c r="Q39" s="38"/>
      <c r="S39" s="33"/>
      <c r="T39" s="1"/>
      <c r="U39" s="1"/>
    </row>
    <row r="40" spans="1:21" x14ac:dyDescent="0.25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25"/>
      <c r="N40" s="109"/>
      <c r="O40" s="27"/>
      <c r="Q40" s="38"/>
      <c r="S40" s="33"/>
      <c r="T40" s="1"/>
      <c r="U40" s="1"/>
    </row>
    <row r="41" spans="1:21" x14ac:dyDescent="0.25">
      <c r="A41" s="6"/>
      <c r="B41" s="6"/>
      <c r="C41" s="6"/>
      <c r="D41" s="6"/>
      <c r="E41" s="6"/>
      <c r="F41" s="6"/>
      <c r="G41" s="6"/>
      <c r="H41" s="7"/>
      <c r="I41" s="7"/>
      <c r="J41" s="25"/>
      <c r="N41" s="109"/>
      <c r="O41" s="27"/>
      <c r="Q41" s="38"/>
      <c r="S41" s="33"/>
      <c r="T41" s="1"/>
      <c r="U41" s="1"/>
    </row>
    <row r="42" spans="1:21" x14ac:dyDescent="0.25">
      <c r="A42" s="6"/>
      <c r="B42" s="6"/>
      <c r="C42" s="6" t="s">
        <v>64</v>
      </c>
      <c r="D42" s="6"/>
      <c r="E42" s="6"/>
      <c r="F42" s="6"/>
      <c r="G42" s="6"/>
      <c r="H42" s="7">
        <v>75000000</v>
      </c>
      <c r="I42" s="7"/>
      <c r="J42" s="25"/>
      <c r="N42" s="109"/>
      <c r="O42" s="27"/>
      <c r="Q42" s="38"/>
      <c r="S42" s="33"/>
      <c r="T42" s="1"/>
      <c r="U42" s="1"/>
    </row>
    <row r="43" spans="1:21" x14ac:dyDescent="0.25">
      <c r="A43" s="6"/>
      <c r="B43" s="6"/>
      <c r="C43" s="16" t="s">
        <v>30</v>
      </c>
      <c r="D43" s="6"/>
      <c r="E43" s="6"/>
      <c r="F43" s="6"/>
      <c r="G43" s="6"/>
      <c r="H43" s="37">
        <v>9409618</v>
      </c>
      <c r="J43" s="25"/>
      <c r="N43" s="109"/>
      <c r="O43" s="27"/>
      <c r="Q43" s="38"/>
      <c r="S43" s="33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15232714</v>
      </c>
      <c r="I44" s="7"/>
      <c r="J44" s="25"/>
      <c r="N44" s="109"/>
      <c r="O44" s="27"/>
      <c r="Q44" s="38"/>
      <c r="S44" s="33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6">
        <v>56296496</v>
      </c>
      <c r="I45" s="7"/>
      <c r="J45" s="25"/>
      <c r="N45" s="109"/>
      <c r="O45" s="27"/>
      <c r="Q45" s="38"/>
      <c r="R45" s="49"/>
      <c r="S45" s="32"/>
      <c r="T45" s="50"/>
      <c r="U45" s="50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47">
        <f>SUM(H42:H45)</f>
        <v>155938828</v>
      </c>
      <c r="J46" s="25"/>
      <c r="N46" s="109"/>
      <c r="O46" s="27"/>
      <c r="Q46" s="38"/>
      <c r="R46" s="49"/>
      <c r="S46" s="32"/>
      <c r="T46" s="51"/>
      <c r="U46" s="50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48">
        <f>SUM(I40:I46)</f>
        <v>642813431</v>
      </c>
      <c r="J47" s="25"/>
      <c r="N47" s="109"/>
      <c r="O47" s="27"/>
      <c r="Q47" s="38"/>
      <c r="R47" s="49"/>
      <c r="S47" s="32"/>
      <c r="T47" s="49"/>
      <c r="U47" s="50"/>
    </row>
    <row r="48" spans="1:21" x14ac:dyDescent="0.25">
      <c r="A48" s="6"/>
      <c r="B48" s="16">
        <v>2</v>
      </c>
      <c r="C48" s="16" t="s">
        <v>57</v>
      </c>
      <c r="D48" s="6"/>
      <c r="E48" s="6"/>
      <c r="F48" s="6"/>
      <c r="G48" s="6"/>
      <c r="H48" s="7"/>
      <c r="I48" s="7"/>
      <c r="J48" s="25"/>
      <c r="N48" s="109"/>
      <c r="O48" s="27"/>
      <c r="Q48" s="38"/>
      <c r="R48" s="49"/>
      <c r="S48" s="50"/>
      <c r="T48" s="49"/>
      <c r="U48" s="50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M123</f>
        <v>24420400</v>
      </c>
      <c r="I49" s="7"/>
      <c r="J49" s="25"/>
      <c r="N49" s="109"/>
      <c r="O49" s="27"/>
      <c r="Q49" s="38"/>
      <c r="R49" s="55"/>
      <c r="S49" s="55">
        <f>SUM(S13:S47)</f>
        <v>0</v>
      </c>
      <c r="T49" s="49"/>
      <c r="U49" s="50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2"/>
      <c r="I50" s="7" t="s">
        <v>1</v>
      </c>
      <c r="J50" s="56"/>
      <c r="M50" s="57"/>
      <c r="N50" s="109"/>
      <c r="O50" s="27"/>
      <c r="P50" s="57"/>
      <c r="Q50" s="38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3"/>
      <c r="I51" s="7">
        <f>H49+H50</f>
        <v>24420400</v>
      </c>
      <c r="J51" s="56"/>
      <c r="M51" s="57"/>
      <c r="N51" s="109"/>
      <c r="O51" s="27"/>
      <c r="P51" s="57"/>
      <c r="Q51" s="38"/>
      <c r="R51" s="58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4"/>
      <c r="I52" s="7" t="s">
        <v>1</v>
      </c>
      <c r="J52" s="25"/>
      <c r="M52" s="57"/>
      <c r="N52" s="109"/>
      <c r="O52" s="27"/>
      <c r="P52" s="57"/>
      <c r="Q52" s="38"/>
      <c r="R52" s="58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0"/>
      <c r="M53" s="57"/>
      <c r="N53" s="109"/>
      <c r="O53" s="27"/>
      <c r="P53" s="57"/>
      <c r="Q53" s="38"/>
      <c r="R53" s="58"/>
      <c r="S53" s="1"/>
      <c r="U53" s="1"/>
    </row>
    <row r="54" spans="1:21" x14ac:dyDescent="0.25">
      <c r="A54" s="6"/>
      <c r="B54" s="6"/>
      <c r="C54" s="62" t="s">
        <v>61</v>
      </c>
      <c r="D54" s="6"/>
      <c r="E54" s="6"/>
      <c r="F54" s="6"/>
      <c r="G54" s="15"/>
      <c r="H54" s="37">
        <f>+L123</f>
        <v>37175000</v>
      </c>
      <c r="I54" s="7"/>
      <c r="J54" s="60"/>
      <c r="M54" s="57"/>
      <c r="N54" s="109"/>
      <c r="O54" s="27"/>
      <c r="P54" s="57"/>
      <c r="Q54" s="38"/>
      <c r="R54" s="58"/>
      <c r="S54" s="1"/>
      <c r="U54" s="1"/>
    </row>
    <row r="55" spans="1:21" x14ac:dyDescent="0.25">
      <c r="A55" s="6"/>
      <c r="B55" s="6"/>
      <c r="C55" s="62" t="s">
        <v>62</v>
      </c>
      <c r="D55" s="6"/>
      <c r="E55" s="6"/>
      <c r="F55" s="6"/>
      <c r="G55" s="15"/>
      <c r="H55" s="37">
        <f>+O123</f>
        <v>9025000</v>
      </c>
      <c r="I55" s="7"/>
      <c r="J55" s="60"/>
      <c r="M55" s="57"/>
      <c r="N55" s="109"/>
      <c r="O55" s="27"/>
      <c r="P55" s="57"/>
      <c r="Q55" s="38"/>
      <c r="R55" s="58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24"/>
      <c r="I56" s="7"/>
      <c r="J56" s="60"/>
      <c r="M56" s="57"/>
      <c r="N56" s="109"/>
      <c r="O56" s="27"/>
      <c r="P56" s="57"/>
      <c r="Q56" s="38"/>
      <c r="R56" s="58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37"/>
      <c r="I57" s="7"/>
      <c r="J57" s="60"/>
      <c r="M57" s="57"/>
      <c r="N57" s="109"/>
      <c r="O57" s="27"/>
      <c r="P57" s="57"/>
      <c r="Q57" s="38"/>
      <c r="R57" s="58"/>
      <c r="S57" s="1"/>
      <c r="U57" s="1"/>
    </row>
    <row r="58" spans="1:21" x14ac:dyDescent="0.25">
      <c r="A58" s="6"/>
      <c r="B58" s="6"/>
      <c r="C58" s="6"/>
      <c r="D58" s="6"/>
      <c r="E58" s="6"/>
      <c r="F58" s="6"/>
      <c r="G58" s="6"/>
      <c r="H58" s="37"/>
      <c r="I58" s="7"/>
      <c r="J58" s="60"/>
      <c r="M58" s="57"/>
      <c r="N58" s="109"/>
      <c r="O58" s="27"/>
      <c r="P58" s="57"/>
      <c r="Q58" s="38"/>
      <c r="R58" s="58"/>
      <c r="S58" s="1"/>
      <c r="U58" s="1"/>
    </row>
    <row r="59" spans="1:21" x14ac:dyDescent="0.25">
      <c r="A59" s="6"/>
      <c r="B59" s="6"/>
      <c r="C59" s="6" t="s">
        <v>37</v>
      </c>
      <c r="D59" s="6"/>
      <c r="E59" s="6"/>
      <c r="F59" s="6"/>
      <c r="G59" s="6"/>
      <c r="H59" s="15"/>
      <c r="I59" s="44">
        <f>SUM(H54:H56)</f>
        <v>46200000</v>
      </c>
      <c r="J59" s="111"/>
      <c r="M59" s="57"/>
      <c r="N59" s="109"/>
      <c r="O59" s="27"/>
      <c r="P59" s="57"/>
      <c r="Q59" s="38"/>
      <c r="R59" s="59"/>
      <c r="S59" s="43"/>
      <c r="T59" s="59"/>
      <c r="U59" s="43"/>
    </row>
    <row r="60" spans="1:21" x14ac:dyDescent="0.25">
      <c r="A60" s="6"/>
      <c r="B60" s="6"/>
      <c r="C60" s="16" t="s">
        <v>37</v>
      </c>
      <c r="D60" s="6"/>
      <c r="E60" s="6"/>
      <c r="F60" s="6"/>
      <c r="G60" s="6"/>
      <c r="H60" s="7"/>
      <c r="I60" s="7">
        <f>+I33-I51+I59</f>
        <v>139266600</v>
      </c>
      <c r="J60" s="60"/>
      <c r="M60" s="61"/>
      <c r="N60" s="109"/>
      <c r="O60" s="27"/>
      <c r="P60" s="61"/>
      <c r="Q60" s="38"/>
      <c r="R60" s="59"/>
      <c r="S60" s="43"/>
      <c r="T60" s="59"/>
      <c r="U60" s="43"/>
    </row>
    <row r="61" spans="1:21" x14ac:dyDescent="0.25">
      <c r="A61" s="62" t="s">
        <v>38</v>
      </c>
      <c r="B61" s="6"/>
      <c r="C61" s="6" t="s">
        <v>39</v>
      </c>
      <c r="D61" s="6"/>
      <c r="E61" s="6"/>
      <c r="F61" s="6"/>
      <c r="G61" s="6"/>
      <c r="H61" s="7"/>
      <c r="I61" s="7">
        <f>+I27</f>
        <v>139266600</v>
      </c>
      <c r="J61" s="60"/>
      <c r="M61" s="61"/>
      <c r="N61" s="109"/>
      <c r="O61" s="27"/>
      <c r="P61" s="61"/>
      <c r="Q61" s="38"/>
      <c r="R61" s="59"/>
      <c r="S61" s="43"/>
      <c r="T61" s="59"/>
      <c r="U61" s="43"/>
    </row>
    <row r="62" spans="1:21" x14ac:dyDescent="0.25">
      <c r="A62" s="6"/>
      <c r="B62" s="6"/>
      <c r="C62" s="6"/>
      <c r="D62" s="6"/>
      <c r="E62" s="6"/>
      <c r="F62" s="6"/>
      <c r="G62" s="6"/>
      <c r="H62" s="7" t="s">
        <v>1</v>
      </c>
      <c r="I62" s="44">
        <v>0</v>
      </c>
      <c r="J62" s="60"/>
      <c r="M62" s="63"/>
      <c r="N62" s="109"/>
      <c r="O62" s="27"/>
      <c r="P62" s="63"/>
      <c r="Q62" s="38"/>
      <c r="R62" s="59"/>
      <c r="S62" s="43"/>
      <c r="T62" s="59"/>
      <c r="U62" s="64"/>
    </row>
    <row r="63" spans="1:21" x14ac:dyDescent="0.25">
      <c r="A63" s="6"/>
      <c r="B63" s="6"/>
      <c r="C63" s="6"/>
      <c r="D63" s="6"/>
      <c r="E63" s="6" t="s">
        <v>40</v>
      </c>
      <c r="F63" s="6"/>
      <c r="G63" s="6"/>
      <c r="H63" s="7"/>
      <c r="I63" s="7">
        <f>+I61-I60</f>
        <v>0</v>
      </c>
      <c r="J63" s="69"/>
      <c r="M63" s="57"/>
      <c r="N63" s="109"/>
      <c r="O63" s="27"/>
      <c r="P63" s="57"/>
      <c r="Q63" s="38"/>
      <c r="R63" s="59"/>
      <c r="S63" s="43"/>
      <c r="T63" s="59"/>
      <c r="U63" s="59"/>
    </row>
    <row r="64" spans="1:21" x14ac:dyDescent="0.25">
      <c r="A64" s="6"/>
      <c r="B64" s="6"/>
      <c r="C64" s="6"/>
      <c r="D64" s="6"/>
      <c r="E64" s="6"/>
      <c r="F64" s="6"/>
      <c r="G64" s="6"/>
      <c r="H64" s="7"/>
      <c r="I64" s="7"/>
      <c r="J64" s="69"/>
      <c r="M64" s="63"/>
      <c r="N64" s="109"/>
      <c r="O64" s="27"/>
      <c r="P64" s="63"/>
      <c r="Q64" s="38"/>
      <c r="R64" s="59"/>
      <c r="S64" s="43"/>
      <c r="T64" s="59"/>
      <c r="U64" s="59"/>
    </row>
    <row r="65" spans="1:21" x14ac:dyDescent="0.25">
      <c r="A65" s="6" t="s">
        <v>41</v>
      </c>
      <c r="B65" s="6"/>
      <c r="C65" s="6"/>
      <c r="D65" s="6"/>
      <c r="E65" s="6"/>
      <c r="F65" s="6"/>
      <c r="G65" s="6"/>
      <c r="H65" s="7"/>
      <c r="I65" s="41"/>
      <c r="J65" s="69"/>
      <c r="M65" s="63"/>
      <c r="N65" s="109"/>
      <c r="O65" s="27"/>
      <c r="P65" s="63"/>
      <c r="Q65" s="38"/>
      <c r="R65" s="59"/>
      <c r="S65" s="43"/>
      <c r="T65" s="59"/>
      <c r="U65" s="59"/>
    </row>
    <row r="66" spans="1:21" x14ac:dyDescent="0.25">
      <c r="A66" s="6" t="s">
        <v>42</v>
      </c>
      <c r="B66" s="6"/>
      <c r="C66" s="6"/>
      <c r="D66" s="6"/>
      <c r="E66" s="6" t="s">
        <v>1</v>
      </c>
      <c r="F66" s="6"/>
      <c r="G66" s="6" t="s">
        <v>43</v>
      </c>
      <c r="H66" s="7"/>
      <c r="I66" s="21"/>
      <c r="J66" s="69"/>
      <c r="M66" s="63"/>
      <c r="N66" s="109"/>
      <c r="O66" s="27"/>
      <c r="P66" s="63"/>
      <c r="Q66" s="38"/>
      <c r="R66" s="59"/>
      <c r="S66" s="43"/>
      <c r="T66" s="59"/>
      <c r="U66" s="59"/>
    </row>
    <row r="67" spans="1:21" x14ac:dyDescent="0.25">
      <c r="A67" s="6"/>
      <c r="B67" s="6"/>
      <c r="C67" s="6"/>
      <c r="D67" s="6"/>
      <c r="E67" s="6"/>
      <c r="F67" s="6"/>
      <c r="G67" s="6"/>
      <c r="H67" s="7" t="s">
        <v>1</v>
      </c>
      <c r="I67" s="21"/>
      <c r="J67" s="69"/>
      <c r="M67" s="63"/>
      <c r="N67" s="109"/>
      <c r="O67" s="27"/>
      <c r="P67" s="63"/>
      <c r="Q67" s="38"/>
      <c r="S67" s="33"/>
    </row>
    <row r="68" spans="1:21" x14ac:dyDescent="0.25">
      <c r="A68" s="65"/>
      <c r="B68" s="66"/>
      <c r="C68" s="66"/>
      <c r="D68" s="67"/>
      <c r="E68" s="67"/>
      <c r="F68" s="67"/>
      <c r="G68" s="67"/>
      <c r="H68" s="67"/>
      <c r="J68" s="69"/>
      <c r="N68" s="109"/>
      <c r="O68" s="27"/>
      <c r="Q68" s="38"/>
    </row>
    <row r="69" spans="1:21" x14ac:dyDescent="0.25">
      <c r="A69" s="1"/>
      <c r="B69" s="1"/>
      <c r="C69" s="1"/>
      <c r="D69" s="1"/>
      <c r="E69" s="1"/>
      <c r="F69" s="1"/>
      <c r="G69" s="8"/>
      <c r="I69" s="1"/>
      <c r="J69" s="69"/>
      <c r="N69" s="109"/>
      <c r="O69" s="27"/>
      <c r="Q69" s="38"/>
      <c r="S69" s="58"/>
    </row>
    <row r="70" spans="1:21" x14ac:dyDescent="0.25">
      <c r="A70" s="68" t="s">
        <v>44</v>
      </c>
      <c r="B70" s="66"/>
      <c r="C70" s="66"/>
      <c r="D70" s="67"/>
      <c r="E70" s="67"/>
      <c r="F70" s="67"/>
      <c r="G70" s="8" t="s">
        <v>45</v>
      </c>
      <c r="J70" s="69"/>
      <c r="O70" s="27"/>
      <c r="Q70" s="38"/>
      <c r="S70" s="58"/>
    </row>
    <row r="72" spans="1:21" x14ac:dyDescent="0.25">
      <c r="A72" s="68" t="s">
        <v>66</v>
      </c>
      <c r="B72" s="66"/>
      <c r="C72" s="66"/>
      <c r="D72" s="67"/>
      <c r="E72" s="67"/>
      <c r="F72" s="67"/>
      <c r="G72" s="8"/>
      <c r="H72" s="5" t="s">
        <v>69</v>
      </c>
      <c r="J72" s="69"/>
      <c r="O72" s="27"/>
      <c r="Q72" s="38"/>
      <c r="S72" s="58"/>
    </row>
    <row r="73" spans="1:21" x14ac:dyDescent="0.25">
      <c r="A73" s="1"/>
      <c r="B73" s="1"/>
      <c r="C73" s="1"/>
      <c r="D73" s="1"/>
      <c r="E73" s="1"/>
      <c r="F73" s="1"/>
      <c r="H73" s="8"/>
      <c r="I73" s="1"/>
      <c r="J73" s="69"/>
      <c r="O73" s="27"/>
      <c r="Q73" s="38"/>
    </row>
    <row r="74" spans="1:21" x14ac:dyDescent="0.25">
      <c r="A74" s="1"/>
      <c r="B74" s="1"/>
      <c r="C74" s="1"/>
      <c r="D74" s="1"/>
      <c r="E74" s="1"/>
      <c r="F74" s="1"/>
      <c r="G74" s="67" t="s">
        <v>46</v>
      </c>
      <c r="H74" s="1"/>
      <c r="I74" s="1"/>
      <c r="J74" s="69"/>
      <c r="M74" s="63"/>
      <c r="N74" s="63"/>
      <c r="O74" s="27"/>
      <c r="P74" s="63"/>
      <c r="Q74" s="38"/>
    </row>
    <row r="75" spans="1:21" x14ac:dyDescent="0.25">
      <c r="A75" s="1"/>
      <c r="B75" s="1"/>
      <c r="C75" s="1"/>
      <c r="D75" s="1"/>
      <c r="E75" s="1"/>
      <c r="F75" s="1"/>
      <c r="G75" s="67"/>
      <c r="H75" s="1"/>
      <c r="I75" s="1"/>
      <c r="J75" s="69"/>
      <c r="O75" s="27"/>
      <c r="Q75" s="38"/>
    </row>
    <row r="76" spans="1:21" x14ac:dyDescent="0.25">
      <c r="A76" s="1"/>
      <c r="B76" s="1"/>
      <c r="C76" s="1"/>
      <c r="D76" s="1"/>
      <c r="E76" s="1" t="s">
        <v>47</v>
      </c>
      <c r="F76" s="1"/>
      <c r="G76" s="1"/>
      <c r="H76" s="1"/>
      <c r="I76" s="1"/>
      <c r="J76" s="69"/>
      <c r="O76" s="27"/>
      <c r="Q76" s="38"/>
    </row>
    <row r="77" spans="1:21" x14ac:dyDescent="0.25">
      <c r="A77" s="1"/>
      <c r="B77" s="1"/>
      <c r="C77" s="1"/>
      <c r="D77" s="1"/>
      <c r="E77" s="1" t="s">
        <v>47</v>
      </c>
      <c r="F77" s="1"/>
      <c r="G77" s="1"/>
      <c r="H77" s="1"/>
      <c r="I77" s="70"/>
      <c r="J77" s="69"/>
      <c r="O77" s="27"/>
      <c r="Q77" s="38"/>
    </row>
    <row r="78" spans="1:21" x14ac:dyDescent="0.25">
      <c r="A78" s="67"/>
      <c r="B78" s="67"/>
      <c r="C78" s="67"/>
      <c r="D78" s="67"/>
      <c r="E78" s="67"/>
      <c r="F78" s="67"/>
      <c r="G78" s="71"/>
      <c r="H78" s="72"/>
      <c r="I78" s="67"/>
      <c r="J78" s="69"/>
      <c r="O78" s="27"/>
      <c r="Q78" s="73"/>
    </row>
    <row r="79" spans="1:21" x14ac:dyDescent="0.25">
      <c r="A79" s="67"/>
      <c r="B79" s="67"/>
      <c r="C79" s="67"/>
      <c r="D79" s="67"/>
      <c r="E79" s="67"/>
      <c r="F79" s="67"/>
      <c r="G79" s="71" t="s">
        <v>48</v>
      </c>
      <c r="H79" s="74"/>
      <c r="I79" s="67"/>
      <c r="J79" s="69"/>
      <c r="O79" s="27"/>
      <c r="Q79" s="73"/>
    </row>
    <row r="80" spans="1:21" x14ac:dyDescent="0.25">
      <c r="A80" s="78"/>
      <c r="B80" s="76"/>
      <c r="C80" s="76"/>
      <c r="D80" s="76"/>
      <c r="E80" s="77"/>
      <c r="F80" s="1"/>
      <c r="G80" s="1"/>
      <c r="H80" s="43"/>
      <c r="I80" s="1"/>
      <c r="J80" s="69"/>
      <c r="O80" s="27"/>
      <c r="Q80" s="73"/>
    </row>
    <row r="81" spans="1:17" x14ac:dyDescent="0.25">
      <c r="A81" s="78"/>
      <c r="B81" s="76"/>
      <c r="C81" s="79"/>
      <c r="D81" s="76"/>
      <c r="E81" s="80"/>
      <c r="F81" s="1"/>
      <c r="G81" s="1"/>
      <c r="H81" s="43"/>
      <c r="I81" s="1"/>
      <c r="J81" s="69"/>
      <c r="O81" s="27"/>
      <c r="Q81" s="73"/>
    </row>
    <row r="82" spans="1:17" x14ac:dyDescent="0.25">
      <c r="A82" s="77"/>
      <c r="B82" s="76"/>
      <c r="C82" s="79"/>
      <c r="D82" s="79"/>
      <c r="E82" s="81"/>
      <c r="F82" s="58"/>
      <c r="H82" s="59"/>
      <c r="J82" s="69"/>
      <c r="O82" s="27"/>
      <c r="Q82" s="73"/>
    </row>
    <row r="83" spans="1:17" x14ac:dyDescent="0.25">
      <c r="A83" s="82"/>
      <c r="B83" s="76"/>
      <c r="C83" s="83"/>
      <c r="D83" s="83"/>
      <c r="E83" s="81"/>
      <c r="H83" s="59"/>
      <c r="J83" s="69"/>
      <c r="O83" s="27"/>
      <c r="Q83" s="73"/>
    </row>
    <row r="84" spans="1:17" x14ac:dyDescent="0.25">
      <c r="A84" s="84"/>
      <c r="B84" s="76"/>
      <c r="C84" s="83"/>
      <c r="D84" s="83"/>
      <c r="E84" s="81"/>
      <c r="H84" s="59"/>
      <c r="J84" s="69"/>
      <c r="O84" s="27"/>
      <c r="Q84" s="85"/>
    </row>
    <row r="85" spans="1:17" x14ac:dyDescent="0.25">
      <c r="A85" s="84"/>
      <c r="B85" s="76"/>
      <c r="C85" s="83"/>
      <c r="D85" s="83"/>
      <c r="E85" s="81"/>
      <c r="H85" s="59"/>
      <c r="J85" s="69"/>
      <c r="O85" s="27"/>
      <c r="Q85" s="85"/>
    </row>
    <row r="86" spans="1:17" x14ac:dyDescent="0.25">
      <c r="A86" s="75"/>
      <c r="B86" s="76"/>
      <c r="C86" s="76"/>
      <c r="D86" s="76"/>
      <c r="E86" s="77"/>
      <c r="F86" s="1"/>
      <c r="G86" s="1"/>
      <c r="H86" s="43"/>
      <c r="I86" s="1"/>
      <c r="J86" s="69"/>
      <c r="K86" s="110"/>
      <c r="L86" s="27"/>
      <c r="O86" s="27"/>
      <c r="Q86" s="85"/>
    </row>
    <row r="87" spans="1:17" x14ac:dyDescent="0.25">
      <c r="A87" s="78" t="s">
        <v>49</v>
      </c>
      <c r="B87" s="76"/>
      <c r="C87" s="76"/>
      <c r="D87" s="76"/>
      <c r="E87" s="77"/>
      <c r="F87" s="1"/>
      <c r="G87" s="1"/>
      <c r="H87" s="43"/>
      <c r="I87" s="1"/>
      <c r="J87" s="69"/>
      <c r="K87" s="26"/>
      <c r="L87" s="27"/>
      <c r="O87" s="27"/>
      <c r="Q87" s="85"/>
    </row>
    <row r="88" spans="1:17" x14ac:dyDescent="0.25">
      <c r="A88" s="78"/>
      <c r="B88" s="76"/>
      <c r="C88" s="79"/>
      <c r="D88" s="76"/>
      <c r="E88" s="80"/>
      <c r="F88" s="1"/>
      <c r="G88" s="1"/>
      <c r="H88" s="43"/>
      <c r="I88" s="1"/>
      <c r="J88" s="69"/>
      <c r="K88" s="26"/>
      <c r="L88" s="27"/>
      <c r="O88" s="27"/>
      <c r="Q88" s="85"/>
    </row>
    <row r="89" spans="1:17" x14ac:dyDescent="0.25">
      <c r="A89" s="86">
        <f>SUM(A70:A88)</f>
        <v>0</v>
      </c>
      <c r="E89" s="59">
        <f>SUM(E70:E88)</f>
        <v>0</v>
      </c>
      <c r="H89" s="59">
        <f>SUM(H70:H88)</f>
        <v>0</v>
      </c>
      <c r="J89" s="69"/>
      <c r="K89" s="26"/>
      <c r="L89" s="27"/>
      <c r="O89" s="27"/>
      <c r="Q89" s="85"/>
    </row>
    <row r="90" spans="1:17" x14ac:dyDescent="0.25">
      <c r="J90" s="69"/>
      <c r="K90" s="26"/>
      <c r="L90" s="27"/>
      <c r="O90" s="27"/>
      <c r="Q90" s="73"/>
    </row>
    <row r="91" spans="1:17" x14ac:dyDescent="0.25">
      <c r="J91" s="69"/>
      <c r="K91" s="26"/>
      <c r="L91" s="27"/>
      <c r="O91" s="27"/>
      <c r="Q91" s="73"/>
    </row>
    <row r="92" spans="1:17" x14ac:dyDescent="0.25">
      <c r="J92" s="69"/>
      <c r="K92" s="26"/>
      <c r="L92" s="27"/>
      <c r="O92" s="27"/>
      <c r="Q92" s="73"/>
    </row>
    <row r="93" spans="1:17" x14ac:dyDescent="0.25">
      <c r="J93" s="69"/>
      <c r="K93" s="26"/>
      <c r="L93" s="27"/>
      <c r="O93" s="27"/>
      <c r="Q93" s="73"/>
    </row>
    <row r="94" spans="1:17" x14ac:dyDescent="0.25">
      <c r="J94" s="69"/>
      <c r="K94" s="26"/>
      <c r="L94" s="27"/>
      <c r="O94" s="27"/>
      <c r="Q94" s="73"/>
    </row>
    <row r="95" spans="1:17" x14ac:dyDescent="0.25">
      <c r="J95" s="69"/>
      <c r="K95" s="26"/>
      <c r="L95" s="27"/>
      <c r="O95" s="27"/>
      <c r="Q95" s="73"/>
    </row>
    <row r="96" spans="1:17" x14ac:dyDescent="0.2">
      <c r="K96" s="26"/>
      <c r="L96" s="27"/>
      <c r="O96" s="27"/>
      <c r="Q96" s="73"/>
    </row>
    <row r="97" spans="1:21" x14ac:dyDescent="0.2">
      <c r="K97" s="26"/>
      <c r="L97" s="27"/>
      <c r="O97" s="27"/>
      <c r="Q97" s="73"/>
    </row>
    <row r="98" spans="1:21" x14ac:dyDescent="0.2">
      <c r="K98" s="26"/>
      <c r="L98" s="27"/>
      <c r="O98" s="27"/>
      <c r="Q98" s="73"/>
    </row>
    <row r="99" spans="1:21" x14ac:dyDescent="0.2">
      <c r="K99" s="26"/>
      <c r="L99" s="27"/>
      <c r="O99" s="27"/>
      <c r="Q99" s="73"/>
    </row>
    <row r="100" spans="1:21" x14ac:dyDescent="0.2">
      <c r="K100" s="26"/>
      <c r="L100" s="27"/>
      <c r="O100" s="27"/>
      <c r="Q100" s="73"/>
    </row>
    <row r="101" spans="1:21" x14ac:dyDescent="0.2">
      <c r="K101" s="26"/>
      <c r="L101" s="27"/>
      <c r="O101" s="27"/>
      <c r="Q101" s="73"/>
    </row>
    <row r="102" spans="1:21" x14ac:dyDescent="0.25">
      <c r="K102" s="26"/>
      <c r="L102" s="87"/>
      <c r="O102" s="87"/>
      <c r="Q102" s="73"/>
    </row>
    <row r="103" spans="1:21" x14ac:dyDescent="0.25">
      <c r="K103" s="26"/>
      <c r="L103" s="87"/>
      <c r="O103" s="87"/>
      <c r="Q103" s="73"/>
    </row>
    <row r="104" spans="1:21" x14ac:dyDescent="0.25">
      <c r="K104" s="26"/>
      <c r="L104" s="88"/>
      <c r="O104" s="88"/>
      <c r="Q104" s="73"/>
    </row>
    <row r="105" spans="1:21" x14ac:dyDescent="0.25">
      <c r="K105" s="26"/>
      <c r="L105" s="88"/>
      <c r="O105" s="88"/>
      <c r="Q105" s="73"/>
    </row>
    <row r="106" spans="1:21" x14ac:dyDescent="0.25">
      <c r="K106" s="26"/>
      <c r="L106" s="88"/>
      <c r="O106" s="88"/>
      <c r="Q106" s="73"/>
    </row>
    <row r="107" spans="1:21" x14ac:dyDescent="0.25">
      <c r="K107" s="26"/>
      <c r="L107" s="88"/>
      <c r="O107" s="88"/>
      <c r="Q107" s="73"/>
    </row>
    <row r="108" spans="1:21" x14ac:dyDescent="0.25">
      <c r="K108" s="26"/>
      <c r="L108" s="88"/>
      <c r="O108" s="88"/>
      <c r="Q108" s="73"/>
    </row>
    <row r="109" spans="1:21" x14ac:dyDescent="0.25">
      <c r="K109" s="26"/>
      <c r="L109" s="88"/>
      <c r="O109" s="88"/>
      <c r="Q109" s="73"/>
    </row>
    <row r="110" spans="1:21" x14ac:dyDescent="0.25">
      <c r="K110" s="26"/>
      <c r="L110" s="88"/>
      <c r="O110" s="88"/>
      <c r="Q110" s="73"/>
    </row>
    <row r="111" spans="1:21" s="45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88"/>
      <c r="O111" s="88"/>
      <c r="Q111" s="73"/>
      <c r="R111" s="5"/>
      <c r="S111" s="5"/>
      <c r="T111" s="5"/>
      <c r="U111" s="5"/>
    </row>
    <row r="112" spans="1:21" s="45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88"/>
      <c r="O112" s="88"/>
      <c r="Q112" s="89"/>
      <c r="R112" s="5"/>
      <c r="S112" s="5"/>
      <c r="T112" s="5"/>
      <c r="U112" s="5"/>
    </row>
    <row r="113" spans="1:21" s="45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88"/>
      <c r="O113" s="88"/>
      <c r="Q113" s="89"/>
      <c r="R113" s="5"/>
      <c r="S113" s="5"/>
      <c r="T113" s="5"/>
      <c r="U113" s="5"/>
    </row>
    <row r="114" spans="1:21" s="45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88"/>
      <c r="O114" s="88"/>
      <c r="Q114" s="89"/>
      <c r="R114" s="5"/>
      <c r="S114" s="5"/>
      <c r="T114" s="5"/>
      <c r="U114" s="5"/>
    </row>
    <row r="115" spans="1:21" s="45" customFormat="1" x14ac:dyDescent="0.25">
      <c r="A115" s="5"/>
      <c r="B115" s="5"/>
      <c r="C115" s="5"/>
      <c r="D115" s="5"/>
      <c r="E115" s="5"/>
      <c r="F115" s="5"/>
      <c r="G115" s="5"/>
      <c r="I115" s="5"/>
      <c r="J115" s="5"/>
      <c r="K115" s="26"/>
      <c r="L115" s="88"/>
      <c r="O115" s="88"/>
      <c r="Q115" s="63">
        <f>SUM(Q13:Q114)</f>
        <v>0</v>
      </c>
      <c r="R115" s="5"/>
      <c r="S115" s="5"/>
      <c r="T115" s="5"/>
      <c r="U115" s="5"/>
    </row>
    <row r="116" spans="1:21" s="45" customFormat="1" x14ac:dyDescent="0.25">
      <c r="A116" s="5"/>
      <c r="B116" s="5"/>
      <c r="C116" s="5"/>
      <c r="D116" s="5"/>
      <c r="E116" s="5"/>
      <c r="F116" s="5"/>
      <c r="I116" s="5"/>
      <c r="J116" s="5"/>
      <c r="K116" s="26"/>
      <c r="L116" s="88"/>
      <c r="O116" s="88"/>
      <c r="Q116" s="89"/>
      <c r="R116" s="5"/>
      <c r="S116" s="5"/>
      <c r="T116" s="5"/>
      <c r="U116" s="5"/>
    </row>
    <row r="117" spans="1:21" s="45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88"/>
      <c r="O117" s="88"/>
      <c r="Q117" s="89"/>
      <c r="R117" s="5"/>
      <c r="S117" s="5"/>
      <c r="T117" s="5"/>
      <c r="U117" s="5"/>
    </row>
    <row r="118" spans="1:21" s="45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88"/>
      <c r="O118" s="88"/>
      <c r="Q118" s="89"/>
      <c r="R118" s="5"/>
      <c r="S118" s="5"/>
      <c r="T118" s="5"/>
      <c r="U118" s="5"/>
    </row>
    <row r="119" spans="1:21" s="45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88"/>
      <c r="O119" s="88"/>
      <c r="Q119" s="89"/>
      <c r="R119" s="5"/>
      <c r="S119" s="5"/>
      <c r="T119" s="5"/>
      <c r="U119" s="5"/>
    </row>
    <row r="120" spans="1:21" s="45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88"/>
      <c r="O120" s="88"/>
      <c r="Q120" s="89"/>
      <c r="R120" s="5"/>
      <c r="S120" s="5"/>
      <c r="T120" s="5"/>
      <c r="U120" s="5"/>
    </row>
    <row r="121" spans="1:21" s="45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88"/>
      <c r="O121" s="88"/>
      <c r="Q121" s="89"/>
      <c r="R121" s="5"/>
      <c r="S121" s="5"/>
      <c r="T121" s="5"/>
      <c r="U121" s="5"/>
    </row>
    <row r="122" spans="1:21" s="45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88"/>
      <c r="O122" s="88"/>
      <c r="Q122" s="89"/>
      <c r="R122" s="5"/>
      <c r="S122" s="5"/>
      <c r="T122" s="5"/>
      <c r="U122" s="5"/>
    </row>
    <row r="123" spans="1:21" s="45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26"/>
      <c r="L123" s="90">
        <f>SUM(L13:L122)</f>
        <v>37175000</v>
      </c>
      <c r="M123" s="90">
        <f t="shared" ref="M123:P123" si="1">SUM(M13:M122)</f>
        <v>24420400</v>
      </c>
      <c r="N123" s="90">
        <f>SUM(N13:N122)</f>
        <v>45107</v>
      </c>
      <c r="O123" s="90">
        <f>SUM(O13:O122)</f>
        <v>9025000</v>
      </c>
      <c r="P123" s="90">
        <f t="shared" si="1"/>
        <v>0</v>
      </c>
      <c r="Q123" s="89"/>
      <c r="R123" s="5"/>
      <c r="S123" s="5"/>
      <c r="T123" s="5"/>
      <c r="U123" s="5"/>
    </row>
    <row r="124" spans="1:21" s="45" customFormat="1" x14ac:dyDescent="0.25">
      <c r="A124" s="5"/>
      <c r="B124" s="5"/>
      <c r="C124" s="5"/>
      <c r="D124" s="5"/>
      <c r="E124" s="5"/>
      <c r="F124" s="5"/>
      <c r="H124" s="5"/>
      <c r="I124" s="5"/>
      <c r="J124" s="5"/>
      <c r="K124" s="5"/>
      <c r="L124" s="90">
        <f>SUM(L13:L123)</f>
        <v>74350000</v>
      </c>
      <c r="O124" s="90">
        <f>SUM(O13:O123)</f>
        <v>18050000</v>
      </c>
      <c r="Q124" s="89"/>
      <c r="R124" s="5"/>
      <c r="S124" s="5"/>
      <c r="T124" s="5"/>
      <c r="U124" s="5"/>
    </row>
    <row r="125" spans="1:21" s="45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1"/>
      <c r="O125" s="91"/>
      <c r="Q125" s="89"/>
      <c r="R125" s="5"/>
      <c r="S125" s="5"/>
      <c r="T125" s="5"/>
      <c r="U125" s="5"/>
    </row>
    <row r="126" spans="1:21" s="45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1"/>
      <c r="O126" s="91"/>
      <c r="Q126" s="89"/>
      <c r="R126" s="5"/>
      <c r="S126" s="5"/>
      <c r="T126" s="5"/>
      <c r="U126" s="5"/>
    </row>
    <row r="127" spans="1:21" s="45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1"/>
      <c r="O127" s="91"/>
      <c r="Q127" s="89"/>
      <c r="R127" s="5"/>
      <c r="S127" s="5"/>
      <c r="T127" s="5"/>
      <c r="U127" s="5"/>
    </row>
    <row r="128" spans="1:21" s="45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1"/>
      <c r="O128" s="91"/>
      <c r="Q128" s="89"/>
      <c r="R128" s="5"/>
      <c r="S128" s="5"/>
      <c r="T128" s="5"/>
      <c r="U128" s="5"/>
    </row>
    <row r="129" spans="1:21" s="45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1"/>
      <c r="O129" s="91"/>
      <c r="Q129" s="89"/>
      <c r="R129" s="5"/>
      <c r="S129" s="5"/>
      <c r="T129" s="5"/>
      <c r="U129" s="5"/>
    </row>
    <row r="130" spans="1:21" s="45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1"/>
      <c r="O130" s="91"/>
      <c r="Q130" s="89"/>
      <c r="R130" s="5"/>
      <c r="S130" s="5"/>
      <c r="T130" s="5"/>
      <c r="U130" s="5"/>
    </row>
    <row r="131" spans="1:21" s="45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1"/>
      <c r="O131" s="91"/>
      <c r="Q131" s="89"/>
      <c r="R131" s="5"/>
      <c r="S131" s="5"/>
      <c r="T131" s="5"/>
      <c r="U131" s="5"/>
    </row>
    <row r="132" spans="1:21" s="45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1"/>
      <c r="O132" s="91"/>
      <c r="Q132" s="89"/>
      <c r="R132" s="5"/>
      <c r="S132" s="5"/>
      <c r="T132" s="5"/>
      <c r="U132" s="5"/>
    </row>
    <row r="133" spans="1:21" s="45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1"/>
      <c r="O133" s="91"/>
      <c r="Q133" s="89"/>
      <c r="R133" s="5"/>
      <c r="S133" s="5"/>
      <c r="T133" s="5"/>
      <c r="U133" s="5"/>
    </row>
    <row r="134" spans="1:21" s="45" customForma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91"/>
      <c r="O134" s="91"/>
      <c r="Q134" s="89"/>
      <c r="R134" s="5"/>
      <c r="S134" s="5"/>
      <c r="T134" s="5"/>
      <c r="U134" s="5"/>
    </row>
  </sheetData>
  <mergeCells count="3">
    <mergeCell ref="A1:I1"/>
    <mergeCell ref="L11:M11"/>
    <mergeCell ref="N11:O11"/>
  </mergeCells>
  <hyperlinks>
    <hyperlink ref="K13" r:id="rId1" display="cetak-kwitansi.php%3fid=1800885"/>
    <hyperlink ref="K14" r:id="rId2" display="cetak-kwitansi.php%3fid=1800886"/>
    <hyperlink ref="K15" r:id="rId3" display="cetak-kwitansi.php%3fid=1800887"/>
    <hyperlink ref="K20" r:id="rId4" display="cetak-kwitansi.php%3fid=1800892"/>
    <hyperlink ref="K21" r:id="rId5" display="cetak-kwitansi.php%3fid=1800893"/>
    <hyperlink ref="K22" r:id="rId6" display="cetak-kwitansi.php%3fid=1800894"/>
    <hyperlink ref="K23" r:id="rId7" display="cetak-kwitansi.php%3fid=1800895"/>
    <hyperlink ref="K25" r:id="rId8" display="cetak-kwitansi.php%3fid=1800897"/>
    <hyperlink ref="K26" r:id="rId9" display="cetak-kwitansi.php%3fid=1800898"/>
    <hyperlink ref="K28" r:id="rId10" display="cetak-kwitansi.php%3fid=1800900"/>
    <hyperlink ref="K16" r:id="rId11" display="cetak-kwitansi.php%3fid=1800888"/>
    <hyperlink ref="K17" r:id="rId12" display="cetak-kwitansi.php%3fid=1800889"/>
    <hyperlink ref="K18" r:id="rId13" display="cetak-kwitansi.php%3fid=1800890"/>
    <hyperlink ref="N13" r:id="rId14" display="cetak-kwitansi.php%3fid=1800891"/>
    <hyperlink ref="K24" r:id="rId15" display="cetak-kwitansi.php%3fid=1800896"/>
    <hyperlink ref="K27" r:id="rId16" display="cetak-kwitansi.php%3fid=1800899"/>
  </hyperlinks>
  <pageMargins left="0.7" right="0.7" top="0.75" bottom="0.75" header="0.3" footer="0.3"/>
  <pageSetup scale="59" orientation="portrait" horizontalDpi="0" verticalDpi="0"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3"/>
  <sheetViews>
    <sheetView view="pageBreakPreview" topLeftCell="A43" zoomScale="84" zoomScaleNormal="100" zoomScaleSheetLayoutView="84" workbookViewId="0">
      <selection activeCell="I4" sqref="I4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1" bestFit="1" customWidth="1"/>
    <col min="13" max="14" width="20.7109375" style="45" customWidth="1"/>
    <col min="15" max="15" width="18.5703125" style="91" bestFit="1" customWidth="1"/>
    <col min="16" max="16" width="20.7109375" style="45" customWidth="1"/>
    <col min="17" max="17" width="21.5703125" style="89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53" t="s">
        <v>0</v>
      </c>
      <c r="B1" s="153"/>
      <c r="C1" s="153"/>
      <c r="D1" s="153"/>
      <c r="E1" s="153"/>
      <c r="F1" s="153"/>
      <c r="G1" s="153"/>
      <c r="H1" s="153"/>
      <c r="I1" s="153"/>
      <c r="J1" s="142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70</v>
      </c>
      <c r="C3" s="8"/>
      <c r="D3" s="6"/>
      <c r="E3" s="6"/>
      <c r="F3" s="6"/>
      <c r="G3" s="6"/>
      <c r="H3" s="6" t="s">
        <v>3</v>
      </c>
      <c r="I3" s="10">
        <v>43168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87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 t="s">
        <v>27</v>
      </c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212</v>
      </c>
      <c r="F8" s="20"/>
      <c r="G8" s="15">
        <f>C8*E8</f>
        <v>21200000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221</v>
      </c>
      <c r="F9" s="20"/>
      <c r="G9" s="15">
        <f t="shared" ref="G9:G16" si="0">C9*E9</f>
        <v>11050000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2</v>
      </c>
      <c r="F10" s="20"/>
      <c r="G10" s="15">
        <f t="shared" si="0"/>
        <v>40000</v>
      </c>
      <c r="H10" s="7"/>
      <c r="I10" s="7"/>
      <c r="J10" s="15"/>
      <c r="K10" s="23"/>
      <c r="L10" s="2" t="s">
        <v>65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1</v>
      </c>
      <c r="F11" s="20"/>
      <c r="G11" s="15">
        <f t="shared" si="0"/>
        <v>10000</v>
      </c>
      <c r="H11" s="7"/>
      <c r="I11" s="15"/>
      <c r="J11" s="15"/>
      <c r="K11" s="99"/>
      <c r="L11" s="154" t="s">
        <v>54</v>
      </c>
      <c r="M11" s="154"/>
      <c r="N11" s="155" t="s">
        <v>55</v>
      </c>
      <c r="O11" s="155"/>
      <c r="P11" s="100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5</v>
      </c>
      <c r="F12" s="20"/>
      <c r="G12" s="15">
        <f>C12*E12</f>
        <v>25000</v>
      </c>
      <c r="H12" s="7"/>
      <c r="I12" s="15"/>
      <c r="J12" s="15"/>
      <c r="K12" s="122" t="s">
        <v>63</v>
      </c>
      <c r="L12" s="101" t="s">
        <v>12</v>
      </c>
      <c r="M12" s="103" t="s">
        <v>13</v>
      </c>
      <c r="N12" s="102" t="s">
        <v>56</v>
      </c>
      <c r="O12" s="101" t="s">
        <v>12</v>
      </c>
      <c r="P12" s="102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 t="s">
        <v>68</v>
      </c>
      <c r="B13" s="20"/>
      <c r="C13" s="21">
        <v>2000</v>
      </c>
      <c r="D13" s="6"/>
      <c r="E13" s="20">
        <v>39</v>
      </c>
      <c r="F13" s="20"/>
      <c r="G13" s="15">
        <f t="shared" si="0"/>
        <v>78000</v>
      </c>
      <c r="H13" s="7"/>
      <c r="I13" s="15"/>
      <c r="J13" s="133">
        <v>2004000</v>
      </c>
      <c r="K13" s="109">
        <v>45241</v>
      </c>
      <c r="L13" s="121">
        <v>800000</v>
      </c>
      <c r="M13" s="126">
        <v>14941000</v>
      </c>
      <c r="N13" s="136"/>
      <c r="O13" s="27">
        <v>3265000</v>
      </c>
      <c r="P13" s="118"/>
      <c r="Q13" s="112"/>
      <c r="R13" s="31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J14" s="133">
        <v>8176500</v>
      </c>
      <c r="K14" s="109">
        <v>45242</v>
      </c>
      <c r="L14" s="121">
        <v>1600000</v>
      </c>
      <c r="M14" s="127"/>
      <c r="N14" s="136"/>
      <c r="O14" s="27"/>
      <c r="P14" s="94"/>
      <c r="Q14" s="112"/>
      <c r="R14" s="32"/>
      <c r="S14" s="33"/>
      <c r="T14" s="31"/>
      <c r="U14" s="31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33">
        <v>64785500</v>
      </c>
      <c r="K15" s="109">
        <v>45243</v>
      </c>
      <c r="L15" s="121">
        <v>1600000</v>
      </c>
      <c r="M15" s="126"/>
      <c r="N15" s="136"/>
      <c r="O15" s="27"/>
      <c r="P15" s="95"/>
      <c r="Q15" s="27"/>
      <c r="R15" s="32"/>
      <c r="S15" s="33"/>
      <c r="T15" s="31">
        <f>SUM(T6:T14)</f>
        <v>0</v>
      </c>
      <c r="U15" s="31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33">
        <v>300000</v>
      </c>
      <c r="K16" s="109">
        <v>45244</v>
      </c>
      <c r="L16" s="121">
        <v>800000</v>
      </c>
      <c r="M16" s="127"/>
      <c r="N16" s="136"/>
      <c r="O16" s="27"/>
      <c r="P16" s="28"/>
      <c r="Q16" s="99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32403000</v>
      </c>
      <c r="I17" s="8"/>
      <c r="J17" s="133">
        <v>30000</v>
      </c>
      <c r="K17" s="109">
        <v>45245</v>
      </c>
      <c r="L17" s="121">
        <v>5100000</v>
      </c>
      <c r="M17" s="126"/>
      <c r="N17" s="136"/>
      <c r="O17" s="27"/>
      <c r="P17" s="28"/>
      <c r="Q17" s="119"/>
      <c r="R17" s="29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31">
        <v>75000</v>
      </c>
      <c r="K18" s="109">
        <v>45246</v>
      </c>
      <c r="L18" s="121">
        <v>550000</v>
      </c>
      <c r="M18" s="126"/>
      <c r="N18" s="136"/>
      <c r="O18" s="27"/>
      <c r="P18" s="95"/>
      <c r="Q18" s="120"/>
      <c r="R18" s="32"/>
      <c r="S18" s="33"/>
      <c r="T18" s="35" t="s">
        <v>20</v>
      </c>
      <c r="U18" s="33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31">
        <v>180000</v>
      </c>
      <c r="K19" s="109">
        <v>45247</v>
      </c>
      <c r="L19" s="121">
        <v>1000000</v>
      </c>
      <c r="M19" s="127"/>
      <c r="N19" s="136"/>
      <c r="O19" s="27"/>
      <c r="P19" s="96"/>
      <c r="Q19" s="100"/>
      <c r="R19" s="32"/>
      <c r="S19" s="33"/>
      <c r="T19" s="35"/>
      <c r="U19" s="33"/>
    </row>
    <row r="20" spans="1:21" x14ac:dyDescent="0.2">
      <c r="A20" s="6"/>
      <c r="B20" s="6"/>
      <c r="C20" s="21">
        <v>1000</v>
      </c>
      <c r="D20" s="6"/>
      <c r="E20" s="6">
        <v>2</v>
      </c>
      <c r="F20" s="6"/>
      <c r="G20" s="21">
        <f>C20*E20</f>
        <v>2000</v>
      </c>
      <c r="H20" s="7"/>
      <c r="I20" s="21"/>
      <c r="J20" s="131">
        <v>30000</v>
      </c>
      <c r="K20" s="109">
        <v>45248</v>
      </c>
      <c r="L20" s="121">
        <v>1000000</v>
      </c>
      <c r="M20" s="125"/>
      <c r="N20" s="136"/>
      <c r="O20" s="27"/>
      <c r="P20" s="28"/>
      <c r="Q20" s="27"/>
      <c r="R20" s="29"/>
    </row>
    <row r="21" spans="1:21" x14ac:dyDescent="0.2">
      <c r="A21" s="6"/>
      <c r="B21" s="6"/>
      <c r="C21" s="21">
        <v>500</v>
      </c>
      <c r="D21" s="6"/>
      <c r="E21" s="6">
        <v>452</v>
      </c>
      <c r="F21" s="6"/>
      <c r="G21" s="21">
        <f>C21*E21</f>
        <v>226000</v>
      </c>
      <c r="H21" s="7"/>
      <c r="I21" s="21"/>
      <c r="J21" s="86">
        <v>615000</v>
      </c>
      <c r="K21" s="109">
        <v>45249</v>
      </c>
      <c r="L21" s="121">
        <v>800000</v>
      </c>
      <c r="M21" s="117"/>
      <c r="N21" s="136"/>
      <c r="O21" s="27"/>
      <c r="P21" s="28"/>
      <c r="Q21" s="27"/>
      <c r="R21" s="29"/>
    </row>
    <row r="22" spans="1:21" x14ac:dyDescent="0.2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J22" s="5">
        <v>850000</v>
      </c>
      <c r="K22" s="109">
        <v>45250</v>
      </c>
      <c r="L22" s="121">
        <v>500000</v>
      </c>
      <c r="M22" s="117"/>
      <c r="N22" s="136"/>
      <c r="O22" s="27"/>
      <c r="P22" s="28"/>
      <c r="Q22" s="27"/>
      <c r="R22" s="29"/>
    </row>
    <row r="23" spans="1:21" x14ac:dyDescent="0.2">
      <c r="A23" s="6"/>
      <c r="B23" s="6"/>
      <c r="C23" s="21">
        <v>100</v>
      </c>
      <c r="D23" s="6"/>
      <c r="E23" s="6">
        <v>1</v>
      </c>
      <c r="F23" s="6"/>
      <c r="G23" s="21">
        <f>C23*E23</f>
        <v>100</v>
      </c>
      <c r="H23" s="7"/>
      <c r="I23" s="8"/>
      <c r="J23" s="5">
        <v>20000</v>
      </c>
      <c r="K23" s="109">
        <v>45251</v>
      </c>
      <c r="L23" s="121">
        <v>4750000</v>
      </c>
      <c r="M23" s="106"/>
      <c r="N23" s="136"/>
      <c r="O23" s="27"/>
      <c r="P23" s="97"/>
      <c r="Q23" s="100"/>
      <c r="R23" s="32"/>
      <c r="S23" s="33"/>
      <c r="T23" s="35"/>
      <c r="U23" s="33"/>
    </row>
    <row r="24" spans="1:21" x14ac:dyDescent="0.2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5">
        <v>12000</v>
      </c>
      <c r="K24" s="109">
        <v>45252</v>
      </c>
      <c r="L24" s="121">
        <v>1050000</v>
      </c>
      <c r="M24" s="117"/>
      <c r="N24" s="136"/>
      <c r="O24" s="27"/>
      <c r="P24" s="92"/>
      <c r="Q24" s="112"/>
      <c r="R24" s="30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6">
        <v>0</v>
      </c>
      <c r="H25" s="7"/>
      <c r="I25" s="6" t="s">
        <v>1</v>
      </c>
      <c r="J25" s="5">
        <v>5000000</v>
      </c>
      <c r="K25" s="109">
        <v>45253</v>
      </c>
      <c r="L25" s="121">
        <v>950000</v>
      </c>
      <c r="M25" s="117"/>
      <c r="N25" s="136"/>
      <c r="O25" s="27"/>
      <c r="P25" s="93"/>
      <c r="Q25" s="112"/>
      <c r="R25" s="30"/>
    </row>
    <row r="26" spans="1:21" x14ac:dyDescent="0.2">
      <c r="A26" s="6"/>
      <c r="B26" s="6"/>
      <c r="C26" s="16" t="s">
        <v>18</v>
      </c>
      <c r="D26" s="6"/>
      <c r="E26" s="6"/>
      <c r="F26" s="6"/>
      <c r="G26" s="6"/>
      <c r="H26" s="37">
        <f>SUM(G20:G25)</f>
        <v>228100</v>
      </c>
      <c r="I26" s="7"/>
      <c r="J26" s="86">
        <f>SUM(J13:J25)</f>
        <v>82078000</v>
      </c>
      <c r="K26" s="109">
        <v>45254</v>
      </c>
      <c r="L26" s="121">
        <v>545000</v>
      </c>
      <c r="M26" s="105"/>
      <c r="N26" s="136"/>
      <c r="O26" s="27"/>
      <c r="P26" s="95"/>
      <c r="Q26" s="34"/>
      <c r="R26" s="32"/>
      <c r="S26" s="33"/>
      <c r="T26" s="35"/>
      <c r="U26" s="33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32631100</v>
      </c>
      <c r="J27" s="5">
        <v>50000</v>
      </c>
      <c r="K27" s="110"/>
      <c r="L27" s="110"/>
      <c r="M27" s="104"/>
      <c r="N27" s="115"/>
      <c r="O27" s="121"/>
      <c r="P27" s="93"/>
      <c r="Q27" s="112"/>
      <c r="R27" s="30"/>
    </row>
    <row r="28" spans="1:21" x14ac:dyDescent="0.2">
      <c r="A28" s="6"/>
      <c r="B28" s="6"/>
      <c r="C28" s="107" t="s">
        <v>58</v>
      </c>
      <c r="D28" s="6"/>
      <c r="E28" s="6"/>
      <c r="F28" s="6"/>
      <c r="G28" s="108">
        <f>I27-G29</f>
        <v>32631100</v>
      </c>
      <c r="H28" s="7"/>
      <c r="I28" s="7"/>
      <c r="K28" s="109"/>
      <c r="L28" s="27"/>
      <c r="M28" s="39"/>
      <c r="N28" s="115"/>
      <c r="O28" s="121"/>
      <c r="P28" s="39"/>
      <c r="Q28" s="38"/>
      <c r="R28" s="32"/>
      <c r="S28" s="33"/>
      <c r="T28" s="35"/>
      <c r="U28" s="33"/>
    </row>
    <row r="29" spans="1:21" x14ac:dyDescent="0.2">
      <c r="A29" s="6"/>
      <c r="B29" s="6"/>
      <c r="C29" s="107" t="s">
        <v>59</v>
      </c>
      <c r="D29" s="6"/>
      <c r="E29" s="6"/>
      <c r="F29" s="6"/>
      <c r="G29" s="108">
        <v>0</v>
      </c>
      <c r="H29" s="7"/>
      <c r="I29" s="7"/>
      <c r="K29" s="109"/>
      <c r="L29" s="27"/>
      <c r="M29" s="39"/>
      <c r="N29" s="115"/>
      <c r="O29" s="121"/>
      <c r="P29" s="39"/>
      <c r="Q29" s="38"/>
      <c r="R29" s="32"/>
      <c r="S29" s="33"/>
      <c r="T29" s="40"/>
      <c r="U29" s="33"/>
    </row>
    <row r="30" spans="1:21" x14ac:dyDescent="0.25">
      <c r="A30" s="6"/>
      <c r="B30" s="6"/>
      <c r="C30" s="6"/>
      <c r="D30" s="6"/>
      <c r="E30" s="6"/>
      <c r="F30" s="6"/>
      <c r="G30" s="123"/>
      <c r="H30" s="7"/>
      <c r="I30" s="7"/>
      <c r="K30" s="109"/>
      <c r="L30" s="27"/>
      <c r="M30" s="42"/>
      <c r="N30" s="115"/>
      <c r="O30" s="121"/>
      <c r="P30" s="42"/>
      <c r="Q30" s="38"/>
      <c r="R30" s="32"/>
      <c r="S30" s="33"/>
      <c r="T30" s="35"/>
      <c r="U30" s="33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K31" s="109"/>
      <c r="L31" s="27"/>
      <c r="M31" s="42"/>
      <c r="N31" s="115"/>
      <c r="O31" s="121"/>
      <c r="P31" s="42"/>
      <c r="Q31" s="38"/>
      <c r="R31" s="1"/>
      <c r="S31" s="33"/>
      <c r="T31" s="1"/>
      <c r="U31" s="33"/>
    </row>
    <row r="32" spans="1:21" x14ac:dyDescent="0.25">
      <c r="A32" s="6"/>
      <c r="B32" s="6"/>
      <c r="C32" s="6" t="s">
        <v>60</v>
      </c>
      <c r="D32" s="6"/>
      <c r="E32" s="6"/>
      <c r="F32" s="6"/>
      <c r="G32" s="6" t="s">
        <v>1</v>
      </c>
      <c r="H32" s="7"/>
      <c r="I32" s="7">
        <f>+'02 Maret (2)'!I40</f>
        <v>486874603</v>
      </c>
      <c r="J32" s="86">
        <f>+M13</f>
        <v>14941000</v>
      </c>
      <c r="K32" s="109"/>
      <c r="L32" s="27"/>
      <c r="M32" s="42"/>
      <c r="N32" s="115"/>
      <c r="O32" s="121"/>
      <c r="P32" s="42"/>
      <c r="Q32" s="38"/>
      <c r="R32" s="1"/>
      <c r="S32" s="33"/>
      <c r="T32" s="1"/>
      <c r="U32" s="33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1">
        <f>+'8 Maret '!I59</f>
        <v>26527100</v>
      </c>
      <c r="K33" s="109"/>
      <c r="L33" s="27"/>
      <c r="M33" s="42"/>
      <c r="N33" s="115"/>
      <c r="O33" s="121"/>
      <c r="P33" s="42"/>
      <c r="Q33" s="38"/>
      <c r="R33" s="1"/>
      <c r="S33" s="33"/>
      <c r="T33" s="1"/>
      <c r="U33" s="33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86">
        <f>+J26-J32</f>
        <v>67137000</v>
      </c>
      <c r="K34" s="109"/>
      <c r="L34" s="27"/>
      <c r="M34" s="42"/>
      <c r="N34" s="115"/>
      <c r="O34" s="121"/>
      <c r="P34" s="42"/>
      <c r="Q34" s="38"/>
      <c r="R34" s="1"/>
      <c r="S34" s="33"/>
      <c r="T34" s="43"/>
      <c r="U34" s="33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2"/>
      <c r="K35" s="109"/>
      <c r="L35" s="27"/>
      <c r="M35" s="42"/>
      <c r="N35" s="115"/>
      <c r="O35" s="121"/>
      <c r="P35" s="42"/>
      <c r="Q35" s="38"/>
      <c r="R35" s="33"/>
      <c r="S35" s="33"/>
      <c r="T35" s="1"/>
      <c r="U35" s="33"/>
    </row>
    <row r="36" spans="1:21" x14ac:dyDescent="0.2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K36" s="109"/>
      <c r="L36" s="27"/>
      <c r="N36" s="115"/>
      <c r="O36" s="121"/>
      <c r="Q36" s="38"/>
      <c r="R36" s="8"/>
      <c r="S36" s="33"/>
      <c r="T36" s="1"/>
      <c r="U36" s="1"/>
    </row>
    <row r="37" spans="1:21" x14ac:dyDescent="0.2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98"/>
      <c r="K37" s="109"/>
      <c r="L37" s="27"/>
      <c r="N37" s="115"/>
      <c r="O37" s="121"/>
      <c r="Q37" s="38"/>
      <c r="S37" s="33"/>
      <c r="T37" s="1"/>
      <c r="U37" s="1"/>
    </row>
    <row r="38" spans="1:21" x14ac:dyDescent="0.2">
      <c r="A38" s="6"/>
      <c r="B38" s="6"/>
      <c r="C38" s="6" t="s">
        <v>26</v>
      </c>
      <c r="D38" s="6"/>
      <c r="E38" s="6" t="s">
        <v>27</v>
      </c>
      <c r="F38" s="6"/>
      <c r="G38" s="21"/>
      <c r="H38" s="37"/>
      <c r="I38" s="7"/>
      <c r="J38" s="25"/>
      <c r="K38" s="110"/>
      <c r="L38" s="139"/>
      <c r="N38" s="115"/>
      <c r="O38" s="121"/>
      <c r="Q38" s="38"/>
      <c r="S38" s="33"/>
      <c r="T38" s="1"/>
      <c r="U38" s="1"/>
    </row>
    <row r="39" spans="1:21" x14ac:dyDescent="0.2">
      <c r="A39" s="6"/>
      <c r="B39" s="6"/>
      <c r="C39" s="6" t="s">
        <v>28</v>
      </c>
      <c r="D39" s="6"/>
      <c r="E39" s="6"/>
      <c r="F39" s="6"/>
      <c r="G39" s="6"/>
      <c r="H39" s="44"/>
      <c r="I39" s="6" t="s">
        <v>1</v>
      </c>
      <c r="J39" s="25"/>
      <c r="K39" s="109"/>
      <c r="L39" s="27"/>
      <c r="N39" s="116"/>
      <c r="O39" s="27"/>
      <c r="Q39" s="38"/>
      <c r="S39" s="33"/>
      <c r="T39" s="1"/>
      <c r="U39" s="1"/>
    </row>
    <row r="40" spans="1:21" x14ac:dyDescent="0.2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25"/>
      <c r="K40" s="109"/>
      <c r="L40" s="27"/>
      <c r="N40" s="109"/>
      <c r="O40" s="27"/>
      <c r="Q40" s="38"/>
      <c r="S40" s="33"/>
      <c r="T40" s="1"/>
      <c r="U40" s="1"/>
    </row>
    <row r="41" spans="1:21" x14ac:dyDescent="0.2">
      <c r="A41" s="6"/>
      <c r="B41" s="6"/>
      <c r="C41" s="6"/>
      <c r="D41" s="6"/>
      <c r="E41" s="6"/>
      <c r="F41" s="6"/>
      <c r="G41" s="6"/>
      <c r="H41" s="7"/>
      <c r="I41" s="7"/>
      <c r="J41" s="25"/>
      <c r="K41" s="110"/>
      <c r="L41" s="27"/>
      <c r="N41" s="109"/>
      <c r="O41" s="27"/>
      <c r="Q41" s="38"/>
      <c r="S41" s="33"/>
      <c r="T41" s="1"/>
      <c r="U41" s="1"/>
    </row>
    <row r="42" spans="1:21" x14ac:dyDescent="0.2">
      <c r="A42" s="6"/>
      <c r="B42" s="6"/>
      <c r="C42" s="6" t="s">
        <v>64</v>
      </c>
      <c r="D42" s="6"/>
      <c r="E42" s="6"/>
      <c r="F42" s="6"/>
      <c r="G42" s="6"/>
      <c r="H42" s="7">
        <v>75000000</v>
      </c>
      <c r="I42" s="7"/>
      <c r="J42" s="25"/>
      <c r="K42" s="110"/>
      <c r="L42" s="139"/>
      <c r="N42" s="109"/>
      <c r="O42" s="27"/>
      <c r="Q42" s="38"/>
      <c r="S42" s="33"/>
      <c r="T42" s="1"/>
      <c r="U42" s="1"/>
    </row>
    <row r="43" spans="1:21" x14ac:dyDescent="0.2">
      <c r="A43" s="6"/>
      <c r="B43" s="6"/>
      <c r="C43" s="16" t="s">
        <v>30</v>
      </c>
      <c r="D43" s="6"/>
      <c r="E43" s="6"/>
      <c r="F43" s="6"/>
      <c r="G43" s="6"/>
      <c r="H43" s="37">
        <v>2310546</v>
      </c>
      <c r="J43" s="25"/>
      <c r="L43" s="139"/>
      <c r="N43" s="109"/>
      <c r="O43" s="27"/>
      <c r="Q43" s="38"/>
      <c r="S43" s="33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32649869</v>
      </c>
      <c r="I44" s="7"/>
      <c r="J44" s="25"/>
      <c r="N44" s="109"/>
      <c r="O44" s="27"/>
      <c r="Q44" s="38"/>
      <c r="S44" s="33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6">
        <v>32510381</v>
      </c>
      <c r="I45" s="7"/>
      <c r="J45" s="25"/>
      <c r="N45" s="109"/>
      <c r="O45" s="27"/>
      <c r="Q45" s="38"/>
      <c r="R45" s="49"/>
      <c r="S45" s="32"/>
      <c r="T45" s="50"/>
      <c r="U45" s="50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47">
        <f>SUM(H42:H45)</f>
        <v>142470796</v>
      </c>
      <c r="J46" s="25"/>
      <c r="N46" s="109"/>
      <c r="O46" s="27"/>
      <c r="Q46" s="38"/>
      <c r="R46" s="49"/>
      <c r="S46" s="32"/>
      <c r="T46" s="51"/>
      <c r="U46" s="50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48">
        <f>SUM(I40:I46)</f>
        <v>629345399</v>
      </c>
      <c r="J47" s="25"/>
      <c r="N47" s="109"/>
      <c r="O47" s="27"/>
      <c r="Q47" s="38"/>
      <c r="R47" s="49"/>
      <c r="S47" s="32"/>
      <c r="T47" s="49"/>
      <c r="U47" s="50"/>
    </row>
    <row r="48" spans="1:21" x14ac:dyDescent="0.25">
      <c r="A48" s="6"/>
      <c r="B48" s="16">
        <v>2</v>
      </c>
      <c r="C48" s="16" t="s">
        <v>57</v>
      </c>
      <c r="D48" s="6"/>
      <c r="E48" s="6"/>
      <c r="F48" s="6"/>
      <c r="G48" s="6"/>
      <c r="H48" s="7"/>
      <c r="I48" s="7"/>
      <c r="J48" s="25"/>
      <c r="N48" s="109"/>
      <c r="O48" s="27"/>
      <c r="Q48" s="38"/>
      <c r="R48" s="49"/>
      <c r="S48" s="50"/>
      <c r="T48" s="49"/>
      <c r="U48" s="50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M122</f>
        <v>14941000</v>
      </c>
      <c r="I49" s="7"/>
      <c r="J49" s="25"/>
      <c r="N49" s="109"/>
      <c r="O49" s="27"/>
      <c r="Q49" s="38"/>
      <c r="R49" s="55"/>
      <c r="S49" s="55">
        <f>SUM(S13:S47)</f>
        <v>0</v>
      </c>
      <c r="T49" s="49"/>
      <c r="U49" s="50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2"/>
      <c r="I50" s="7" t="s">
        <v>1</v>
      </c>
      <c r="J50" s="56"/>
      <c r="M50" s="57"/>
      <c r="N50" s="109"/>
      <c r="O50" s="27"/>
      <c r="P50" s="57"/>
      <c r="Q50" s="38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3"/>
      <c r="I51" s="7">
        <f>H49+H50</f>
        <v>14941000</v>
      </c>
      <c r="J51" s="56"/>
      <c r="M51" s="57"/>
      <c r="N51" s="109"/>
      <c r="O51" s="27"/>
      <c r="P51" s="57"/>
      <c r="Q51" s="38"/>
      <c r="R51" s="58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4"/>
      <c r="I52" s="7" t="s">
        <v>1</v>
      </c>
      <c r="J52" s="25"/>
      <c r="M52" s="57"/>
      <c r="N52" s="109"/>
      <c r="O52" s="27"/>
      <c r="P52" s="57"/>
      <c r="Q52" s="38"/>
      <c r="R52" s="58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0"/>
      <c r="M53" s="57"/>
      <c r="N53" s="109"/>
      <c r="O53" s="27"/>
      <c r="P53" s="57"/>
      <c r="Q53" s="38"/>
      <c r="R53" s="58"/>
      <c r="S53" s="1"/>
      <c r="U53" s="1"/>
    </row>
    <row r="54" spans="1:21" x14ac:dyDescent="0.25">
      <c r="A54" s="6"/>
      <c r="B54" s="6"/>
      <c r="C54" s="62" t="s">
        <v>61</v>
      </c>
      <c r="D54" s="6"/>
      <c r="E54" s="6"/>
      <c r="F54" s="6"/>
      <c r="G54" s="15"/>
      <c r="H54" s="37">
        <f>+L122</f>
        <v>21045000</v>
      </c>
      <c r="I54" s="7"/>
      <c r="J54" s="60"/>
      <c r="M54" s="57"/>
      <c r="N54" s="109"/>
      <c r="O54" s="27"/>
      <c r="P54" s="57"/>
      <c r="Q54" s="38"/>
      <c r="R54" s="58"/>
      <c r="S54" s="1"/>
      <c r="U54" s="1"/>
    </row>
    <row r="55" spans="1:21" x14ac:dyDescent="0.25">
      <c r="A55" s="6"/>
      <c r="B55" s="6"/>
      <c r="C55" s="62" t="s">
        <v>62</v>
      </c>
      <c r="D55" s="6"/>
      <c r="E55" s="6"/>
      <c r="F55" s="6"/>
      <c r="G55" s="15"/>
      <c r="H55" s="37"/>
      <c r="I55" s="7"/>
      <c r="J55" s="60"/>
      <c r="M55" s="57"/>
      <c r="N55" s="109"/>
      <c r="O55" s="27"/>
      <c r="P55" s="57"/>
      <c r="Q55" s="38"/>
      <c r="R55" s="58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24"/>
      <c r="I56" s="7"/>
      <c r="J56" s="60"/>
      <c r="M56" s="57"/>
      <c r="N56" s="109"/>
      <c r="O56" s="27"/>
      <c r="P56" s="57"/>
      <c r="Q56" s="38"/>
      <c r="R56" s="58"/>
      <c r="S56" s="1"/>
      <c r="U56" s="1"/>
    </row>
    <row r="57" spans="1:21" x14ac:dyDescent="0.25">
      <c r="A57" s="6"/>
      <c r="B57" s="6"/>
      <c r="C57" s="6" t="s">
        <v>37</v>
      </c>
      <c r="D57" s="6"/>
      <c r="E57" s="6"/>
      <c r="F57" s="6"/>
      <c r="G57" s="6"/>
      <c r="H57" s="15"/>
      <c r="I57" s="44">
        <f>SUM(H54:H56)</f>
        <v>21045000</v>
      </c>
      <c r="J57" s="111"/>
      <c r="M57" s="57"/>
      <c r="N57" s="109"/>
      <c r="O57" s="27"/>
      <c r="P57" s="57"/>
      <c r="Q57" s="38"/>
      <c r="R57" s="59"/>
      <c r="S57" s="43"/>
      <c r="T57" s="59"/>
      <c r="U57" s="43"/>
    </row>
    <row r="58" spans="1:21" x14ac:dyDescent="0.25">
      <c r="A58" s="6"/>
      <c r="B58" s="6"/>
      <c r="C58" s="6"/>
      <c r="D58" s="6"/>
      <c r="E58" s="6"/>
      <c r="F58" s="6"/>
      <c r="G58" s="6"/>
      <c r="H58" s="15"/>
      <c r="I58" s="37"/>
      <c r="J58" s="111"/>
      <c r="M58" s="57"/>
      <c r="N58" s="109"/>
      <c r="O58" s="27"/>
      <c r="P58" s="57"/>
      <c r="Q58" s="38"/>
      <c r="R58" s="59"/>
      <c r="S58" s="43"/>
      <c r="T58" s="59"/>
      <c r="U58" s="43"/>
    </row>
    <row r="59" spans="1:21" x14ac:dyDescent="0.25">
      <c r="A59" s="6"/>
      <c r="B59" s="6"/>
      <c r="C59" s="16" t="s">
        <v>37</v>
      </c>
      <c r="D59" s="6"/>
      <c r="E59" s="6"/>
      <c r="F59" s="6"/>
      <c r="G59" s="6"/>
      <c r="H59" s="7"/>
      <c r="I59" s="7">
        <f>+I33-I51+I57</f>
        <v>32631100</v>
      </c>
      <c r="J59" s="60"/>
      <c r="M59" s="61"/>
      <c r="N59" s="109"/>
      <c r="O59" s="27"/>
      <c r="P59" s="61"/>
      <c r="Q59" s="38"/>
      <c r="R59" s="59"/>
      <c r="S59" s="43"/>
      <c r="T59" s="59"/>
      <c r="U59" s="43"/>
    </row>
    <row r="60" spans="1:21" x14ac:dyDescent="0.25">
      <c r="A60" s="62" t="s">
        <v>38</v>
      </c>
      <c r="B60" s="6"/>
      <c r="C60" s="6" t="s">
        <v>39</v>
      </c>
      <c r="D60" s="6"/>
      <c r="E60" s="6"/>
      <c r="F60" s="6"/>
      <c r="G60" s="6"/>
      <c r="H60" s="7"/>
      <c r="I60" s="7">
        <f>+I27</f>
        <v>32631100</v>
      </c>
      <c r="J60" s="60"/>
      <c r="M60" s="61"/>
      <c r="N60" s="109"/>
      <c r="O60" s="27"/>
      <c r="P60" s="61"/>
      <c r="Q60" s="38"/>
      <c r="R60" s="59"/>
      <c r="S60" s="43"/>
      <c r="T60" s="59"/>
      <c r="U60" s="43"/>
    </row>
    <row r="61" spans="1:21" x14ac:dyDescent="0.25">
      <c r="A61" s="6"/>
      <c r="B61" s="6"/>
      <c r="C61" s="6"/>
      <c r="D61" s="6"/>
      <c r="E61" s="6"/>
      <c r="F61" s="6"/>
      <c r="G61" s="6"/>
      <c r="H61" s="7" t="s">
        <v>1</v>
      </c>
      <c r="I61" s="44">
        <v>0</v>
      </c>
      <c r="J61" s="60"/>
      <c r="M61" s="63"/>
      <c r="N61" s="109"/>
      <c r="O61" s="27"/>
      <c r="P61" s="63"/>
      <c r="Q61" s="38"/>
      <c r="R61" s="59"/>
      <c r="S61" s="43"/>
      <c r="T61" s="59"/>
      <c r="U61" s="64"/>
    </row>
    <row r="62" spans="1:21" x14ac:dyDescent="0.25">
      <c r="A62" s="6"/>
      <c r="B62" s="6"/>
      <c r="C62" s="6"/>
      <c r="D62" s="6"/>
      <c r="E62" s="6" t="s">
        <v>40</v>
      </c>
      <c r="F62" s="6"/>
      <c r="G62" s="6"/>
      <c r="H62" s="7"/>
      <c r="I62" s="7">
        <f>+I60-I59</f>
        <v>0</v>
      </c>
      <c r="J62" s="69"/>
      <c r="M62" s="57"/>
      <c r="N62" s="109"/>
      <c r="O62" s="27"/>
      <c r="P62" s="57"/>
      <c r="Q62" s="38"/>
      <c r="R62" s="59"/>
      <c r="S62" s="43"/>
      <c r="T62" s="59"/>
      <c r="U62" s="59"/>
    </row>
    <row r="63" spans="1:21" x14ac:dyDescent="0.25">
      <c r="A63" s="6"/>
      <c r="B63" s="6"/>
      <c r="C63" s="6"/>
      <c r="D63" s="6"/>
      <c r="E63" s="6"/>
      <c r="F63" s="6"/>
      <c r="G63" s="6"/>
      <c r="H63" s="7"/>
      <c r="I63" s="7"/>
      <c r="J63" s="69"/>
      <c r="M63" s="63"/>
      <c r="N63" s="109"/>
      <c r="O63" s="27"/>
      <c r="P63" s="63"/>
      <c r="Q63" s="38"/>
      <c r="R63" s="59"/>
      <c r="S63" s="43"/>
      <c r="T63" s="59"/>
      <c r="U63" s="59"/>
    </row>
    <row r="64" spans="1:21" x14ac:dyDescent="0.25">
      <c r="A64" s="6" t="s">
        <v>41</v>
      </c>
      <c r="B64" s="6"/>
      <c r="C64" s="6"/>
      <c r="D64" s="6"/>
      <c r="E64" s="6"/>
      <c r="F64" s="6"/>
      <c r="G64" s="6"/>
      <c r="H64" s="7"/>
      <c r="I64" s="41"/>
      <c r="J64" s="69"/>
      <c r="M64" s="63"/>
      <c r="N64" s="109"/>
      <c r="O64" s="27"/>
      <c r="P64" s="63"/>
      <c r="Q64" s="38"/>
      <c r="R64" s="59"/>
      <c r="S64" s="43"/>
      <c r="T64" s="59"/>
      <c r="U64" s="59"/>
    </row>
    <row r="65" spans="1:21" x14ac:dyDescent="0.25">
      <c r="A65" s="6" t="s">
        <v>42</v>
      </c>
      <c r="B65" s="6"/>
      <c r="C65" s="6"/>
      <c r="D65" s="6"/>
      <c r="E65" s="6" t="s">
        <v>1</v>
      </c>
      <c r="F65" s="6"/>
      <c r="G65" s="6" t="s">
        <v>43</v>
      </c>
      <c r="H65" s="7"/>
      <c r="I65" s="21"/>
      <c r="J65" s="69"/>
      <c r="M65" s="63"/>
      <c r="N65" s="109"/>
      <c r="O65" s="27"/>
      <c r="P65" s="63"/>
      <c r="Q65" s="38"/>
      <c r="R65" s="59"/>
      <c r="S65" s="43"/>
      <c r="T65" s="59"/>
      <c r="U65" s="59"/>
    </row>
    <row r="66" spans="1:21" x14ac:dyDescent="0.25">
      <c r="A66" s="6"/>
      <c r="B66" s="6"/>
      <c r="C66" s="6"/>
      <c r="D66" s="6"/>
      <c r="E66" s="6"/>
      <c r="F66" s="6"/>
      <c r="G66" s="6"/>
      <c r="H66" s="7" t="s">
        <v>1</v>
      </c>
      <c r="I66" s="21"/>
      <c r="J66" s="69"/>
      <c r="M66" s="63"/>
      <c r="N66" s="109"/>
      <c r="O66" s="27"/>
      <c r="P66" s="63"/>
      <c r="Q66" s="38"/>
      <c r="S66" s="33"/>
    </row>
    <row r="67" spans="1:21" x14ac:dyDescent="0.25">
      <c r="A67" s="65"/>
      <c r="B67" s="66"/>
      <c r="C67" s="66"/>
      <c r="D67" s="67"/>
      <c r="E67" s="67"/>
      <c r="F67" s="67"/>
      <c r="G67" s="67"/>
      <c r="H67" s="67"/>
      <c r="J67" s="69"/>
      <c r="N67" s="109"/>
      <c r="O67" s="27"/>
      <c r="Q67" s="38"/>
    </row>
    <row r="68" spans="1:21" x14ac:dyDescent="0.25">
      <c r="A68" s="1"/>
      <c r="B68" s="1"/>
      <c r="C68" s="1"/>
      <c r="D68" s="1"/>
      <c r="E68" s="1"/>
      <c r="F68" s="1"/>
      <c r="G68" s="8"/>
      <c r="I68" s="1"/>
      <c r="J68" s="69"/>
      <c r="N68" s="109"/>
      <c r="O68" s="27"/>
      <c r="Q68" s="38"/>
      <c r="S68" s="58"/>
    </row>
    <row r="69" spans="1:21" x14ac:dyDescent="0.25">
      <c r="A69" s="68" t="s">
        <v>44</v>
      </c>
      <c r="B69" s="66"/>
      <c r="C69" s="66"/>
      <c r="D69" s="67"/>
      <c r="E69" s="67"/>
      <c r="F69" s="67"/>
      <c r="G69" s="8" t="s">
        <v>45</v>
      </c>
      <c r="J69" s="69"/>
      <c r="O69" s="27"/>
      <c r="Q69" s="38"/>
      <c r="S69" s="58"/>
    </row>
    <row r="71" spans="1:21" x14ac:dyDescent="0.25">
      <c r="A71" s="68" t="s">
        <v>66</v>
      </c>
      <c r="B71" s="66"/>
      <c r="C71" s="66"/>
      <c r="D71" s="67"/>
      <c r="E71" s="67"/>
      <c r="F71" s="67"/>
      <c r="G71" s="8"/>
      <c r="H71" s="5" t="s">
        <v>69</v>
      </c>
      <c r="J71" s="69"/>
      <c r="O71" s="27"/>
      <c r="Q71" s="38"/>
      <c r="S71" s="58"/>
    </row>
    <row r="72" spans="1:21" x14ac:dyDescent="0.25">
      <c r="A72" s="1"/>
      <c r="B72" s="1"/>
      <c r="C72" s="1"/>
      <c r="D72" s="1"/>
      <c r="E72" s="1"/>
      <c r="F72" s="1"/>
      <c r="H72" s="8"/>
      <c r="I72" s="1"/>
      <c r="J72" s="69"/>
      <c r="O72" s="27"/>
      <c r="Q72" s="38"/>
    </row>
    <row r="73" spans="1:21" x14ac:dyDescent="0.25">
      <c r="A73" s="1"/>
      <c r="B73" s="1"/>
      <c r="C73" s="1"/>
      <c r="D73" s="1"/>
      <c r="E73" s="1"/>
      <c r="F73" s="1"/>
      <c r="G73" s="67" t="s">
        <v>46</v>
      </c>
      <c r="H73" s="1"/>
      <c r="I73" s="1"/>
      <c r="J73" s="69"/>
      <c r="M73" s="63"/>
      <c r="N73" s="63"/>
      <c r="O73" s="27"/>
      <c r="P73" s="63"/>
      <c r="Q73" s="38"/>
    </row>
    <row r="74" spans="1:21" x14ac:dyDescent="0.25">
      <c r="A74" s="1"/>
      <c r="B74" s="1"/>
      <c r="C74" s="1"/>
      <c r="D74" s="1"/>
      <c r="E74" s="1"/>
      <c r="F74" s="1"/>
      <c r="G74" s="67"/>
      <c r="H74" s="1"/>
      <c r="I74" s="1"/>
      <c r="J74" s="69"/>
      <c r="O74" s="27"/>
      <c r="Q74" s="38"/>
    </row>
    <row r="75" spans="1:21" x14ac:dyDescent="0.25">
      <c r="A75" s="1"/>
      <c r="B75" s="1"/>
      <c r="C75" s="1"/>
      <c r="D75" s="1"/>
      <c r="E75" s="1" t="s">
        <v>47</v>
      </c>
      <c r="F75" s="1"/>
      <c r="G75" s="1"/>
      <c r="H75" s="1"/>
      <c r="I75" s="1"/>
      <c r="J75" s="69"/>
      <c r="O75" s="27"/>
      <c r="Q75" s="38"/>
    </row>
    <row r="76" spans="1:21" x14ac:dyDescent="0.25">
      <c r="A76" s="1"/>
      <c r="B76" s="1"/>
      <c r="C76" s="1"/>
      <c r="D76" s="1"/>
      <c r="E76" s="1" t="s">
        <v>47</v>
      </c>
      <c r="F76" s="1"/>
      <c r="G76" s="1"/>
      <c r="H76" s="1"/>
      <c r="I76" s="70"/>
      <c r="J76" s="69"/>
      <c r="O76" s="27"/>
      <c r="Q76" s="38"/>
    </row>
    <row r="77" spans="1:21" x14ac:dyDescent="0.25">
      <c r="A77" s="67"/>
      <c r="B77" s="67"/>
      <c r="C77" s="67"/>
      <c r="D77" s="67"/>
      <c r="E77" s="67"/>
      <c r="F77" s="67"/>
      <c r="G77" s="71"/>
      <c r="H77" s="72"/>
      <c r="I77" s="67"/>
      <c r="J77" s="69"/>
      <c r="O77" s="27"/>
      <c r="Q77" s="73"/>
    </row>
    <row r="78" spans="1:21" x14ac:dyDescent="0.25">
      <c r="A78" s="67"/>
      <c r="B78" s="67"/>
      <c r="C78" s="67"/>
      <c r="D78" s="67"/>
      <c r="E78" s="67"/>
      <c r="F78" s="67"/>
      <c r="G78" s="71" t="s">
        <v>48</v>
      </c>
      <c r="H78" s="74"/>
      <c r="I78" s="67"/>
      <c r="J78" s="69"/>
      <c r="O78" s="27"/>
      <c r="Q78" s="73"/>
    </row>
    <row r="79" spans="1:21" x14ac:dyDescent="0.25">
      <c r="A79" s="78"/>
      <c r="B79" s="76"/>
      <c r="C79" s="76"/>
      <c r="D79" s="76"/>
      <c r="E79" s="77"/>
      <c r="F79" s="1"/>
      <c r="G79" s="1"/>
      <c r="H79" s="43"/>
      <c r="I79" s="1"/>
      <c r="J79" s="69"/>
      <c r="O79" s="27"/>
      <c r="Q79" s="73"/>
    </row>
    <row r="80" spans="1:21" x14ac:dyDescent="0.25">
      <c r="A80" s="78"/>
      <c r="B80" s="76"/>
      <c r="C80" s="79"/>
      <c r="D80" s="76"/>
      <c r="E80" s="80"/>
      <c r="F80" s="1"/>
      <c r="G80" s="1"/>
      <c r="H80" s="43"/>
      <c r="I80" s="1"/>
      <c r="J80" s="69"/>
      <c r="O80" s="27"/>
      <c r="Q80" s="73"/>
    </row>
    <row r="81" spans="1:17" x14ac:dyDescent="0.25">
      <c r="A81" s="77"/>
      <c r="B81" s="76"/>
      <c r="C81" s="79"/>
      <c r="D81" s="79"/>
      <c r="E81" s="81"/>
      <c r="F81" s="58"/>
      <c r="H81" s="59"/>
      <c r="J81" s="69"/>
      <c r="O81" s="27"/>
      <c r="Q81" s="73"/>
    </row>
    <row r="82" spans="1:17" x14ac:dyDescent="0.25">
      <c r="A82" s="82"/>
      <c r="B82" s="76"/>
      <c r="C82" s="83"/>
      <c r="D82" s="83"/>
      <c r="E82" s="81"/>
      <c r="H82" s="59"/>
      <c r="J82" s="69"/>
      <c r="O82" s="27"/>
      <c r="Q82" s="73"/>
    </row>
    <row r="83" spans="1:17" x14ac:dyDescent="0.25">
      <c r="A83" s="84"/>
      <c r="B83" s="76"/>
      <c r="C83" s="83"/>
      <c r="D83" s="83"/>
      <c r="E83" s="81"/>
      <c r="H83" s="59"/>
      <c r="J83" s="69"/>
      <c r="O83" s="27"/>
      <c r="Q83" s="85"/>
    </row>
    <row r="84" spans="1:17" x14ac:dyDescent="0.25">
      <c r="A84" s="84"/>
      <c r="B84" s="76"/>
      <c r="C84" s="83"/>
      <c r="D84" s="83"/>
      <c r="E84" s="81"/>
      <c r="H84" s="59"/>
      <c r="J84" s="69"/>
      <c r="O84" s="27"/>
      <c r="Q84" s="85"/>
    </row>
    <row r="85" spans="1:17" x14ac:dyDescent="0.25">
      <c r="A85" s="75"/>
      <c r="B85" s="76"/>
      <c r="C85" s="76"/>
      <c r="D85" s="76"/>
      <c r="E85" s="77"/>
      <c r="F85" s="1"/>
      <c r="G85" s="1"/>
      <c r="H85" s="43"/>
      <c r="I85" s="1"/>
      <c r="J85" s="69"/>
      <c r="K85" s="110"/>
      <c r="L85" s="27"/>
      <c r="O85" s="27"/>
      <c r="Q85" s="85"/>
    </row>
    <row r="86" spans="1:17" x14ac:dyDescent="0.25">
      <c r="A86" s="78" t="s">
        <v>49</v>
      </c>
      <c r="B86" s="76"/>
      <c r="C86" s="76"/>
      <c r="D86" s="76"/>
      <c r="E86" s="77"/>
      <c r="F86" s="1"/>
      <c r="G86" s="1"/>
      <c r="H86" s="43"/>
      <c r="I86" s="1"/>
      <c r="J86" s="69"/>
      <c r="K86" s="26"/>
      <c r="L86" s="27"/>
      <c r="O86" s="27"/>
      <c r="Q86" s="85"/>
    </row>
    <row r="87" spans="1:17" x14ac:dyDescent="0.25">
      <c r="A87" s="78"/>
      <c r="B87" s="76"/>
      <c r="C87" s="79"/>
      <c r="D87" s="76"/>
      <c r="E87" s="80"/>
      <c r="F87" s="1"/>
      <c r="G87" s="1"/>
      <c r="H87" s="43"/>
      <c r="I87" s="1"/>
      <c r="J87" s="69"/>
      <c r="K87" s="26"/>
      <c r="L87" s="27"/>
      <c r="O87" s="27"/>
      <c r="Q87" s="85"/>
    </row>
    <row r="88" spans="1:17" x14ac:dyDescent="0.25">
      <c r="A88" s="86">
        <f>SUM(A69:A87)</f>
        <v>0</v>
      </c>
      <c r="E88" s="59">
        <f>SUM(E69:E87)</f>
        <v>0</v>
      </c>
      <c r="H88" s="59">
        <f>SUM(H69:H87)</f>
        <v>0</v>
      </c>
      <c r="J88" s="69"/>
      <c r="K88" s="26"/>
      <c r="L88" s="27"/>
      <c r="O88" s="27"/>
      <c r="Q88" s="85"/>
    </row>
    <row r="89" spans="1:17" x14ac:dyDescent="0.25">
      <c r="J89" s="69"/>
      <c r="K89" s="26"/>
      <c r="L89" s="27"/>
      <c r="O89" s="27"/>
      <c r="Q89" s="73"/>
    </row>
    <row r="90" spans="1:17" x14ac:dyDescent="0.25">
      <c r="J90" s="69"/>
      <c r="K90" s="26"/>
      <c r="L90" s="27"/>
      <c r="O90" s="27"/>
      <c r="Q90" s="73"/>
    </row>
    <row r="91" spans="1:17" x14ac:dyDescent="0.25">
      <c r="J91" s="69"/>
      <c r="K91" s="26"/>
      <c r="L91" s="27"/>
      <c r="O91" s="27"/>
      <c r="Q91" s="73"/>
    </row>
    <row r="92" spans="1:17" x14ac:dyDescent="0.25">
      <c r="J92" s="69"/>
      <c r="K92" s="26"/>
      <c r="L92" s="27"/>
      <c r="O92" s="27"/>
      <c r="Q92" s="73"/>
    </row>
    <row r="93" spans="1:17" x14ac:dyDescent="0.25">
      <c r="J93" s="69"/>
      <c r="K93" s="26"/>
      <c r="L93" s="27"/>
      <c r="O93" s="27"/>
      <c r="Q93" s="73"/>
    </row>
    <row r="94" spans="1:17" x14ac:dyDescent="0.25">
      <c r="J94" s="69"/>
      <c r="K94" s="26"/>
      <c r="L94" s="27"/>
      <c r="O94" s="27"/>
      <c r="Q94" s="73"/>
    </row>
    <row r="95" spans="1:17" x14ac:dyDescent="0.2">
      <c r="K95" s="26"/>
      <c r="L95" s="27"/>
      <c r="O95" s="27"/>
      <c r="Q95" s="73"/>
    </row>
    <row r="96" spans="1:17" x14ac:dyDescent="0.2">
      <c r="K96" s="26"/>
      <c r="L96" s="27"/>
      <c r="O96" s="27"/>
      <c r="Q96" s="73"/>
    </row>
    <row r="97" spans="1:21" x14ac:dyDescent="0.2">
      <c r="K97" s="26"/>
      <c r="L97" s="27"/>
      <c r="O97" s="27"/>
      <c r="Q97" s="73"/>
    </row>
    <row r="98" spans="1:21" x14ac:dyDescent="0.2">
      <c r="K98" s="26"/>
      <c r="L98" s="27"/>
      <c r="O98" s="27"/>
      <c r="Q98" s="73"/>
    </row>
    <row r="99" spans="1:21" x14ac:dyDescent="0.2">
      <c r="K99" s="26"/>
      <c r="L99" s="27"/>
      <c r="O99" s="27"/>
      <c r="Q99" s="73"/>
    </row>
    <row r="100" spans="1:21" x14ac:dyDescent="0.2">
      <c r="K100" s="26"/>
      <c r="L100" s="27"/>
      <c r="O100" s="27"/>
      <c r="Q100" s="73"/>
    </row>
    <row r="101" spans="1:21" x14ac:dyDescent="0.25">
      <c r="K101" s="26"/>
      <c r="L101" s="87"/>
      <c r="O101" s="87"/>
      <c r="Q101" s="73"/>
    </row>
    <row r="102" spans="1:21" x14ac:dyDescent="0.25">
      <c r="K102" s="26"/>
      <c r="L102" s="87"/>
      <c r="O102" s="87"/>
      <c r="Q102" s="73"/>
    </row>
    <row r="103" spans="1:21" x14ac:dyDescent="0.25">
      <c r="K103" s="26"/>
      <c r="L103" s="88"/>
      <c r="O103" s="88"/>
      <c r="Q103" s="73"/>
    </row>
    <row r="104" spans="1:21" x14ac:dyDescent="0.25">
      <c r="K104" s="26"/>
      <c r="L104" s="88"/>
      <c r="O104" s="88"/>
      <c r="Q104" s="73"/>
    </row>
    <row r="105" spans="1:21" x14ac:dyDescent="0.25">
      <c r="K105" s="26"/>
      <c r="L105" s="88"/>
      <c r="O105" s="88"/>
      <c r="Q105" s="73"/>
    </row>
    <row r="106" spans="1:21" x14ac:dyDescent="0.25">
      <c r="K106" s="26"/>
      <c r="L106" s="88"/>
      <c r="O106" s="88"/>
      <c r="Q106" s="73"/>
    </row>
    <row r="107" spans="1:21" x14ac:dyDescent="0.25">
      <c r="K107" s="26"/>
      <c r="L107" s="88"/>
      <c r="O107" s="88"/>
      <c r="Q107" s="73"/>
    </row>
    <row r="108" spans="1:21" x14ac:dyDescent="0.25">
      <c r="K108" s="26"/>
      <c r="L108" s="88"/>
      <c r="O108" s="88"/>
      <c r="Q108" s="73"/>
    </row>
    <row r="109" spans="1:21" x14ac:dyDescent="0.25">
      <c r="K109" s="26"/>
      <c r="L109" s="88"/>
      <c r="O109" s="88"/>
      <c r="Q109" s="73"/>
    </row>
    <row r="110" spans="1:21" s="45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88"/>
      <c r="O110" s="88"/>
      <c r="Q110" s="73"/>
      <c r="R110" s="5"/>
      <c r="S110" s="5"/>
      <c r="T110" s="5"/>
      <c r="U110" s="5"/>
    </row>
    <row r="111" spans="1:21" s="45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88"/>
      <c r="O111" s="88"/>
      <c r="Q111" s="89"/>
      <c r="R111" s="5"/>
      <c r="S111" s="5"/>
      <c r="T111" s="5"/>
      <c r="U111" s="5"/>
    </row>
    <row r="112" spans="1:21" s="45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88"/>
      <c r="O112" s="88"/>
      <c r="Q112" s="89"/>
      <c r="R112" s="5"/>
      <c r="S112" s="5"/>
      <c r="T112" s="5"/>
      <c r="U112" s="5"/>
    </row>
    <row r="113" spans="1:21" s="45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88"/>
      <c r="O113" s="88"/>
      <c r="Q113" s="89"/>
      <c r="R113" s="5"/>
      <c r="S113" s="5"/>
      <c r="T113" s="5"/>
      <c r="U113" s="5"/>
    </row>
    <row r="114" spans="1:21" s="45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88"/>
      <c r="O114" s="88"/>
      <c r="Q114" s="63">
        <f>SUM(Q13:Q113)</f>
        <v>0</v>
      </c>
      <c r="R114" s="5"/>
      <c r="S114" s="5"/>
      <c r="T114" s="5"/>
      <c r="U114" s="5"/>
    </row>
    <row r="115" spans="1:21" s="45" customFormat="1" x14ac:dyDescent="0.25">
      <c r="A115" s="5"/>
      <c r="B115" s="5"/>
      <c r="C115" s="5"/>
      <c r="D115" s="5"/>
      <c r="E115" s="5"/>
      <c r="F115" s="5"/>
      <c r="I115" s="5"/>
      <c r="J115" s="5"/>
      <c r="K115" s="26"/>
      <c r="L115" s="88"/>
      <c r="O115" s="88"/>
      <c r="Q115" s="89"/>
      <c r="R115" s="5"/>
      <c r="S115" s="5"/>
      <c r="T115" s="5"/>
      <c r="U115" s="5"/>
    </row>
    <row r="116" spans="1:21" s="45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88"/>
      <c r="O116" s="88"/>
      <c r="Q116" s="89"/>
      <c r="R116" s="5"/>
      <c r="S116" s="5"/>
      <c r="T116" s="5"/>
      <c r="U116" s="5"/>
    </row>
    <row r="117" spans="1:21" s="45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88"/>
      <c r="O117" s="88"/>
      <c r="Q117" s="89"/>
      <c r="R117" s="5"/>
      <c r="S117" s="5"/>
      <c r="T117" s="5"/>
      <c r="U117" s="5"/>
    </row>
    <row r="118" spans="1:21" s="45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88"/>
      <c r="O118" s="88"/>
      <c r="Q118" s="89"/>
      <c r="R118" s="5"/>
      <c r="S118" s="5"/>
      <c r="T118" s="5"/>
      <c r="U118" s="5"/>
    </row>
    <row r="119" spans="1:21" s="45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88"/>
      <c r="O119" s="88"/>
      <c r="Q119" s="89"/>
      <c r="R119" s="5"/>
      <c r="S119" s="5"/>
      <c r="T119" s="5"/>
      <c r="U119" s="5"/>
    </row>
    <row r="120" spans="1:21" s="45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88"/>
      <c r="O120" s="88"/>
      <c r="Q120" s="89"/>
      <c r="R120" s="5"/>
      <c r="S120" s="5"/>
      <c r="T120" s="5"/>
      <c r="U120" s="5"/>
    </row>
    <row r="121" spans="1:21" s="45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88"/>
      <c r="O121" s="88"/>
      <c r="Q121" s="89"/>
      <c r="R121" s="5"/>
      <c r="S121" s="5"/>
      <c r="T121" s="5"/>
      <c r="U121" s="5"/>
    </row>
    <row r="122" spans="1:21" s="45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90">
        <f>SUM(L13:L121)</f>
        <v>21045000</v>
      </c>
      <c r="M122" s="90">
        <f t="shared" ref="M122:P122" si="1">SUM(M13:M121)</f>
        <v>14941000</v>
      </c>
      <c r="N122" s="90">
        <f>SUM(N13:N121)</f>
        <v>0</v>
      </c>
      <c r="O122" s="90">
        <f>SUM(O13:O121)</f>
        <v>3265000</v>
      </c>
      <c r="P122" s="90">
        <f t="shared" si="1"/>
        <v>0</v>
      </c>
      <c r="Q122" s="89"/>
      <c r="R122" s="5"/>
      <c r="S122" s="5"/>
      <c r="T122" s="5"/>
      <c r="U122" s="5"/>
    </row>
    <row r="123" spans="1:21" s="45" customFormat="1" x14ac:dyDescent="0.25">
      <c r="A123" s="5"/>
      <c r="B123" s="5"/>
      <c r="C123" s="5"/>
      <c r="D123" s="5"/>
      <c r="E123" s="5"/>
      <c r="F123" s="5"/>
      <c r="H123" s="5"/>
      <c r="I123" s="5"/>
      <c r="J123" s="5"/>
      <c r="K123" s="5"/>
      <c r="L123" s="90">
        <f>SUM(L13:L122)</f>
        <v>42090000</v>
      </c>
      <c r="O123" s="90">
        <f>SUM(O13:O122)</f>
        <v>6530000</v>
      </c>
      <c r="Q123" s="89"/>
      <c r="R123" s="5"/>
      <c r="S123" s="5"/>
      <c r="T123" s="5"/>
      <c r="U123" s="5"/>
    </row>
    <row r="124" spans="1:21" s="45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1"/>
      <c r="O124" s="91"/>
      <c r="Q124" s="89"/>
      <c r="R124" s="5"/>
      <c r="S124" s="5"/>
      <c r="T124" s="5"/>
      <c r="U124" s="5"/>
    </row>
    <row r="125" spans="1:21" s="45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1"/>
      <c r="O125" s="91"/>
      <c r="Q125" s="89"/>
      <c r="R125" s="5"/>
      <c r="S125" s="5"/>
      <c r="T125" s="5"/>
      <c r="U125" s="5"/>
    </row>
    <row r="126" spans="1:21" s="45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1"/>
      <c r="O126" s="91"/>
      <c r="Q126" s="89"/>
      <c r="R126" s="5"/>
      <c r="S126" s="5"/>
      <c r="T126" s="5"/>
      <c r="U126" s="5"/>
    </row>
    <row r="127" spans="1:21" s="45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1"/>
      <c r="O127" s="91"/>
      <c r="Q127" s="89"/>
      <c r="R127" s="5"/>
      <c r="S127" s="5"/>
      <c r="T127" s="5"/>
      <c r="U127" s="5"/>
    </row>
    <row r="128" spans="1:21" s="45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1"/>
      <c r="O128" s="91"/>
      <c r="Q128" s="89"/>
      <c r="R128" s="5"/>
      <c r="S128" s="5"/>
      <c r="T128" s="5"/>
      <c r="U128" s="5"/>
    </row>
    <row r="129" spans="1:21" s="45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1"/>
      <c r="O129" s="91"/>
      <c r="Q129" s="89"/>
      <c r="R129" s="5"/>
      <c r="S129" s="5"/>
      <c r="T129" s="5"/>
      <c r="U129" s="5"/>
    </row>
    <row r="130" spans="1:21" s="45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1"/>
      <c r="O130" s="91"/>
      <c r="Q130" s="89"/>
      <c r="R130" s="5"/>
      <c r="S130" s="5"/>
      <c r="T130" s="5"/>
      <c r="U130" s="5"/>
    </row>
    <row r="131" spans="1:21" s="45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1"/>
      <c r="O131" s="91"/>
      <c r="Q131" s="89"/>
      <c r="R131" s="5"/>
      <c r="S131" s="5"/>
      <c r="T131" s="5"/>
      <c r="U131" s="5"/>
    </row>
    <row r="132" spans="1:21" s="45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1"/>
      <c r="O132" s="91"/>
      <c r="Q132" s="89"/>
      <c r="R132" s="5"/>
      <c r="S132" s="5"/>
      <c r="T132" s="5"/>
      <c r="U132" s="5"/>
    </row>
    <row r="133" spans="1:21" s="45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1"/>
      <c r="O133" s="91"/>
      <c r="Q133" s="89"/>
      <c r="R133" s="5"/>
      <c r="S133" s="5"/>
      <c r="T133" s="5"/>
      <c r="U133" s="5"/>
    </row>
  </sheetData>
  <mergeCells count="3">
    <mergeCell ref="A1:I1"/>
    <mergeCell ref="L11:M11"/>
    <mergeCell ref="N11:O11"/>
  </mergeCells>
  <hyperlinks>
    <hyperlink ref="K13" r:id="rId1" display="cetak-kwitansi.php%3fid=1801032"/>
    <hyperlink ref="K14" r:id="rId2" display="cetak-kwitansi.php%3fid=1801033"/>
    <hyperlink ref="K15" r:id="rId3" display="cetak-kwitansi.php%3fid=1801034"/>
    <hyperlink ref="K16" r:id="rId4" display="cetak-kwitansi.php%3fid=1801035"/>
    <hyperlink ref="K17" r:id="rId5" display="cetak-kwitansi.php%3fid=1801036"/>
    <hyperlink ref="K19" r:id="rId6" display="cetak-kwitansi.php%3fid=1801038"/>
    <hyperlink ref="K21" r:id="rId7" display="cetak-kwitansi.php%3fid=1801040"/>
    <hyperlink ref="K23" r:id="rId8" display="cetak-kwitansi.php%3fid=1801042"/>
    <hyperlink ref="K24" r:id="rId9" display="cetak-kwitansi.php%3fid=1801043"/>
    <hyperlink ref="K25" r:id="rId10" display="cetak-kwitansi.php%3fid=1801044"/>
    <hyperlink ref="K26" r:id="rId11" display="cetak-kwitansi.php?id=1801045"/>
    <hyperlink ref="K18" r:id="rId12" display="cetak-kwitansi.php%3fid=1801037"/>
    <hyperlink ref="K20" r:id="rId13" display="cetak-kwitansi.php%3fid=1801039"/>
    <hyperlink ref="K22" r:id="rId14" display="cetak-kwitansi.php%3fid=1801041"/>
  </hyperlinks>
  <pageMargins left="0.7" right="0.7" top="0.75" bottom="0.75" header="0.3" footer="0.3"/>
  <pageSetup scale="60" orientation="portrait" horizontalDpi="0" verticalDpi="0" r:id="rId1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37" zoomScale="84" zoomScaleNormal="100" zoomScaleSheetLayoutView="84" workbookViewId="0">
      <selection activeCell="I57" sqref="I57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1" bestFit="1" customWidth="1"/>
    <col min="13" max="14" width="20.7109375" style="45" customWidth="1"/>
    <col min="15" max="15" width="18.5703125" style="91" bestFit="1" customWidth="1"/>
    <col min="16" max="16" width="20.7109375" style="45" customWidth="1"/>
    <col min="17" max="17" width="21.5703125" style="89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53" t="s">
        <v>0</v>
      </c>
      <c r="B1" s="153"/>
      <c r="C1" s="153"/>
      <c r="D1" s="153"/>
      <c r="E1" s="153"/>
      <c r="F1" s="153"/>
      <c r="G1" s="153"/>
      <c r="H1" s="153"/>
      <c r="I1" s="153"/>
      <c r="J1" s="143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53</v>
      </c>
      <c r="C3" s="8"/>
      <c r="D3" s="6"/>
      <c r="E3" s="6"/>
      <c r="F3" s="6"/>
      <c r="G3" s="6"/>
      <c r="H3" s="6" t="s">
        <v>3</v>
      </c>
      <c r="I3" s="10">
        <v>43169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87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 t="s">
        <v>27</v>
      </c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381</v>
      </c>
      <c r="F8" s="20"/>
      <c r="G8" s="15">
        <f>C8*E8</f>
        <v>38100000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279</v>
      </c>
      <c r="F9" s="20"/>
      <c r="G9" s="15">
        <f t="shared" ref="G9:G16" si="0">C9*E9</f>
        <v>13950000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2</v>
      </c>
      <c r="F10" s="20"/>
      <c r="G10" s="15">
        <f t="shared" si="0"/>
        <v>40000</v>
      </c>
      <c r="H10" s="7"/>
      <c r="I10" s="7"/>
      <c r="J10" s="15"/>
      <c r="K10" s="23"/>
      <c r="L10" s="2" t="s">
        <v>65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4</v>
      </c>
      <c r="F11" s="20"/>
      <c r="G11" s="15">
        <f t="shared" si="0"/>
        <v>40000</v>
      </c>
      <c r="H11" s="7"/>
      <c r="I11" s="15"/>
      <c r="J11" s="15"/>
      <c r="K11" s="99"/>
      <c r="L11" s="154" t="s">
        <v>54</v>
      </c>
      <c r="M11" s="154"/>
      <c r="N11" s="155" t="s">
        <v>55</v>
      </c>
      <c r="O11" s="155"/>
      <c r="P11" s="100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5</v>
      </c>
      <c r="F12" s="20"/>
      <c r="G12" s="15">
        <f>C12*E12</f>
        <v>25000</v>
      </c>
      <c r="H12" s="7"/>
      <c r="I12" s="15"/>
      <c r="J12" s="15"/>
      <c r="K12" s="122" t="s">
        <v>63</v>
      </c>
      <c r="L12" s="101" t="s">
        <v>12</v>
      </c>
      <c r="M12" s="103" t="s">
        <v>13</v>
      </c>
      <c r="N12" s="102" t="s">
        <v>56</v>
      </c>
      <c r="O12" s="101" t="s">
        <v>12</v>
      </c>
      <c r="P12" s="102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 t="s">
        <v>68</v>
      </c>
      <c r="B13" s="20"/>
      <c r="C13" s="21">
        <v>2000</v>
      </c>
      <c r="D13" s="6"/>
      <c r="E13" s="20">
        <v>39</v>
      </c>
      <c r="F13" s="20"/>
      <c r="G13" s="15">
        <f t="shared" si="0"/>
        <v>78000</v>
      </c>
      <c r="H13" s="7"/>
      <c r="I13" s="15"/>
      <c r="J13" s="133"/>
      <c r="K13" s="109">
        <v>45255</v>
      </c>
      <c r="L13" s="27">
        <v>1000000</v>
      </c>
      <c r="M13" s="126">
        <v>1000000</v>
      </c>
      <c r="N13" s="136"/>
      <c r="O13" s="27">
        <v>4200000</v>
      </c>
      <c r="P13" s="118"/>
      <c r="Q13" s="112"/>
      <c r="R13" s="31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J14" s="133"/>
      <c r="K14" s="109">
        <v>45256</v>
      </c>
      <c r="L14" s="27">
        <v>950000</v>
      </c>
      <c r="M14" s="127">
        <v>25000</v>
      </c>
      <c r="N14" s="136"/>
      <c r="O14" s="27"/>
      <c r="P14" s="94"/>
      <c r="Q14" s="112"/>
      <c r="R14" s="32"/>
      <c r="S14" s="33"/>
      <c r="T14" s="31"/>
      <c r="U14" s="31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33"/>
      <c r="K15" s="109">
        <v>45257</v>
      </c>
      <c r="L15" s="27">
        <v>350000</v>
      </c>
      <c r="M15" s="126">
        <v>175000</v>
      </c>
      <c r="N15" s="136"/>
      <c r="O15" s="27"/>
      <c r="P15" s="95"/>
      <c r="Q15" s="27"/>
      <c r="R15" s="32"/>
      <c r="S15" s="33"/>
      <c r="T15" s="31">
        <f>SUM(T6:T14)</f>
        <v>0</v>
      </c>
      <c r="U15" s="31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33"/>
      <c r="K16" s="109">
        <v>45258</v>
      </c>
      <c r="L16" s="27">
        <v>900000</v>
      </c>
      <c r="M16" s="127">
        <v>1600000</v>
      </c>
      <c r="N16" s="136"/>
      <c r="O16" s="27"/>
      <c r="P16" s="28"/>
      <c r="Q16" s="99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52233000</v>
      </c>
      <c r="I17" s="8"/>
      <c r="J17" s="133"/>
      <c r="K17" s="109">
        <v>45259</v>
      </c>
      <c r="L17" s="27">
        <v>550000</v>
      </c>
      <c r="M17" s="126">
        <v>200000</v>
      </c>
      <c r="N17" s="136"/>
      <c r="O17" s="27"/>
      <c r="P17" s="28"/>
      <c r="Q17" s="119"/>
      <c r="R17" s="29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31"/>
      <c r="K18" s="109">
        <v>45260</v>
      </c>
      <c r="L18" s="27">
        <v>950000</v>
      </c>
      <c r="M18" s="126">
        <v>190000</v>
      </c>
      <c r="N18" s="136"/>
      <c r="O18" s="27"/>
      <c r="P18" s="95"/>
      <c r="Q18" s="120"/>
      <c r="R18" s="32"/>
      <c r="S18" s="33"/>
      <c r="T18" s="35" t="s">
        <v>20</v>
      </c>
      <c r="U18" s="33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31"/>
      <c r="K19" s="109">
        <v>45261</v>
      </c>
      <c r="L19" s="27">
        <v>900000</v>
      </c>
      <c r="M19" s="127">
        <v>50000</v>
      </c>
      <c r="N19" s="136"/>
      <c r="O19" s="27"/>
      <c r="P19" s="96"/>
      <c r="Q19" s="100"/>
      <c r="R19" s="32"/>
      <c r="S19" s="33"/>
      <c r="T19" s="35"/>
      <c r="U19" s="33"/>
    </row>
    <row r="20" spans="1:21" x14ac:dyDescent="0.2">
      <c r="A20" s="6"/>
      <c r="B20" s="6"/>
      <c r="C20" s="21">
        <v>1000</v>
      </c>
      <c r="D20" s="6"/>
      <c r="E20" s="6">
        <v>2</v>
      </c>
      <c r="F20" s="6"/>
      <c r="G20" s="21">
        <f>C20*E20</f>
        <v>2000</v>
      </c>
      <c r="H20" s="7"/>
      <c r="I20" s="21"/>
      <c r="J20" s="131"/>
      <c r="K20" s="109">
        <v>45262</v>
      </c>
      <c r="L20" s="27">
        <v>950000</v>
      </c>
      <c r="M20" s="125">
        <v>200000</v>
      </c>
      <c r="N20" s="136"/>
      <c r="O20" s="27"/>
      <c r="P20" s="28"/>
      <c r="Q20" s="27"/>
      <c r="R20" s="29"/>
    </row>
    <row r="21" spans="1:21" x14ac:dyDescent="0.2">
      <c r="A21" s="6"/>
      <c r="B21" s="6"/>
      <c r="C21" s="21">
        <v>500</v>
      </c>
      <c r="D21" s="6"/>
      <c r="E21" s="6">
        <v>452</v>
      </c>
      <c r="F21" s="6"/>
      <c r="G21" s="21">
        <f>C21*E21</f>
        <v>226000</v>
      </c>
      <c r="H21" s="7"/>
      <c r="I21" s="21"/>
      <c r="J21" s="86"/>
      <c r="K21" s="109">
        <v>45263</v>
      </c>
      <c r="L21" s="27">
        <v>1150000</v>
      </c>
      <c r="M21" s="117">
        <v>200000</v>
      </c>
      <c r="N21" s="136"/>
      <c r="O21" s="27"/>
      <c r="P21" s="28"/>
      <c r="Q21" s="27"/>
      <c r="R21" s="29"/>
    </row>
    <row r="22" spans="1:21" x14ac:dyDescent="0.2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K22" s="109">
        <v>45264</v>
      </c>
      <c r="L22" s="27">
        <v>900000</v>
      </c>
      <c r="M22" s="117"/>
      <c r="N22" s="136"/>
      <c r="O22" s="27"/>
      <c r="P22" s="28"/>
      <c r="Q22" s="27"/>
      <c r="R22" s="29"/>
    </row>
    <row r="23" spans="1:21" x14ac:dyDescent="0.2">
      <c r="A23" s="6"/>
      <c r="B23" s="6"/>
      <c r="C23" s="21">
        <v>100</v>
      </c>
      <c r="D23" s="6"/>
      <c r="E23" s="6">
        <v>1</v>
      </c>
      <c r="F23" s="6"/>
      <c r="G23" s="21">
        <f>C23*E23</f>
        <v>100</v>
      </c>
      <c r="H23" s="7"/>
      <c r="I23" s="8"/>
      <c r="K23" s="109">
        <v>45265</v>
      </c>
      <c r="L23" s="27">
        <v>2000000</v>
      </c>
      <c r="M23" s="106"/>
      <c r="N23" s="136"/>
      <c r="O23" s="27"/>
      <c r="P23" s="97"/>
      <c r="Q23" s="100"/>
      <c r="R23" s="32"/>
      <c r="S23" s="33"/>
      <c r="T23" s="35"/>
      <c r="U23" s="33"/>
    </row>
    <row r="24" spans="1:21" x14ac:dyDescent="0.2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K24" s="109">
        <v>45266</v>
      </c>
      <c r="L24" s="27">
        <v>1150000</v>
      </c>
      <c r="M24" s="117"/>
      <c r="N24" s="136"/>
      <c r="O24" s="27"/>
      <c r="P24" s="92"/>
      <c r="Q24" s="112"/>
      <c r="R24" s="30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6">
        <v>0</v>
      </c>
      <c r="H25" s="7"/>
      <c r="I25" s="6" t="s">
        <v>1</v>
      </c>
      <c r="K25" s="109">
        <v>45267</v>
      </c>
      <c r="L25" s="27">
        <v>550000</v>
      </c>
      <c r="M25" s="117"/>
      <c r="N25" s="136"/>
      <c r="O25" s="27"/>
      <c r="P25" s="93"/>
      <c r="Q25" s="112"/>
      <c r="R25" s="30"/>
    </row>
    <row r="26" spans="1:21" x14ac:dyDescent="0.2">
      <c r="A26" s="6"/>
      <c r="B26" s="6"/>
      <c r="C26" s="16" t="s">
        <v>18</v>
      </c>
      <c r="D26" s="6"/>
      <c r="E26" s="6"/>
      <c r="F26" s="6"/>
      <c r="G26" s="6"/>
      <c r="H26" s="37">
        <f>SUM(G20:G25)</f>
        <v>228100</v>
      </c>
      <c r="I26" s="7"/>
      <c r="J26" s="86"/>
      <c r="K26" s="109">
        <v>45268</v>
      </c>
      <c r="L26" s="27">
        <v>1020000</v>
      </c>
      <c r="M26" s="105"/>
      <c r="N26" s="136"/>
      <c r="O26" s="27"/>
      <c r="P26" s="95"/>
      <c r="Q26" s="34"/>
      <c r="R26" s="32"/>
      <c r="S26" s="33"/>
      <c r="T26" s="35"/>
      <c r="U26" s="33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52461100</v>
      </c>
      <c r="K27" s="109">
        <v>45269</v>
      </c>
      <c r="L27" s="27">
        <v>2500000</v>
      </c>
      <c r="M27" s="104"/>
      <c r="N27" s="115"/>
      <c r="O27" s="121"/>
      <c r="P27" s="93"/>
      <c r="Q27" s="112"/>
      <c r="R27" s="30"/>
    </row>
    <row r="28" spans="1:21" x14ac:dyDescent="0.2">
      <c r="A28" s="6"/>
      <c r="B28" s="6"/>
      <c r="C28" s="107" t="s">
        <v>58</v>
      </c>
      <c r="D28" s="6"/>
      <c r="E28" s="6"/>
      <c r="F28" s="6"/>
      <c r="G28" s="108">
        <f>I27-G29</f>
        <v>52461100</v>
      </c>
      <c r="H28" s="7"/>
      <c r="I28" s="7"/>
      <c r="K28" s="109">
        <v>45270</v>
      </c>
      <c r="L28" s="27">
        <v>2500000</v>
      </c>
      <c r="M28" s="39"/>
      <c r="N28" s="115"/>
      <c r="O28" s="121"/>
      <c r="P28" s="39"/>
      <c r="Q28" s="38"/>
      <c r="R28" s="32"/>
      <c r="S28" s="33"/>
      <c r="T28" s="35"/>
      <c r="U28" s="33"/>
    </row>
    <row r="29" spans="1:21" x14ac:dyDescent="0.2">
      <c r="A29" s="6"/>
      <c r="B29" s="6"/>
      <c r="C29" s="107" t="s">
        <v>59</v>
      </c>
      <c r="D29" s="6"/>
      <c r="E29" s="6"/>
      <c r="F29" s="6"/>
      <c r="G29" s="108">
        <v>0</v>
      </c>
      <c r="H29" s="7"/>
      <c r="I29" s="7"/>
      <c r="K29" s="109">
        <v>45271</v>
      </c>
      <c r="L29" s="27">
        <v>1000000</v>
      </c>
      <c r="M29" s="39"/>
      <c r="N29" s="115"/>
      <c r="O29" s="121"/>
      <c r="P29" s="39"/>
      <c r="Q29" s="38"/>
      <c r="R29" s="32"/>
      <c r="S29" s="33"/>
      <c r="T29" s="40"/>
      <c r="U29" s="33"/>
    </row>
    <row r="30" spans="1:21" x14ac:dyDescent="0.25">
      <c r="A30" s="6"/>
      <c r="B30" s="6"/>
      <c r="C30" s="6"/>
      <c r="D30" s="6"/>
      <c r="E30" s="6"/>
      <c r="F30" s="6"/>
      <c r="G30" s="123"/>
      <c r="H30" s="7"/>
      <c r="I30" s="7"/>
      <c r="K30" s="109">
        <v>45272</v>
      </c>
      <c r="L30" s="27">
        <v>1750000</v>
      </c>
      <c r="M30" s="42"/>
      <c r="N30" s="115"/>
      <c r="O30" s="121"/>
      <c r="P30" s="42"/>
      <c r="Q30" s="38"/>
      <c r="R30" s="32"/>
      <c r="S30" s="33"/>
      <c r="T30" s="35"/>
      <c r="U30" s="33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K31" s="110"/>
      <c r="L31" s="27">
        <v>-4200000</v>
      </c>
      <c r="M31" s="42"/>
      <c r="N31" s="115"/>
      <c r="O31" s="121"/>
      <c r="P31" s="42"/>
      <c r="Q31" s="38"/>
      <c r="R31" s="1"/>
      <c r="S31" s="33"/>
      <c r="T31" s="1"/>
      <c r="U31" s="33"/>
    </row>
    <row r="32" spans="1:21" x14ac:dyDescent="0.25">
      <c r="A32" s="6"/>
      <c r="B32" s="6"/>
      <c r="C32" s="6" t="s">
        <v>60</v>
      </c>
      <c r="D32" s="6"/>
      <c r="E32" s="6"/>
      <c r="F32" s="6"/>
      <c r="G32" s="6" t="s">
        <v>1</v>
      </c>
      <c r="H32" s="7"/>
      <c r="I32" s="7">
        <f>+'02 Maret (2)'!I40</f>
        <v>486874603</v>
      </c>
      <c r="J32" s="86">
        <f>+M13</f>
        <v>1000000</v>
      </c>
      <c r="K32" s="109"/>
      <c r="L32" s="27">
        <v>2400000</v>
      </c>
      <c r="M32" s="42"/>
      <c r="N32" s="115"/>
      <c r="O32" s="121"/>
      <c r="P32" s="42"/>
      <c r="Q32" s="38"/>
      <c r="R32" s="1"/>
      <c r="S32" s="33"/>
      <c r="T32" s="1"/>
      <c r="U32" s="33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1">
        <f>+'9 Maret '!I59</f>
        <v>32631100</v>
      </c>
      <c r="K33" s="109"/>
      <c r="L33" s="27"/>
      <c r="M33" s="42"/>
      <c r="N33" s="115"/>
      <c r="O33" s="121"/>
      <c r="P33" s="42"/>
      <c r="Q33" s="38"/>
      <c r="R33" s="1"/>
      <c r="S33" s="33"/>
      <c r="T33" s="1"/>
      <c r="U33" s="33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86">
        <f>+J26-J32</f>
        <v>-1000000</v>
      </c>
      <c r="K34" s="109"/>
      <c r="L34" s="27"/>
      <c r="M34" s="42"/>
      <c r="N34" s="115"/>
      <c r="O34" s="121"/>
      <c r="P34" s="42"/>
      <c r="Q34" s="38"/>
      <c r="R34" s="1"/>
      <c r="S34" s="33"/>
      <c r="T34" s="43"/>
      <c r="U34" s="33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2"/>
      <c r="K35" s="109"/>
      <c r="L35" s="27"/>
      <c r="M35" s="42"/>
      <c r="N35" s="115"/>
      <c r="O35" s="121"/>
      <c r="P35" s="42"/>
      <c r="Q35" s="38"/>
      <c r="R35" s="33"/>
      <c r="S35" s="33"/>
      <c r="T35" s="1"/>
      <c r="U35" s="33"/>
    </row>
    <row r="36" spans="1:21" x14ac:dyDescent="0.2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K36" s="109"/>
      <c r="L36" s="27"/>
      <c r="N36" s="115"/>
      <c r="O36" s="121"/>
      <c r="Q36" s="38"/>
      <c r="R36" s="8"/>
      <c r="S36" s="33"/>
      <c r="T36" s="1"/>
      <c r="U36" s="1"/>
    </row>
    <row r="37" spans="1:21" x14ac:dyDescent="0.2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98"/>
      <c r="K37" s="109"/>
      <c r="L37" s="27"/>
      <c r="N37" s="115"/>
      <c r="O37" s="121"/>
      <c r="Q37" s="38"/>
      <c r="S37" s="33"/>
      <c r="T37" s="1"/>
      <c r="U37" s="1"/>
    </row>
    <row r="38" spans="1:21" x14ac:dyDescent="0.2">
      <c r="A38" s="6"/>
      <c r="B38" s="6"/>
      <c r="C38" s="6" t="s">
        <v>26</v>
      </c>
      <c r="D38" s="6"/>
      <c r="E38" s="6" t="s">
        <v>27</v>
      </c>
      <c r="F38" s="6"/>
      <c r="G38" s="21"/>
      <c r="H38" s="37"/>
      <c r="I38" s="7"/>
      <c r="J38" s="25"/>
      <c r="K38" s="110"/>
      <c r="L38" s="139"/>
      <c r="N38" s="115"/>
      <c r="O38" s="121"/>
      <c r="Q38" s="38"/>
      <c r="S38" s="33"/>
      <c r="T38" s="1"/>
      <c r="U38" s="1"/>
    </row>
    <row r="39" spans="1:21" x14ac:dyDescent="0.2">
      <c r="A39" s="6"/>
      <c r="B39" s="6"/>
      <c r="C39" s="6" t="s">
        <v>28</v>
      </c>
      <c r="D39" s="6"/>
      <c r="E39" s="6"/>
      <c r="F39" s="6"/>
      <c r="G39" s="6"/>
      <c r="H39" s="44"/>
      <c r="I39" s="6" t="s">
        <v>1</v>
      </c>
      <c r="J39" s="25"/>
      <c r="K39" s="109"/>
      <c r="L39" s="27"/>
      <c r="N39" s="116"/>
      <c r="O39" s="27"/>
      <c r="Q39" s="38"/>
      <c r="S39" s="33"/>
      <c r="T39" s="1"/>
      <c r="U39" s="1"/>
    </row>
    <row r="40" spans="1:21" x14ac:dyDescent="0.2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25"/>
      <c r="K40" s="109"/>
      <c r="L40" s="27"/>
      <c r="N40" s="109"/>
      <c r="O40" s="27"/>
      <c r="Q40" s="38"/>
      <c r="S40" s="33"/>
      <c r="T40" s="1"/>
      <c r="U40" s="1"/>
    </row>
    <row r="41" spans="1:21" x14ac:dyDescent="0.2">
      <c r="A41" s="6"/>
      <c r="B41" s="6"/>
      <c r="C41" s="6"/>
      <c r="D41" s="6"/>
      <c r="E41" s="6"/>
      <c r="F41" s="6"/>
      <c r="G41" s="6"/>
      <c r="H41" s="7"/>
      <c r="I41" s="7"/>
      <c r="J41" s="25"/>
      <c r="K41" s="110"/>
      <c r="L41" s="27"/>
      <c r="N41" s="109"/>
      <c r="O41" s="27"/>
      <c r="Q41" s="38"/>
      <c r="S41" s="33"/>
      <c r="T41" s="1"/>
      <c r="U41" s="1"/>
    </row>
    <row r="42" spans="1:21" x14ac:dyDescent="0.2">
      <c r="A42" s="6"/>
      <c r="B42" s="6"/>
      <c r="C42" s="6" t="s">
        <v>64</v>
      </c>
      <c r="D42" s="6"/>
      <c r="E42" s="6"/>
      <c r="F42" s="6"/>
      <c r="G42" s="6"/>
      <c r="H42" s="7">
        <v>75000000</v>
      </c>
      <c r="I42" s="7"/>
      <c r="J42" s="25"/>
      <c r="K42" s="110"/>
      <c r="L42" s="139"/>
      <c r="N42" s="109"/>
      <c r="O42" s="27"/>
      <c r="Q42" s="38"/>
      <c r="S42" s="33"/>
      <c r="T42" s="1"/>
      <c r="U42" s="1"/>
    </row>
    <row r="43" spans="1:21" x14ac:dyDescent="0.2">
      <c r="A43" s="6"/>
      <c r="B43" s="6"/>
      <c r="C43" s="16" t="s">
        <v>30</v>
      </c>
      <c r="D43" s="6"/>
      <c r="E43" s="6"/>
      <c r="F43" s="6"/>
      <c r="G43" s="6"/>
      <c r="H43" s="37">
        <v>2310546</v>
      </c>
      <c r="J43" s="25"/>
      <c r="L43" s="139"/>
      <c r="N43" s="109"/>
      <c r="O43" s="27"/>
      <c r="Q43" s="38"/>
      <c r="S43" s="33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32649869</v>
      </c>
      <c r="I44" s="7"/>
      <c r="J44" s="25"/>
      <c r="N44" s="109"/>
      <c r="O44" s="27"/>
      <c r="Q44" s="38"/>
      <c r="S44" s="33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6">
        <v>32510381</v>
      </c>
      <c r="I45" s="7"/>
      <c r="J45" s="25"/>
      <c r="N45" s="109"/>
      <c r="O45" s="27"/>
      <c r="Q45" s="38"/>
      <c r="R45" s="49"/>
      <c r="S45" s="32"/>
      <c r="T45" s="50"/>
      <c r="U45" s="50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47">
        <f>SUM(H42:H45)</f>
        <v>142470796</v>
      </c>
      <c r="J46" s="25"/>
      <c r="N46" s="109"/>
      <c r="O46" s="27"/>
      <c r="Q46" s="38"/>
      <c r="R46" s="49"/>
      <c r="S46" s="32"/>
      <c r="T46" s="51"/>
      <c r="U46" s="50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48">
        <f>SUM(I40:I46)</f>
        <v>629345399</v>
      </c>
      <c r="J47" s="25"/>
      <c r="N47" s="109"/>
      <c r="O47" s="27"/>
      <c r="Q47" s="38"/>
      <c r="R47" s="49"/>
      <c r="S47" s="32"/>
      <c r="T47" s="49"/>
      <c r="U47" s="50"/>
    </row>
    <row r="48" spans="1:21" x14ac:dyDescent="0.25">
      <c r="A48" s="6"/>
      <c r="B48" s="16">
        <v>2</v>
      </c>
      <c r="C48" s="16" t="s">
        <v>57</v>
      </c>
      <c r="D48" s="6"/>
      <c r="E48" s="6"/>
      <c r="F48" s="6"/>
      <c r="G48" s="6"/>
      <c r="H48" s="7"/>
      <c r="I48" s="7"/>
      <c r="J48" s="25"/>
      <c r="N48" s="109"/>
      <c r="O48" s="27"/>
      <c r="Q48" s="38"/>
      <c r="R48" s="49"/>
      <c r="S48" s="50"/>
      <c r="T48" s="49"/>
      <c r="U48" s="50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M121</f>
        <v>3640000</v>
      </c>
      <c r="I49" s="7"/>
      <c r="J49" s="25"/>
      <c r="N49" s="109"/>
      <c r="O49" s="27"/>
      <c r="Q49" s="38"/>
      <c r="R49" s="55"/>
      <c r="S49" s="55">
        <f>SUM(S13:S47)</f>
        <v>0</v>
      </c>
      <c r="T49" s="49"/>
      <c r="U49" s="50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2"/>
      <c r="I50" s="7" t="s">
        <v>1</v>
      </c>
      <c r="J50" s="56"/>
      <c r="M50" s="57"/>
      <c r="N50" s="109"/>
      <c r="O50" s="27"/>
      <c r="P50" s="57"/>
      <c r="Q50" s="38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3"/>
      <c r="I51" s="7">
        <f>H49+H50</f>
        <v>3640000</v>
      </c>
      <c r="J51" s="56"/>
      <c r="M51" s="57"/>
      <c r="N51" s="109"/>
      <c r="O51" s="27"/>
      <c r="P51" s="57"/>
      <c r="Q51" s="38"/>
      <c r="R51" s="58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4"/>
      <c r="I52" s="7" t="s">
        <v>1</v>
      </c>
      <c r="J52" s="25"/>
      <c r="M52" s="57"/>
      <c r="N52" s="109"/>
      <c r="O52" s="27"/>
      <c r="P52" s="57"/>
      <c r="Q52" s="38"/>
      <c r="R52" s="58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0"/>
      <c r="M53" s="57"/>
      <c r="N53" s="109"/>
      <c r="O53" s="27"/>
      <c r="P53" s="57"/>
      <c r="Q53" s="38"/>
      <c r="R53" s="58"/>
      <c r="S53" s="1"/>
      <c r="U53" s="1"/>
    </row>
    <row r="54" spans="1:21" x14ac:dyDescent="0.25">
      <c r="A54" s="6"/>
      <c r="B54" s="6"/>
      <c r="C54" s="62" t="s">
        <v>61</v>
      </c>
      <c r="D54" s="6"/>
      <c r="E54" s="6"/>
      <c r="F54" s="6"/>
      <c r="G54" s="15"/>
      <c r="H54" s="37">
        <f>+L121</f>
        <v>19270000</v>
      </c>
      <c r="I54" s="7"/>
      <c r="J54" s="60"/>
      <c r="M54" s="57"/>
      <c r="N54" s="109"/>
      <c r="O54" s="27"/>
      <c r="P54" s="57"/>
      <c r="Q54" s="38"/>
      <c r="R54" s="58"/>
      <c r="S54" s="1"/>
      <c r="U54" s="1"/>
    </row>
    <row r="55" spans="1:21" x14ac:dyDescent="0.25">
      <c r="A55" s="6"/>
      <c r="B55" s="6"/>
      <c r="C55" s="62" t="s">
        <v>62</v>
      </c>
      <c r="D55" s="6"/>
      <c r="E55" s="6"/>
      <c r="F55" s="6"/>
      <c r="G55" s="15"/>
      <c r="H55" s="37">
        <f>+O13</f>
        <v>4200000</v>
      </c>
      <c r="I55" s="7"/>
      <c r="J55" s="60"/>
      <c r="M55" s="57"/>
      <c r="N55" s="109"/>
      <c r="O55" s="27"/>
      <c r="P55" s="57"/>
      <c r="Q55" s="38"/>
      <c r="R55" s="58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24"/>
      <c r="I56" s="7"/>
      <c r="J56" s="60"/>
      <c r="M56" s="57"/>
      <c r="N56" s="109"/>
      <c r="O56" s="27"/>
      <c r="P56" s="57"/>
      <c r="Q56" s="38"/>
      <c r="R56" s="58"/>
      <c r="S56" s="1"/>
      <c r="U56" s="1"/>
    </row>
    <row r="57" spans="1:21" x14ac:dyDescent="0.25">
      <c r="A57" s="6"/>
      <c r="B57" s="6"/>
      <c r="C57" s="6" t="s">
        <v>37</v>
      </c>
      <c r="D57" s="6"/>
      <c r="E57" s="6"/>
      <c r="F57" s="6"/>
      <c r="G57" s="6"/>
      <c r="H57" s="15"/>
      <c r="I57" s="44">
        <f>SUM(H54:H56)</f>
        <v>23470000</v>
      </c>
      <c r="J57" s="111"/>
      <c r="M57" s="57"/>
      <c r="N57" s="109"/>
      <c r="O57" s="27"/>
      <c r="P57" s="57"/>
      <c r="Q57" s="38"/>
      <c r="R57" s="59"/>
      <c r="S57" s="43"/>
      <c r="T57" s="59"/>
      <c r="U57" s="43"/>
    </row>
    <row r="58" spans="1:21" x14ac:dyDescent="0.25">
      <c r="A58" s="6"/>
      <c r="B58" s="6"/>
      <c r="C58" s="16" t="s">
        <v>37</v>
      </c>
      <c r="D58" s="6"/>
      <c r="E58" s="6"/>
      <c r="F58" s="6"/>
      <c r="G58" s="6"/>
      <c r="H58" s="7"/>
      <c r="I58" s="7">
        <f>+I33-I51+I57</f>
        <v>52461100</v>
      </c>
      <c r="J58" s="60"/>
      <c r="M58" s="61"/>
      <c r="N58" s="109"/>
      <c r="O58" s="27"/>
      <c r="P58" s="61"/>
      <c r="Q58" s="38"/>
      <c r="R58" s="59"/>
      <c r="S58" s="43"/>
      <c r="T58" s="59"/>
      <c r="U58" s="43"/>
    </row>
    <row r="59" spans="1:21" x14ac:dyDescent="0.25">
      <c r="A59" s="62" t="s">
        <v>38</v>
      </c>
      <c r="B59" s="6"/>
      <c r="C59" s="6" t="s">
        <v>39</v>
      </c>
      <c r="D59" s="6"/>
      <c r="E59" s="6"/>
      <c r="F59" s="6"/>
      <c r="G59" s="6"/>
      <c r="H59" s="7"/>
      <c r="I59" s="7">
        <f>+I27</f>
        <v>52461100</v>
      </c>
      <c r="J59" s="60"/>
      <c r="M59" s="61"/>
      <c r="N59" s="109"/>
      <c r="O59" s="27"/>
      <c r="P59" s="61"/>
      <c r="Q59" s="38"/>
      <c r="R59" s="59"/>
      <c r="S59" s="43"/>
      <c r="T59" s="59"/>
      <c r="U59" s="43"/>
    </row>
    <row r="60" spans="1:21" x14ac:dyDescent="0.25">
      <c r="A60" s="6"/>
      <c r="B60" s="6"/>
      <c r="C60" s="6"/>
      <c r="D60" s="6"/>
      <c r="E60" s="6"/>
      <c r="F60" s="6"/>
      <c r="G60" s="6"/>
      <c r="H60" s="7" t="s">
        <v>1</v>
      </c>
      <c r="I60" s="44">
        <v>0</v>
      </c>
      <c r="J60" s="60"/>
      <c r="M60" s="63"/>
      <c r="N60" s="109"/>
      <c r="O60" s="27"/>
      <c r="P60" s="63"/>
      <c r="Q60" s="38"/>
      <c r="R60" s="59"/>
      <c r="S60" s="43"/>
      <c r="T60" s="59"/>
      <c r="U60" s="64"/>
    </row>
    <row r="61" spans="1:21" x14ac:dyDescent="0.25">
      <c r="A61" s="6"/>
      <c r="B61" s="6"/>
      <c r="C61" s="6"/>
      <c r="D61" s="6"/>
      <c r="E61" s="6" t="s">
        <v>40</v>
      </c>
      <c r="F61" s="6"/>
      <c r="G61" s="6"/>
      <c r="H61" s="7"/>
      <c r="I61" s="7">
        <f>+I59-I58</f>
        <v>0</v>
      </c>
      <c r="J61" s="69"/>
      <c r="M61" s="57"/>
      <c r="N61" s="109"/>
      <c r="O61" s="27"/>
      <c r="P61" s="57"/>
      <c r="Q61" s="38"/>
      <c r="R61" s="59"/>
      <c r="S61" s="43"/>
      <c r="T61" s="59"/>
      <c r="U61" s="59"/>
    </row>
    <row r="62" spans="1:21" x14ac:dyDescent="0.25">
      <c r="A62" s="6"/>
      <c r="B62" s="6"/>
      <c r="C62" s="6"/>
      <c r="D62" s="6"/>
      <c r="E62" s="6"/>
      <c r="F62" s="6"/>
      <c r="G62" s="6"/>
      <c r="H62" s="7"/>
      <c r="I62" s="7"/>
      <c r="J62" s="69"/>
      <c r="M62" s="63"/>
      <c r="N62" s="109"/>
      <c r="O62" s="27"/>
      <c r="P62" s="63"/>
      <c r="Q62" s="38"/>
      <c r="R62" s="59"/>
      <c r="S62" s="43"/>
      <c r="T62" s="59"/>
      <c r="U62" s="59"/>
    </row>
    <row r="63" spans="1:21" x14ac:dyDescent="0.25">
      <c r="A63" s="6" t="s">
        <v>41</v>
      </c>
      <c r="B63" s="6"/>
      <c r="C63" s="6"/>
      <c r="D63" s="6"/>
      <c r="E63" s="6"/>
      <c r="F63" s="6"/>
      <c r="G63" s="6"/>
      <c r="H63" s="7"/>
      <c r="I63" s="41"/>
      <c r="J63" s="69"/>
      <c r="M63" s="63"/>
      <c r="N63" s="109"/>
      <c r="O63" s="27"/>
      <c r="P63" s="63"/>
      <c r="Q63" s="38"/>
      <c r="R63" s="59"/>
      <c r="S63" s="43"/>
      <c r="T63" s="59"/>
      <c r="U63" s="59"/>
    </row>
    <row r="64" spans="1:21" x14ac:dyDescent="0.25">
      <c r="A64" s="6" t="s">
        <v>42</v>
      </c>
      <c r="B64" s="6"/>
      <c r="C64" s="6"/>
      <c r="D64" s="6"/>
      <c r="E64" s="6" t="s">
        <v>1</v>
      </c>
      <c r="F64" s="6"/>
      <c r="G64" s="6" t="s">
        <v>43</v>
      </c>
      <c r="H64" s="7"/>
      <c r="I64" s="21"/>
      <c r="J64" s="69"/>
      <c r="M64" s="63"/>
      <c r="N64" s="109"/>
      <c r="O64" s="27"/>
      <c r="P64" s="63"/>
      <c r="Q64" s="38"/>
      <c r="R64" s="59"/>
      <c r="S64" s="43"/>
      <c r="T64" s="59"/>
      <c r="U64" s="59"/>
    </row>
    <row r="65" spans="1:19" x14ac:dyDescent="0.25">
      <c r="A65" s="6"/>
      <c r="B65" s="6"/>
      <c r="C65" s="6"/>
      <c r="D65" s="6"/>
      <c r="E65" s="6"/>
      <c r="F65" s="6"/>
      <c r="G65" s="6"/>
      <c r="H65" s="7" t="s">
        <v>1</v>
      </c>
      <c r="I65" s="21"/>
      <c r="J65" s="69"/>
      <c r="M65" s="63"/>
      <c r="N65" s="109"/>
      <c r="O65" s="27"/>
      <c r="P65" s="63"/>
      <c r="Q65" s="38"/>
      <c r="S65" s="33"/>
    </row>
    <row r="66" spans="1:19" x14ac:dyDescent="0.25">
      <c r="A66" s="65"/>
      <c r="B66" s="66"/>
      <c r="C66" s="66"/>
      <c r="D66" s="67"/>
      <c r="E66" s="67"/>
      <c r="F66" s="67"/>
      <c r="G66" s="67"/>
      <c r="H66" s="67"/>
      <c r="J66" s="69"/>
      <c r="N66" s="109"/>
      <c r="O66" s="27"/>
      <c r="Q66" s="38"/>
    </row>
    <row r="67" spans="1:19" x14ac:dyDescent="0.25">
      <c r="A67" s="1"/>
      <c r="B67" s="1"/>
      <c r="C67" s="1"/>
      <c r="D67" s="1"/>
      <c r="E67" s="1"/>
      <c r="F67" s="1"/>
      <c r="G67" s="8"/>
      <c r="I67" s="1"/>
      <c r="J67" s="69"/>
      <c r="N67" s="109"/>
      <c r="O67" s="27"/>
      <c r="Q67" s="38"/>
      <c r="S67" s="58"/>
    </row>
    <row r="68" spans="1:19" x14ac:dyDescent="0.25">
      <c r="A68" s="68" t="s">
        <v>44</v>
      </c>
      <c r="B68" s="66"/>
      <c r="C68" s="66"/>
      <c r="D68" s="67"/>
      <c r="E68" s="67"/>
      <c r="F68" s="67"/>
      <c r="G68" s="8" t="s">
        <v>45</v>
      </c>
      <c r="J68" s="69"/>
      <c r="O68" s="27"/>
      <c r="Q68" s="38"/>
      <c r="S68" s="58"/>
    </row>
    <row r="70" spans="1:19" x14ac:dyDescent="0.25">
      <c r="A70" s="68" t="s">
        <v>66</v>
      </c>
      <c r="B70" s="66"/>
      <c r="C70" s="66"/>
      <c r="D70" s="67"/>
      <c r="E70" s="67"/>
      <c r="F70" s="67"/>
      <c r="G70" s="8"/>
      <c r="H70" s="5" t="s">
        <v>69</v>
      </c>
      <c r="J70" s="69"/>
      <c r="O70" s="27"/>
      <c r="Q70" s="38"/>
      <c r="S70" s="58"/>
    </row>
    <row r="71" spans="1:19" x14ac:dyDescent="0.25">
      <c r="A71" s="1"/>
      <c r="B71" s="1"/>
      <c r="C71" s="1"/>
      <c r="D71" s="1"/>
      <c r="E71" s="1"/>
      <c r="F71" s="1"/>
      <c r="H71" s="8"/>
      <c r="I71" s="1"/>
      <c r="J71" s="69"/>
      <c r="O71" s="27"/>
      <c r="Q71" s="38"/>
    </row>
    <row r="72" spans="1:19" x14ac:dyDescent="0.25">
      <c r="A72" s="1"/>
      <c r="B72" s="1"/>
      <c r="C72" s="1"/>
      <c r="D72" s="1"/>
      <c r="E72" s="1"/>
      <c r="F72" s="1"/>
      <c r="G72" s="67" t="s">
        <v>46</v>
      </c>
      <c r="H72" s="1"/>
      <c r="I72" s="1"/>
      <c r="J72" s="69"/>
      <c r="M72" s="63"/>
      <c r="N72" s="63"/>
      <c r="O72" s="27"/>
      <c r="P72" s="63"/>
      <c r="Q72" s="38"/>
    </row>
    <row r="73" spans="1:19" x14ac:dyDescent="0.25">
      <c r="A73" s="1"/>
      <c r="B73" s="1"/>
      <c r="C73" s="1"/>
      <c r="D73" s="1"/>
      <c r="E73" s="1"/>
      <c r="F73" s="1"/>
      <c r="G73" s="67"/>
      <c r="H73" s="1"/>
      <c r="I73" s="1"/>
      <c r="J73" s="69"/>
      <c r="O73" s="27"/>
      <c r="Q73" s="38"/>
    </row>
    <row r="74" spans="1:19" x14ac:dyDescent="0.25">
      <c r="A74" s="1"/>
      <c r="B74" s="1"/>
      <c r="C74" s="1"/>
      <c r="D74" s="1"/>
      <c r="E74" s="1" t="s">
        <v>47</v>
      </c>
      <c r="F74" s="1"/>
      <c r="G74" s="1"/>
      <c r="H74" s="1"/>
      <c r="I74" s="1"/>
      <c r="J74" s="69"/>
      <c r="O74" s="27"/>
      <c r="Q74" s="38"/>
    </row>
    <row r="75" spans="1:19" x14ac:dyDescent="0.25">
      <c r="A75" s="1"/>
      <c r="B75" s="1"/>
      <c r="C75" s="1"/>
      <c r="D75" s="1"/>
      <c r="E75" s="1" t="s">
        <v>47</v>
      </c>
      <c r="F75" s="1"/>
      <c r="G75" s="1"/>
      <c r="H75" s="1"/>
      <c r="I75" s="70"/>
      <c r="J75" s="69"/>
      <c r="O75" s="27"/>
      <c r="Q75" s="38"/>
    </row>
    <row r="76" spans="1:19" x14ac:dyDescent="0.25">
      <c r="A76" s="67"/>
      <c r="B76" s="67"/>
      <c r="C76" s="67"/>
      <c r="D76" s="67"/>
      <c r="E76" s="67"/>
      <c r="F76" s="67"/>
      <c r="G76" s="71"/>
      <c r="H76" s="72"/>
      <c r="I76" s="67"/>
      <c r="J76" s="69"/>
      <c r="O76" s="27"/>
      <c r="Q76" s="73"/>
    </row>
    <row r="77" spans="1:19" x14ac:dyDescent="0.25">
      <c r="A77" s="67"/>
      <c r="B77" s="67"/>
      <c r="C77" s="67"/>
      <c r="D77" s="67"/>
      <c r="E77" s="67"/>
      <c r="F77" s="67"/>
      <c r="G77" s="71" t="s">
        <v>48</v>
      </c>
      <c r="H77" s="74"/>
      <c r="I77" s="67"/>
      <c r="J77" s="69"/>
      <c r="O77" s="27"/>
      <c r="Q77" s="73"/>
    </row>
    <row r="78" spans="1:19" x14ac:dyDescent="0.25">
      <c r="A78" s="78"/>
      <c r="B78" s="76"/>
      <c r="C78" s="76"/>
      <c r="D78" s="76"/>
      <c r="E78" s="77"/>
      <c r="F78" s="1"/>
      <c r="G78" s="1"/>
      <c r="H78" s="43"/>
      <c r="I78" s="1"/>
      <c r="J78" s="69"/>
      <c r="O78" s="27"/>
      <c r="Q78" s="73"/>
    </row>
    <row r="79" spans="1:19" x14ac:dyDescent="0.25">
      <c r="A79" s="78"/>
      <c r="B79" s="76"/>
      <c r="C79" s="79"/>
      <c r="D79" s="76"/>
      <c r="E79" s="80"/>
      <c r="F79" s="1"/>
      <c r="G79" s="1"/>
      <c r="H79" s="43"/>
      <c r="I79" s="1"/>
      <c r="J79" s="69"/>
      <c r="O79" s="27"/>
      <c r="Q79" s="73"/>
    </row>
    <row r="80" spans="1:19" x14ac:dyDescent="0.25">
      <c r="A80" s="77"/>
      <c r="B80" s="76"/>
      <c r="C80" s="79"/>
      <c r="D80" s="79"/>
      <c r="E80" s="81"/>
      <c r="F80" s="58"/>
      <c r="H80" s="59"/>
      <c r="J80" s="69"/>
      <c r="O80" s="27"/>
      <c r="Q80" s="73"/>
    </row>
    <row r="81" spans="1:17" x14ac:dyDescent="0.25">
      <c r="A81" s="82"/>
      <c r="B81" s="76"/>
      <c r="C81" s="83"/>
      <c r="D81" s="83"/>
      <c r="E81" s="81"/>
      <c r="H81" s="59"/>
      <c r="J81" s="69"/>
      <c r="O81" s="27"/>
      <c r="Q81" s="73"/>
    </row>
    <row r="82" spans="1:17" x14ac:dyDescent="0.25">
      <c r="A82" s="84"/>
      <c r="B82" s="76"/>
      <c r="C82" s="83"/>
      <c r="D82" s="83"/>
      <c r="E82" s="81"/>
      <c r="H82" s="59"/>
      <c r="J82" s="69"/>
      <c r="O82" s="27"/>
      <c r="Q82" s="85"/>
    </row>
    <row r="83" spans="1:17" x14ac:dyDescent="0.25">
      <c r="A83" s="84"/>
      <c r="B83" s="76"/>
      <c r="C83" s="83"/>
      <c r="D83" s="83"/>
      <c r="E83" s="81"/>
      <c r="H83" s="59"/>
      <c r="J83" s="69"/>
      <c r="O83" s="27"/>
      <c r="Q83" s="85"/>
    </row>
    <row r="84" spans="1:17" x14ac:dyDescent="0.25">
      <c r="A84" s="75"/>
      <c r="B84" s="76"/>
      <c r="C84" s="76"/>
      <c r="D84" s="76"/>
      <c r="E84" s="77"/>
      <c r="F84" s="1"/>
      <c r="G84" s="1"/>
      <c r="H84" s="43"/>
      <c r="I84" s="1"/>
      <c r="J84" s="69"/>
      <c r="K84" s="110"/>
      <c r="L84" s="27"/>
      <c r="O84" s="27"/>
      <c r="Q84" s="85"/>
    </row>
    <row r="85" spans="1:17" x14ac:dyDescent="0.25">
      <c r="A85" s="78" t="s">
        <v>49</v>
      </c>
      <c r="B85" s="76"/>
      <c r="C85" s="76"/>
      <c r="D85" s="76"/>
      <c r="E85" s="77"/>
      <c r="F85" s="1"/>
      <c r="G85" s="1"/>
      <c r="H85" s="43"/>
      <c r="I85" s="1"/>
      <c r="J85" s="69"/>
      <c r="K85" s="26"/>
      <c r="L85" s="27"/>
      <c r="O85" s="27"/>
      <c r="Q85" s="85"/>
    </row>
    <row r="86" spans="1:17" x14ac:dyDescent="0.25">
      <c r="A86" s="78"/>
      <c r="B86" s="76"/>
      <c r="C86" s="79"/>
      <c r="D86" s="76"/>
      <c r="E86" s="80"/>
      <c r="F86" s="1"/>
      <c r="G86" s="1"/>
      <c r="H86" s="43"/>
      <c r="I86" s="1"/>
      <c r="J86" s="69"/>
      <c r="K86" s="26"/>
      <c r="L86" s="27"/>
      <c r="O86" s="27"/>
      <c r="Q86" s="85"/>
    </row>
    <row r="87" spans="1:17" x14ac:dyDescent="0.25">
      <c r="A87" s="86">
        <f>SUM(A68:A86)</f>
        <v>0</v>
      </c>
      <c r="E87" s="59">
        <f>SUM(E68:E86)</f>
        <v>0</v>
      </c>
      <c r="H87" s="59">
        <f>SUM(H68:H86)</f>
        <v>0</v>
      </c>
      <c r="J87" s="69"/>
      <c r="K87" s="26"/>
      <c r="L87" s="27"/>
      <c r="O87" s="27"/>
      <c r="Q87" s="85"/>
    </row>
    <row r="88" spans="1:17" x14ac:dyDescent="0.25">
      <c r="J88" s="69"/>
      <c r="K88" s="26"/>
      <c r="L88" s="27"/>
      <c r="O88" s="27"/>
      <c r="Q88" s="73"/>
    </row>
    <row r="89" spans="1:17" x14ac:dyDescent="0.25">
      <c r="J89" s="69"/>
      <c r="K89" s="26"/>
      <c r="L89" s="27"/>
      <c r="O89" s="27"/>
      <c r="Q89" s="73"/>
    </row>
    <row r="90" spans="1:17" x14ac:dyDescent="0.25">
      <c r="J90" s="69"/>
      <c r="K90" s="26"/>
      <c r="L90" s="27"/>
      <c r="O90" s="27"/>
      <c r="Q90" s="73"/>
    </row>
    <row r="91" spans="1:17" x14ac:dyDescent="0.25">
      <c r="J91" s="69"/>
      <c r="K91" s="26"/>
      <c r="L91" s="27"/>
      <c r="O91" s="27"/>
      <c r="Q91" s="73"/>
    </row>
    <row r="92" spans="1:17" x14ac:dyDescent="0.25">
      <c r="J92" s="69"/>
      <c r="K92" s="26"/>
      <c r="L92" s="27"/>
      <c r="O92" s="27"/>
      <c r="Q92" s="73"/>
    </row>
    <row r="93" spans="1:17" x14ac:dyDescent="0.25">
      <c r="J93" s="69"/>
      <c r="K93" s="26"/>
      <c r="L93" s="27"/>
      <c r="O93" s="27"/>
      <c r="Q93" s="73"/>
    </row>
    <row r="94" spans="1:17" x14ac:dyDescent="0.2">
      <c r="K94" s="26"/>
      <c r="L94" s="27"/>
      <c r="O94" s="27"/>
      <c r="Q94" s="73"/>
    </row>
    <row r="95" spans="1:17" x14ac:dyDescent="0.2">
      <c r="K95" s="26"/>
      <c r="L95" s="27"/>
      <c r="O95" s="27"/>
      <c r="Q95" s="73"/>
    </row>
    <row r="96" spans="1:17" x14ac:dyDescent="0.2">
      <c r="K96" s="26"/>
      <c r="L96" s="27"/>
      <c r="O96" s="27"/>
      <c r="Q96" s="73"/>
    </row>
    <row r="97" spans="1:21" x14ac:dyDescent="0.2">
      <c r="K97" s="26"/>
      <c r="L97" s="27"/>
      <c r="O97" s="27"/>
      <c r="Q97" s="73"/>
    </row>
    <row r="98" spans="1:21" x14ac:dyDescent="0.2">
      <c r="K98" s="26"/>
      <c r="L98" s="27"/>
      <c r="O98" s="27"/>
      <c r="Q98" s="73"/>
    </row>
    <row r="99" spans="1:21" x14ac:dyDescent="0.2">
      <c r="K99" s="26"/>
      <c r="L99" s="27"/>
      <c r="O99" s="27"/>
      <c r="Q99" s="73"/>
    </row>
    <row r="100" spans="1:21" x14ac:dyDescent="0.25">
      <c r="K100" s="26"/>
      <c r="L100" s="87"/>
      <c r="O100" s="87"/>
      <c r="Q100" s="73"/>
    </row>
    <row r="101" spans="1:21" x14ac:dyDescent="0.25">
      <c r="K101" s="26"/>
      <c r="L101" s="87"/>
      <c r="O101" s="87"/>
      <c r="Q101" s="73"/>
    </row>
    <row r="102" spans="1:21" x14ac:dyDescent="0.25">
      <c r="K102" s="26"/>
      <c r="L102" s="88"/>
      <c r="O102" s="88"/>
      <c r="Q102" s="73"/>
    </row>
    <row r="103" spans="1:21" x14ac:dyDescent="0.25">
      <c r="K103" s="26"/>
      <c r="L103" s="88"/>
      <c r="O103" s="88"/>
      <c r="Q103" s="73"/>
    </row>
    <row r="104" spans="1:21" x14ac:dyDescent="0.25">
      <c r="K104" s="26"/>
      <c r="L104" s="88"/>
      <c r="O104" s="88"/>
      <c r="Q104" s="73"/>
    </row>
    <row r="105" spans="1:21" x14ac:dyDescent="0.25">
      <c r="K105" s="26"/>
      <c r="L105" s="88"/>
      <c r="O105" s="88"/>
      <c r="Q105" s="73"/>
    </row>
    <row r="106" spans="1:21" x14ac:dyDescent="0.25">
      <c r="K106" s="26"/>
      <c r="L106" s="88"/>
      <c r="O106" s="88"/>
      <c r="Q106" s="73"/>
    </row>
    <row r="107" spans="1:21" x14ac:dyDescent="0.25">
      <c r="K107" s="26"/>
      <c r="L107" s="88"/>
      <c r="O107" s="88"/>
      <c r="Q107" s="73"/>
    </row>
    <row r="108" spans="1:21" x14ac:dyDescent="0.25">
      <c r="K108" s="26"/>
      <c r="L108" s="88"/>
      <c r="O108" s="88"/>
      <c r="Q108" s="73"/>
    </row>
    <row r="109" spans="1:21" s="45" customFormat="1" x14ac:dyDescent="0.25">
      <c r="A109" s="5"/>
      <c r="B109" s="5"/>
      <c r="C109" s="5"/>
      <c r="D109" s="5"/>
      <c r="E109" s="5"/>
      <c r="F109" s="5"/>
      <c r="G109" s="5"/>
      <c r="I109" s="5"/>
      <c r="J109" s="5"/>
      <c r="K109" s="26"/>
      <c r="L109" s="88"/>
      <c r="O109" s="88"/>
      <c r="Q109" s="73"/>
      <c r="R109" s="5"/>
      <c r="S109" s="5"/>
      <c r="T109" s="5"/>
      <c r="U109" s="5"/>
    </row>
    <row r="110" spans="1:21" s="45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88"/>
      <c r="O110" s="88"/>
      <c r="Q110" s="89"/>
      <c r="R110" s="5"/>
      <c r="S110" s="5"/>
      <c r="T110" s="5"/>
      <c r="U110" s="5"/>
    </row>
    <row r="111" spans="1:21" s="45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88"/>
      <c r="O111" s="88"/>
      <c r="Q111" s="89"/>
      <c r="R111" s="5"/>
      <c r="S111" s="5"/>
      <c r="T111" s="5"/>
      <c r="U111" s="5"/>
    </row>
    <row r="112" spans="1:21" s="45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88"/>
      <c r="O112" s="88"/>
      <c r="Q112" s="89"/>
      <c r="R112" s="5"/>
      <c r="S112" s="5"/>
      <c r="T112" s="5"/>
      <c r="U112" s="5"/>
    </row>
    <row r="113" spans="1:21" s="45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88"/>
      <c r="O113" s="88"/>
      <c r="Q113" s="63">
        <f>SUM(Q13:Q112)</f>
        <v>0</v>
      </c>
      <c r="R113" s="5"/>
      <c r="S113" s="5"/>
      <c r="T113" s="5"/>
      <c r="U113" s="5"/>
    </row>
    <row r="114" spans="1:21" s="45" customFormat="1" x14ac:dyDescent="0.25">
      <c r="A114" s="5"/>
      <c r="B114" s="5"/>
      <c r="C114" s="5"/>
      <c r="D114" s="5"/>
      <c r="E114" s="5"/>
      <c r="F114" s="5"/>
      <c r="I114" s="5"/>
      <c r="J114" s="5"/>
      <c r="K114" s="26"/>
      <c r="L114" s="88"/>
      <c r="O114" s="88"/>
      <c r="Q114" s="89"/>
      <c r="R114" s="5"/>
      <c r="S114" s="5"/>
      <c r="T114" s="5"/>
      <c r="U114" s="5"/>
    </row>
    <row r="115" spans="1:21" s="45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26"/>
      <c r="L115" s="88"/>
      <c r="O115" s="88"/>
      <c r="Q115" s="89"/>
      <c r="R115" s="5"/>
      <c r="S115" s="5"/>
      <c r="T115" s="5"/>
      <c r="U115" s="5"/>
    </row>
    <row r="116" spans="1:21" s="45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88"/>
      <c r="O116" s="88"/>
      <c r="Q116" s="89"/>
      <c r="R116" s="5"/>
      <c r="S116" s="5"/>
      <c r="T116" s="5"/>
      <c r="U116" s="5"/>
    </row>
    <row r="117" spans="1:21" s="45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88"/>
      <c r="O117" s="88"/>
      <c r="Q117" s="89"/>
      <c r="R117" s="5"/>
      <c r="S117" s="5"/>
      <c r="T117" s="5"/>
      <c r="U117" s="5"/>
    </row>
    <row r="118" spans="1:21" s="45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88"/>
      <c r="O118" s="88"/>
      <c r="Q118" s="89"/>
      <c r="R118" s="5"/>
      <c r="S118" s="5"/>
      <c r="T118" s="5"/>
      <c r="U118" s="5"/>
    </row>
    <row r="119" spans="1:21" s="45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88"/>
      <c r="O119" s="88"/>
      <c r="Q119" s="89"/>
      <c r="R119" s="5"/>
      <c r="S119" s="5"/>
      <c r="T119" s="5"/>
      <c r="U119" s="5"/>
    </row>
    <row r="120" spans="1:21" s="45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88"/>
      <c r="O120" s="88"/>
      <c r="Q120" s="89"/>
      <c r="R120" s="5"/>
      <c r="S120" s="5"/>
      <c r="T120" s="5"/>
      <c r="U120" s="5"/>
    </row>
    <row r="121" spans="1:21" s="45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0">
        <f>SUM(L13:L120)</f>
        <v>19270000</v>
      </c>
      <c r="M121" s="90">
        <f t="shared" ref="M121:P121" si="1">SUM(M13:M120)</f>
        <v>3640000</v>
      </c>
      <c r="N121" s="90">
        <f>SUM(N13:N120)</f>
        <v>0</v>
      </c>
      <c r="O121" s="90">
        <f>SUM(O13:O120)</f>
        <v>4200000</v>
      </c>
      <c r="P121" s="90">
        <f t="shared" si="1"/>
        <v>0</v>
      </c>
      <c r="Q121" s="89"/>
      <c r="R121" s="5"/>
      <c r="S121" s="5"/>
      <c r="T121" s="5"/>
      <c r="U121" s="5"/>
    </row>
    <row r="122" spans="1:21" s="45" customFormat="1" x14ac:dyDescent="0.25">
      <c r="A122" s="5"/>
      <c r="B122" s="5"/>
      <c r="C122" s="5"/>
      <c r="D122" s="5"/>
      <c r="E122" s="5"/>
      <c r="F122" s="5"/>
      <c r="H122" s="5"/>
      <c r="I122" s="5"/>
      <c r="J122" s="5"/>
      <c r="K122" s="5"/>
      <c r="L122" s="90">
        <f>SUM(L13:L121)</f>
        <v>38540000</v>
      </c>
      <c r="O122" s="90">
        <f>SUM(O13:O121)</f>
        <v>8400000</v>
      </c>
      <c r="Q122" s="89"/>
      <c r="R122" s="5"/>
      <c r="S122" s="5"/>
      <c r="T122" s="5"/>
      <c r="U122" s="5"/>
    </row>
    <row r="123" spans="1:21" s="45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91"/>
      <c r="O123" s="91"/>
      <c r="Q123" s="89"/>
      <c r="R123" s="5"/>
      <c r="S123" s="5"/>
      <c r="T123" s="5"/>
      <c r="U123" s="5"/>
    </row>
    <row r="124" spans="1:21" s="45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1"/>
      <c r="O124" s="91"/>
      <c r="Q124" s="89"/>
      <c r="R124" s="5"/>
      <c r="S124" s="5"/>
      <c r="T124" s="5"/>
      <c r="U124" s="5"/>
    </row>
    <row r="125" spans="1:21" s="45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1"/>
      <c r="O125" s="91"/>
      <c r="Q125" s="89"/>
      <c r="R125" s="5"/>
      <c r="S125" s="5"/>
      <c r="T125" s="5"/>
      <c r="U125" s="5"/>
    </row>
    <row r="126" spans="1:21" s="45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1"/>
      <c r="O126" s="91"/>
      <c r="Q126" s="89"/>
      <c r="R126" s="5"/>
      <c r="S126" s="5"/>
      <c r="T126" s="5"/>
      <c r="U126" s="5"/>
    </row>
    <row r="127" spans="1:21" s="45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1"/>
      <c r="O127" s="91"/>
      <c r="Q127" s="89"/>
      <c r="R127" s="5"/>
      <c r="S127" s="5"/>
      <c r="T127" s="5"/>
      <c r="U127" s="5"/>
    </row>
    <row r="128" spans="1:21" s="45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1"/>
      <c r="O128" s="91"/>
      <c r="Q128" s="89"/>
      <c r="R128" s="5"/>
      <c r="S128" s="5"/>
      <c r="T128" s="5"/>
      <c r="U128" s="5"/>
    </row>
    <row r="129" spans="1:21" s="45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1"/>
      <c r="O129" s="91"/>
      <c r="Q129" s="89"/>
      <c r="R129" s="5"/>
      <c r="S129" s="5"/>
      <c r="T129" s="5"/>
      <c r="U129" s="5"/>
    </row>
    <row r="130" spans="1:21" s="45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1"/>
      <c r="O130" s="91"/>
      <c r="Q130" s="89"/>
      <c r="R130" s="5"/>
      <c r="S130" s="5"/>
      <c r="T130" s="5"/>
      <c r="U130" s="5"/>
    </row>
    <row r="131" spans="1:21" s="45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1"/>
      <c r="O131" s="91"/>
      <c r="Q131" s="89"/>
      <c r="R131" s="5"/>
      <c r="S131" s="5"/>
      <c r="T131" s="5"/>
      <c r="U131" s="5"/>
    </row>
    <row r="132" spans="1:21" s="45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1"/>
      <c r="O132" s="91"/>
      <c r="Q132" s="89"/>
      <c r="R132" s="5"/>
      <c r="S132" s="5"/>
      <c r="T132" s="5"/>
      <c r="U132" s="5"/>
    </row>
  </sheetData>
  <mergeCells count="3">
    <mergeCell ref="A1:I1"/>
    <mergeCell ref="L11:M11"/>
    <mergeCell ref="N11:O11"/>
  </mergeCells>
  <hyperlinks>
    <hyperlink ref="K13" r:id="rId1" display="cetak-kwitansi.php%3fid=1801046"/>
    <hyperlink ref="K14" r:id="rId2" display="cetak-kwitansi.php%3fid=1801047"/>
    <hyperlink ref="K15" r:id="rId3" display="cetak-kwitansi.php%3fid=1801048"/>
    <hyperlink ref="K16" r:id="rId4" display="cetak-kwitansi.php%3fid=1801049"/>
    <hyperlink ref="K17" r:id="rId5" display="cetak-kwitansi.php%3fid=1801050"/>
    <hyperlink ref="K18" r:id="rId6" display="cetak-kwitansi.php%3fid=1801051"/>
    <hyperlink ref="K20" r:id="rId7" display="cetak-kwitansi.php%3fid=1801053"/>
    <hyperlink ref="K21" r:id="rId8" display="cetak-kwitansi.php%3fid=1801054"/>
    <hyperlink ref="K22" r:id="rId9" display="cetak-kwitansi.php%3fid=1801055"/>
    <hyperlink ref="K23" r:id="rId10" display="cetak-kwitansi.php%3fid=1801056"/>
    <hyperlink ref="K24" r:id="rId11" display="cetak-kwitansi.php%3fid=1801057"/>
    <hyperlink ref="K26" r:id="rId12" display="cetak-kwitansi.php%3fid=1801059"/>
    <hyperlink ref="K19" r:id="rId13" display="cetak-kwitansi.php%3fid=1801052"/>
    <hyperlink ref="K25" r:id="rId14" display="cetak-kwitansi.php%3fid=1801058"/>
    <hyperlink ref="K29" r:id="rId15" display="cetak-kwitansi.php%3fid=1801062"/>
    <hyperlink ref="K30" r:id="rId16" display="cetak-kwitansi.php%3fid=1801063"/>
    <hyperlink ref="K27" r:id="rId17" display="cetak-kwitansi.php%3fid=1801060"/>
    <hyperlink ref="K28" r:id="rId18" display="cetak-kwitansi.php%3fid=1801061"/>
  </hyperlinks>
  <pageMargins left="0.7" right="0.7" top="0.75" bottom="0.75" header="0.3" footer="0.3"/>
  <pageSetup scale="61" orientation="portrait" horizontalDpi="0" verticalDpi="0" r:id="rId1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42" zoomScale="84" zoomScaleNormal="100" zoomScaleSheetLayoutView="84" workbookViewId="0">
      <selection activeCell="I58" sqref="I58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1" bestFit="1" customWidth="1"/>
    <col min="13" max="14" width="20.7109375" style="45" customWidth="1"/>
    <col min="15" max="15" width="18.5703125" style="91" bestFit="1" customWidth="1"/>
    <col min="16" max="16" width="20.7109375" style="45" customWidth="1"/>
    <col min="17" max="17" width="21.5703125" style="89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53" t="s">
        <v>0</v>
      </c>
      <c r="B1" s="153"/>
      <c r="C1" s="153"/>
      <c r="D1" s="153"/>
      <c r="E1" s="153"/>
      <c r="F1" s="153"/>
      <c r="G1" s="153"/>
      <c r="H1" s="153"/>
      <c r="I1" s="153"/>
      <c r="J1" s="143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52</v>
      </c>
      <c r="C3" s="8"/>
      <c r="D3" s="6"/>
      <c r="E3" s="6"/>
      <c r="F3" s="6"/>
      <c r="G3" s="6"/>
      <c r="H3" s="6" t="s">
        <v>3</v>
      </c>
      <c r="I3" s="10">
        <v>43171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87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 t="s">
        <v>27</v>
      </c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917</v>
      </c>
      <c r="F8" s="20"/>
      <c r="G8" s="15">
        <f t="shared" ref="G8:G16" si="0">C8*E8</f>
        <v>91700000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547</v>
      </c>
      <c r="F9" s="20"/>
      <c r="G9" s="15">
        <f t="shared" si="0"/>
        <v>27350000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13</v>
      </c>
      <c r="F10" s="20"/>
      <c r="G10" s="15">
        <f t="shared" si="0"/>
        <v>260000</v>
      </c>
      <c r="H10" s="7"/>
      <c r="I10" s="7"/>
      <c r="J10" s="15"/>
      <c r="K10" s="23"/>
      <c r="L10" s="2" t="s">
        <v>65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19</v>
      </c>
      <c r="F11" s="20"/>
      <c r="G11" s="15">
        <f t="shared" si="0"/>
        <v>190000</v>
      </c>
      <c r="H11" s="7"/>
      <c r="I11" s="15"/>
      <c r="J11" s="15"/>
      <c r="K11" s="99"/>
      <c r="L11" s="154" t="s">
        <v>54</v>
      </c>
      <c r="M11" s="154"/>
      <c r="N11" s="155" t="s">
        <v>55</v>
      </c>
      <c r="O11" s="155"/>
      <c r="P11" s="100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15</v>
      </c>
      <c r="F12" s="20"/>
      <c r="G12" s="15">
        <f t="shared" si="0"/>
        <v>75000</v>
      </c>
      <c r="H12" s="7"/>
      <c r="I12" s="15"/>
      <c r="J12" s="15"/>
      <c r="K12" s="122" t="s">
        <v>63</v>
      </c>
      <c r="L12" s="101" t="s">
        <v>12</v>
      </c>
      <c r="M12" s="103" t="s">
        <v>13</v>
      </c>
      <c r="N12" s="102" t="s">
        <v>56</v>
      </c>
      <c r="O12" s="101" t="s">
        <v>12</v>
      </c>
      <c r="P12" s="102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 t="s">
        <v>68</v>
      </c>
      <c r="B13" s="20"/>
      <c r="C13" s="21">
        <v>2000</v>
      </c>
      <c r="D13" s="6"/>
      <c r="E13" s="20">
        <v>54</v>
      </c>
      <c r="F13" s="20"/>
      <c r="G13" s="15">
        <f t="shared" si="0"/>
        <v>108000</v>
      </c>
      <c r="H13" s="7"/>
      <c r="I13" s="15"/>
      <c r="J13" s="133"/>
      <c r="K13" s="109">
        <v>45276</v>
      </c>
      <c r="L13" s="27">
        <v>1600000</v>
      </c>
      <c r="M13" s="126">
        <v>5650000</v>
      </c>
      <c r="N13" s="136" t="s">
        <v>90</v>
      </c>
      <c r="O13" s="27">
        <v>564000</v>
      </c>
      <c r="P13" s="118"/>
      <c r="Q13" s="112"/>
      <c r="R13" s="31"/>
    </row>
    <row r="14" spans="1:21" x14ac:dyDescent="0.25">
      <c r="A14" s="6"/>
      <c r="B14" s="20"/>
      <c r="C14" s="21">
        <v>1000</v>
      </c>
      <c r="D14" s="6"/>
      <c r="E14" s="20">
        <v>2</v>
      </c>
      <c r="F14" s="20"/>
      <c r="G14" s="15">
        <f t="shared" si="0"/>
        <v>2000</v>
      </c>
      <c r="H14" s="7"/>
      <c r="I14" s="15"/>
      <c r="J14" s="133"/>
      <c r="K14" s="109">
        <v>45277</v>
      </c>
      <c r="L14" s="27">
        <v>1100000</v>
      </c>
      <c r="M14" s="127">
        <v>300000</v>
      </c>
      <c r="N14" s="136" t="s">
        <v>91</v>
      </c>
      <c r="O14" s="27">
        <v>1000000</v>
      </c>
      <c r="P14" s="94"/>
      <c r="Q14" s="112"/>
      <c r="R14" s="32"/>
      <c r="S14" s="33"/>
      <c r="T14" s="31"/>
      <c r="U14" s="31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33"/>
      <c r="K15" s="109">
        <v>45278</v>
      </c>
      <c r="L15" s="27">
        <v>800000</v>
      </c>
      <c r="M15" s="126">
        <v>115000</v>
      </c>
      <c r="N15" s="136"/>
      <c r="O15" s="27">
        <v>24218000</v>
      </c>
      <c r="P15" s="95"/>
      <c r="Q15" s="27"/>
      <c r="R15" s="32"/>
      <c r="S15" s="33"/>
      <c r="T15" s="31">
        <f>SUM(T6:T14)</f>
        <v>0</v>
      </c>
      <c r="U15" s="31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33"/>
      <c r="K16" s="109">
        <v>45279</v>
      </c>
      <c r="L16" s="27">
        <v>800000</v>
      </c>
      <c r="M16" s="127">
        <v>10000</v>
      </c>
      <c r="N16" s="136"/>
      <c r="O16" s="27"/>
      <c r="P16" s="28"/>
      <c r="Q16" s="99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119685000</v>
      </c>
      <c r="I17" s="8"/>
      <c r="J17" s="133"/>
      <c r="K17" s="109">
        <v>45280</v>
      </c>
      <c r="L17" s="27">
        <v>400000</v>
      </c>
      <c r="M17" s="126">
        <v>100000</v>
      </c>
      <c r="N17" s="136"/>
      <c r="O17" s="27"/>
      <c r="P17" s="28"/>
      <c r="Q17" s="119"/>
      <c r="R17" s="29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31"/>
      <c r="K18" s="109">
        <v>45281</v>
      </c>
      <c r="L18" s="27">
        <v>800000</v>
      </c>
      <c r="M18" s="126">
        <v>40000</v>
      </c>
      <c r="N18" s="136"/>
      <c r="O18" s="27"/>
      <c r="P18" s="95"/>
      <c r="Q18" s="120"/>
      <c r="R18" s="32"/>
      <c r="S18" s="33"/>
      <c r="T18" s="35" t="s">
        <v>20</v>
      </c>
      <c r="U18" s="33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31"/>
      <c r="K19" s="109">
        <v>45282</v>
      </c>
      <c r="L19" s="27">
        <v>650000</v>
      </c>
      <c r="M19" s="127"/>
      <c r="N19" s="136"/>
      <c r="O19" s="27"/>
      <c r="P19" s="96"/>
      <c r="Q19" s="100"/>
      <c r="R19" s="32"/>
      <c r="S19" s="33"/>
      <c r="T19" s="35"/>
      <c r="U19" s="33"/>
    </row>
    <row r="20" spans="1:21" x14ac:dyDescent="0.2">
      <c r="A20" s="6"/>
      <c r="B20" s="6"/>
      <c r="C20" s="21">
        <v>1000</v>
      </c>
      <c r="D20" s="6"/>
      <c r="E20" s="6">
        <v>2</v>
      </c>
      <c r="F20" s="6"/>
      <c r="G20" s="21">
        <f>C20*E20</f>
        <v>2000</v>
      </c>
      <c r="H20" s="7"/>
      <c r="I20" s="21"/>
      <c r="J20" s="131"/>
      <c r="K20" s="109">
        <v>45283</v>
      </c>
      <c r="L20" s="27">
        <v>2000000</v>
      </c>
      <c r="M20" s="125"/>
      <c r="N20" s="136"/>
      <c r="O20" s="27"/>
      <c r="P20" s="28"/>
      <c r="Q20" s="27"/>
      <c r="R20" s="29"/>
    </row>
    <row r="21" spans="1:21" x14ac:dyDescent="0.2">
      <c r="A21" s="6"/>
      <c r="B21" s="6"/>
      <c r="C21" s="21">
        <v>500</v>
      </c>
      <c r="D21" s="6"/>
      <c r="E21" s="6">
        <v>453</v>
      </c>
      <c r="F21" s="6"/>
      <c r="G21" s="21">
        <f>C21*E21</f>
        <v>226500</v>
      </c>
      <c r="H21" s="7"/>
      <c r="I21" s="21"/>
      <c r="J21" s="86"/>
      <c r="K21" s="109">
        <v>45284</v>
      </c>
      <c r="L21" s="27">
        <v>1200000</v>
      </c>
      <c r="M21" s="117"/>
      <c r="N21" s="136"/>
      <c r="O21" s="27"/>
      <c r="P21" s="28"/>
      <c r="Q21" s="27"/>
      <c r="R21" s="29"/>
    </row>
    <row r="22" spans="1:21" x14ac:dyDescent="0.2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K22" s="109">
        <v>45285</v>
      </c>
      <c r="L22" s="27">
        <v>900000</v>
      </c>
      <c r="M22" s="117"/>
      <c r="N22" s="136"/>
      <c r="O22" s="27"/>
      <c r="P22" s="28"/>
      <c r="Q22" s="27"/>
      <c r="R22" s="29"/>
    </row>
    <row r="23" spans="1:21" x14ac:dyDescent="0.2">
      <c r="A23" s="6"/>
      <c r="B23" s="6"/>
      <c r="C23" s="21">
        <v>100</v>
      </c>
      <c r="D23" s="6"/>
      <c r="E23" s="6">
        <v>1</v>
      </c>
      <c r="F23" s="6"/>
      <c r="G23" s="21">
        <f>C23*E23</f>
        <v>100</v>
      </c>
      <c r="H23" s="7"/>
      <c r="I23" s="8"/>
      <c r="K23" s="109">
        <v>45286</v>
      </c>
      <c r="L23" s="27">
        <v>850000</v>
      </c>
      <c r="M23" s="106"/>
      <c r="N23" s="136"/>
      <c r="O23" s="27"/>
      <c r="P23" s="97"/>
      <c r="Q23" s="100"/>
      <c r="R23" s="32"/>
      <c r="S23" s="33"/>
      <c r="T23" s="35"/>
      <c r="U23" s="33"/>
    </row>
    <row r="24" spans="1:21" x14ac:dyDescent="0.2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K24" s="109">
        <v>45287</v>
      </c>
      <c r="L24" s="27">
        <v>675000</v>
      </c>
      <c r="M24" s="117"/>
      <c r="N24" s="136"/>
      <c r="O24" s="27"/>
      <c r="P24" s="92"/>
      <c r="Q24" s="112"/>
      <c r="R24" s="30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6">
        <v>0</v>
      </c>
      <c r="H25" s="7"/>
      <c r="I25" s="6" t="s">
        <v>1</v>
      </c>
      <c r="K25" s="109">
        <v>45288</v>
      </c>
      <c r="L25" s="27">
        <v>750000</v>
      </c>
      <c r="M25" s="117"/>
      <c r="N25" s="136"/>
      <c r="O25" s="27"/>
      <c r="P25" s="93"/>
      <c r="Q25" s="112"/>
      <c r="R25" s="30"/>
    </row>
    <row r="26" spans="1:21" x14ac:dyDescent="0.2">
      <c r="A26" s="6"/>
      <c r="B26" s="6"/>
      <c r="C26" s="16" t="s">
        <v>18</v>
      </c>
      <c r="D26" s="6"/>
      <c r="E26" s="6"/>
      <c r="F26" s="6"/>
      <c r="G26" s="6"/>
      <c r="H26" s="37">
        <f>SUM(G20:G25)</f>
        <v>228600</v>
      </c>
      <c r="I26" s="7"/>
      <c r="J26" s="86"/>
      <c r="K26" s="109">
        <v>45289</v>
      </c>
      <c r="L26" s="27">
        <v>2550000</v>
      </c>
      <c r="M26" s="105"/>
      <c r="N26" s="136"/>
      <c r="O26" s="27"/>
      <c r="P26" s="95"/>
      <c r="Q26" s="34"/>
      <c r="R26" s="32"/>
      <c r="S26" s="33"/>
      <c r="T26" s="35"/>
      <c r="U26" s="33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119913600</v>
      </c>
      <c r="K27" s="109">
        <v>45290</v>
      </c>
      <c r="L27" s="27">
        <v>2118000</v>
      </c>
      <c r="M27" s="104"/>
      <c r="N27" s="115"/>
      <c r="O27" s="121"/>
      <c r="P27" s="93"/>
      <c r="Q27" s="112"/>
      <c r="R27" s="30"/>
    </row>
    <row r="28" spans="1:21" x14ac:dyDescent="0.2">
      <c r="A28" s="6"/>
      <c r="B28" s="6"/>
      <c r="C28" s="107" t="s">
        <v>58</v>
      </c>
      <c r="D28" s="6"/>
      <c r="E28" s="6"/>
      <c r="F28" s="6"/>
      <c r="G28" s="108">
        <f>I27-G29</f>
        <v>9913600</v>
      </c>
      <c r="H28" s="7"/>
      <c r="I28" s="7"/>
      <c r="K28" s="109">
        <v>45291</v>
      </c>
      <c r="L28" s="27">
        <v>2500000</v>
      </c>
      <c r="M28" s="39"/>
      <c r="N28" s="115"/>
      <c r="O28" s="121"/>
      <c r="P28" s="39"/>
      <c r="Q28" s="38"/>
      <c r="R28" s="32"/>
      <c r="S28" s="33"/>
      <c r="T28" s="35"/>
      <c r="U28" s="33"/>
    </row>
    <row r="29" spans="1:21" x14ac:dyDescent="0.2">
      <c r="A29" s="6"/>
      <c r="B29" s="6"/>
      <c r="C29" s="107" t="s">
        <v>59</v>
      </c>
      <c r="D29" s="6"/>
      <c r="E29" s="6"/>
      <c r="F29" s="6"/>
      <c r="G29" s="108">
        <v>110000000</v>
      </c>
      <c r="H29" s="7"/>
      <c r="I29" s="7"/>
      <c r="K29" s="109">
        <v>45292</v>
      </c>
      <c r="L29" s="27">
        <v>1500000</v>
      </c>
      <c r="M29" s="39"/>
      <c r="N29" s="115"/>
      <c r="O29" s="121"/>
      <c r="P29" s="39"/>
      <c r="Q29" s="38"/>
      <c r="R29" s="32"/>
      <c r="S29" s="33"/>
      <c r="T29" s="40"/>
      <c r="U29" s="33"/>
    </row>
    <row r="30" spans="1:21" x14ac:dyDescent="0.25">
      <c r="A30" s="6"/>
      <c r="B30" s="6"/>
      <c r="C30" s="6"/>
      <c r="D30" s="6"/>
      <c r="E30" s="6"/>
      <c r="F30" s="6"/>
      <c r="G30" s="123"/>
      <c r="H30" s="7"/>
      <c r="I30" s="7"/>
      <c r="K30" s="109">
        <v>45293</v>
      </c>
      <c r="L30" s="27">
        <v>950000</v>
      </c>
      <c r="M30" s="42"/>
      <c r="N30" s="115"/>
      <c r="O30" s="121"/>
      <c r="P30" s="42"/>
      <c r="Q30" s="38"/>
      <c r="R30" s="32"/>
      <c r="S30" s="33"/>
      <c r="T30" s="35"/>
      <c r="U30" s="33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K31" s="109">
        <v>45294</v>
      </c>
      <c r="L31" s="27">
        <v>850000</v>
      </c>
      <c r="M31" s="42"/>
      <c r="N31" s="115"/>
      <c r="O31" s="121"/>
      <c r="P31" s="42"/>
      <c r="Q31" s="38"/>
      <c r="R31" s="1"/>
      <c r="S31" s="33"/>
      <c r="T31" s="1"/>
      <c r="U31" s="33"/>
    </row>
    <row r="32" spans="1:21" x14ac:dyDescent="0.25">
      <c r="A32" s="6"/>
      <c r="B32" s="6"/>
      <c r="C32" s="6" t="s">
        <v>60</v>
      </c>
      <c r="D32" s="6"/>
      <c r="E32" s="6"/>
      <c r="F32" s="6"/>
      <c r="G32" s="6" t="s">
        <v>1</v>
      </c>
      <c r="H32" s="7"/>
      <c r="I32" s="7">
        <f>+'02 Maret (2)'!I40</f>
        <v>486874603</v>
      </c>
      <c r="J32" s="86">
        <f>+M13</f>
        <v>5650000</v>
      </c>
      <c r="K32" s="109">
        <v>45295</v>
      </c>
      <c r="L32" s="27">
        <v>1040000</v>
      </c>
      <c r="M32" s="42"/>
      <c r="N32" s="115"/>
      <c r="O32" s="121"/>
      <c r="P32" s="42"/>
      <c r="Q32" s="38"/>
      <c r="R32" s="1"/>
      <c r="S32" s="33"/>
      <c r="T32" s="1"/>
      <c r="U32" s="33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1">
        <f>+'10 Maret '!I58</f>
        <v>52461100</v>
      </c>
      <c r="K33" s="109">
        <v>45296</v>
      </c>
      <c r="L33" s="27">
        <v>1000000</v>
      </c>
      <c r="M33" s="42"/>
      <c r="N33" s="115"/>
      <c r="O33" s="121"/>
      <c r="P33" s="42"/>
      <c r="Q33" s="38"/>
      <c r="R33" s="1"/>
      <c r="S33" s="33"/>
      <c r="T33" s="1"/>
      <c r="U33" s="33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86">
        <f>+J26-J32</f>
        <v>-5650000</v>
      </c>
      <c r="K34" s="109">
        <v>45297</v>
      </c>
      <c r="L34" s="27">
        <v>950000</v>
      </c>
      <c r="M34" s="42"/>
      <c r="N34" s="115"/>
      <c r="O34" s="121"/>
      <c r="P34" s="42"/>
      <c r="Q34" s="38"/>
      <c r="R34" s="1"/>
      <c r="S34" s="33"/>
      <c r="T34" s="43"/>
      <c r="U34" s="33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2"/>
      <c r="K35" s="109">
        <v>45298</v>
      </c>
      <c r="L35" s="27">
        <v>1635000</v>
      </c>
      <c r="M35" s="42"/>
      <c r="N35" s="115"/>
      <c r="O35" s="121"/>
      <c r="P35" s="42"/>
      <c r="Q35" s="38"/>
      <c r="R35" s="33"/>
      <c r="S35" s="33"/>
      <c r="T35" s="1"/>
      <c r="U35" s="33"/>
    </row>
    <row r="36" spans="1:21" x14ac:dyDescent="0.2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K36" s="109">
        <v>45299</v>
      </c>
      <c r="L36" s="27">
        <v>700000</v>
      </c>
      <c r="N36" s="115"/>
      <c r="O36" s="121"/>
      <c r="Q36" s="38"/>
      <c r="R36" s="8"/>
      <c r="S36" s="33"/>
      <c r="T36" s="1"/>
      <c r="U36" s="1"/>
    </row>
    <row r="37" spans="1:21" x14ac:dyDescent="0.2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98"/>
      <c r="K37" s="109">
        <v>45300</v>
      </c>
      <c r="L37" s="27">
        <v>800000</v>
      </c>
      <c r="N37" s="115"/>
      <c r="O37" s="121"/>
      <c r="Q37" s="38"/>
      <c r="S37" s="33"/>
      <c r="T37" s="1"/>
      <c r="U37" s="1"/>
    </row>
    <row r="38" spans="1:21" x14ac:dyDescent="0.2">
      <c r="A38" s="6"/>
      <c r="B38" s="6"/>
      <c r="C38" s="6" t="s">
        <v>26</v>
      </c>
      <c r="D38" s="6"/>
      <c r="E38" s="6" t="s">
        <v>27</v>
      </c>
      <c r="F38" s="6"/>
      <c r="G38" s="21"/>
      <c r="H38" s="37"/>
      <c r="I38" s="7"/>
      <c r="J38" s="25"/>
      <c r="K38" s="109">
        <v>45301</v>
      </c>
      <c r="L38" s="27">
        <v>950000</v>
      </c>
      <c r="N38" s="115"/>
      <c r="O38" s="121"/>
      <c r="Q38" s="38"/>
      <c r="S38" s="33"/>
      <c r="T38" s="1"/>
      <c r="U38" s="1"/>
    </row>
    <row r="39" spans="1:21" x14ac:dyDescent="0.2">
      <c r="A39" s="6"/>
      <c r="B39" s="6"/>
      <c r="C39" s="6" t="s">
        <v>28</v>
      </c>
      <c r="D39" s="6"/>
      <c r="E39" s="6"/>
      <c r="F39" s="6"/>
      <c r="G39" s="6"/>
      <c r="H39" s="44"/>
      <c r="I39" s="6" t="s">
        <v>1</v>
      </c>
      <c r="J39" s="25"/>
      <c r="K39" s="109">
        <v>45302</v>
      </c>
      <c r="L39" s="27">
        <v>1000000</v>
      </c>
      <c r="N39" s="116"/>
      <c r="O39" s="27"/>
      <c r="Q39" s="38"/>
      <c r="S39" s="33"/>
      <c r="T39" s="1"/>
      <c r="U39" s="1"/>
    </row>
    <row r="40" spans="1:21" x14ac:dyDescent="0.2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25"/>
      <c r="K40" s="109">
        <v>45303</v>
      </c>
      <c r="L40" s="27">
        <v>1000000</v>
      </c>
      <c r="N40" s="109"/>
      <c r="O40" s="27"/>
      <c r="Q40" s="38"/>
      <c r="S40" s="33"/>
      <c r="T40" s="1"/>
      <c r="U40" s="1"/>
    </row>
    <row r="41" spans="1:21" x14ac:dyDescent="0.2">
      <c r="A41" s="6"/>
      <c r="B41" s="6"/>
      <c r="C41" s="6"/>
      <c r="D41" s="6"/>
      <c r="E41" s="6"/>
      <c r="F41" s="6"/>
      <c r="G41" s="6"/>
      <c r="H41" s="7"/>
      <c r="I41" s="7"/>
      <c r="J41" s="25"/>
      <c r="K41" s="109">
        <v>45304</v>
      </c>
      <c r="L41" s="27">
        <v>950000</v>
      </c>
      <c r="N41" s="109"/>
      <c r="O41" s="27"/>
      <c r="Q41" s="38"/>
      <c r="S41" s="33"/>
      <c r="T41" s="1"/>
      <c r="U41" s="1"/>
    </row>
    <row r="42" spans="1:21" x14ac:dyDescent="0.2">
      <c r="A42" s="6"/>
      <c r="B42" s="6"/>
      <c r="C42" s="6" t="s">
        <v>64</v>
      </c>
      <c r="D42" s="6"/>
      <c r="E42" s="6"/>
      <c r="F42" s="6"/>
      <c r="G42" s="6"/>
      <c r="H42" s="7">
        <v>75000000</v>
      </c>
      <c r="I42" s="7"/>
      <c r="J42" s="25"/>
      <c r="K42" s="109">
        <v>45305</v>
      </c>
      <c r="L42" s="27">
        <v>1020000</v>
      </c>
      <c r="N42" s="109"/>
      <c r="O42" s="27"/>
      <c r="Q42" s="38"/>
      <c r="S42" s="33"/>
      <c r="T42" s="1"/>
      <c r="U42" s="1"/>
    </row>
    <row r="43" spans="1:21" x14ac:dyDescent="0.2">
      <c r="A43" s="6"/>
      <c r="B43" s="6"/>
      <c r="C43" s="16" t="s">
        <v>30</v>
      </c>
      <c r="D43" s="6"/>
      <c r="E43" s="6"/>
      <c r="F43" s="6"/>
      <c r="G43" s="6"/>
      <c r="H43" s="37">
        <v>2310546</v>
      </c>
      <c r="J43" s="25"/>
      <c r="K43" s="109">
        <v>45306</v>
      </c>
      <c r="L43" s="27">
        <v>1000000</v>
      </c>
      <c r="N43" s="109"/>
      <c r="O43" s="27"/>
      <c r="Q43" s="38"/>
      <c r="S43" s="33"/>
      <c r="T43" s="1"/>
      <c r="U43" s="1"/>
    </row>
    <row r="44" spans="1:21" x14ac:dyDescent="0.2">
      <c r="A44" s="6"/>
      <c r="B44" s="6"/>
      <c r="C44" s="16" t="s">
        <v>31</v>
      </c>
      <c r="D44" s="6"/>
      <c r="E44" s="6"/>
      <c r="F44" s="6"/>
      <c r="G44" s="6"/>
      <c r="H44" s="7">
        <v>32649869</v>
      </c>
      <c r="I44" s="7"/>
      <c r="J44" s="25"/>
      <c r="K44" s="109">
        <v>45307</v>
      </c>
      <c r="L44" s="27">
        <v>800000</v>
      </c>
      <c r="N44" s="109"/>
      <c r="O44" s="27"/>
      <c r="Q44" s="38"/>
      <c r="S44" s="33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6">
        <v>32510381</v>
      </c>
      <c r="I45" s="7"/>
      <c r="J45" s="25"/>
      <c r="K45" s="109">
        <v>45308</v>
      </c>
      <c r="L45" s="27">
        <v>3100000</v>
      </c>
      <c r="N45" s="109"/>
      <c r="O45" s="27"/>
      <c r="Q45" s="38"/>
      <c r="R45" s="49"/>
      <c r="S45" s="32"/>
      <c r="T45" s="50"/>
      <c r="U45" s="50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47">
        <f>SUM(H42:H45)</f>
        <v>142470796</v>
      </c>
      <c r="J46" s="25"/>
      <c r="K46" s="109">
        <v>45309</v>
      </c>
      <c r="L46" s="27">
        <v>800000</v>
      </c>
      <c r="N46" s="109"/>
      <c r="O46" s="27"/>
      <c r="Q46" s="38"/>
      <c r="R46" s="49"/>
      <c r="S46" s="32"/>
      <c r="T46" s="51"/>
      <c r="U46" s="50"/>
    </row>
    <row r="47" spans="1:21" x14ac:dyDescent="0.2">
      <c r="A47" s="6"/>
      <c r="B47" s="6"/>
      <c r="C47" s="6"/>
      <c r="D47" s="6"/>
      <c r="E47" s="6"/>
      <c r="F47" s="6"/>
      <c r="G47" s="6"/>
      <c r="H47" s="7"/>
      <c r="I47" s="48">
        <f>SUM(I40:I46)</f>
        <v>629345399</v>
      </c>
      <c r="J47" s="25"/>
      <c r="K47" s="109">
        <v>45311</v>
      </c>
      <c r="L47" s="27">
        <v>5000000</v>
      </c>
      <c r="N47" s="109"/>
      <c r="O47" s="27"/>
      <c r="Q47" s="38"/>
      <c r="R47" s="49"/>
      <c r="S47" s="32"/>
      <c r="T47" s="49"/>
      <c r="U47" s="50"/>
    </row>
    <row r="48" spans="1:21" x14ac:dyDescent="0.2">
      <c r="A48" s="6"/>
      <c r="B48" s="16">
        <v>2</v>
      </c>
      <c r="C48" s="16" t="s">
        <v>57</v>
      </c>
      <c r="D48" s="6"/>
      <c r="E48" s="6"/>
      <c r="F48" s="6"/>
      <c r="G48" s="6"/>
      <c r="H48" s="7"/>
      <c r="I48" s="7"/>
      <c r="J48" s="25"/>
      <c r="K48" s="109">
        <v>45312</v>
      </c>
      <c r="L48" s="27">
        <v>500000</v>
      </c>
      <c r="N48" s="109"/>
      <c r="O48" s="27"/>
      <c r="Q48" s="38"/>
      <c r="R48" s="49"/>
      <c r="S48" s="50"/>
      <c r="T48" s="49"/>
      <c r="U48" s="50"/>
    </row>
    <row r="49" spans="1:21" x14ac:dyDescent="0.2">
      <c r="A49" s="6"/>
      <c r="B49" s="6"/>
      <c r="C49" s="6" t="s">
        <v>28</v>
      </c>
      <c r="D49" s="6"/>
      <c r="E49" s="6"/>
      <c r="F49" s="6"/>
      <c r="G49" s="15"/>
      <c r="H49" s="7">
        <f>M121</f>
        <v>6215000</v>
      </c>
      <c r="I49" s="7"/>
      <c r="J49" s="25"/>
      <c r="K49" s="109">
        <v>45313</v>
      </c>
      <c r="L49" s="27">
        <v>3100000</v>
      </c>
      <c r="N49" s="109"/>
      <c r="O49" s="27"/>
      <c r="Q49" s="38"/>
      <c r="R49" s="55"/>
      <c r="S49" s="55">
        <f>SUM(S13:S47)</f>
        <v>0</v>
      </c>
      <c r="T49" s="49"/>
      <c r="U49" s="50"/>
    </row>
    <row r="50" spans="1:21" x14ac:dyDescent="0.2">
      <c r="A50" s="6"/>
      <c r="B50" s="6"/>
      <c r="C50" s="6" t="s">
        <v>33</v>
      </c>
      <c r="D50" s="6"/>
      <c r="E50" s="6"/>
      <c r="F50" s="6"/>
      <c r="G50" s="20"/>
      <c r="H50" s="52"/>
      <c r="I50" s="7" t="s">
        <v>1</v>
      </c>
      <c r="J50" s="56"/>
      <c r="K50" s="109">
        <v>45314</v>
      </c>
      <c r="L50" s="27">
        <v>2400000</v>
      </c>
      <c r="M50" s="57"/>
      <c r="N50" s="109"/>
      <c r="O50" s="27"/>
      <c r="P50" s="57"/>
      <c r="Q50" s="38"/>
      <c r="S50" s="1"/>
      <c r="U50" s="1"/>
    </row>
    <row r="51" spans="1:21" x14ac:dyDescent="0.2">
      <c r="A51" s="6"/>
      <c r="B51" s="6"/>
      <c r="C51" s="6"/>
      <c r="D51" s="6"/>
      <c r="E51" s="6"/>
      <c r="F51" s="6"/>
      <c r="G51" s="20" t="s">
        <v>1</v>
      </c>
      <c r="H51" s="53"/>
      <c r="I51" s="7">
        <f>H49+H50</f>
        <v>6215000</v>
      </c>
      <c r="J51" s="56"/>
      <c r="K51" s="109">
        <v>45315</v>
      </c>
      <c r="L51" s="27">
        <v>1000000</v>
      </c>
      <c r="M51" s="57"/>
      <c r="N51" s="109"/>
      <c r="O51" s="27"/>
      <c r="P51" s="57"/>
      <c r="Q51" s="38"/>
      <c r="R51" s="58"/>
      <c r="S51" s="1" t="s">
        <v>36</v>
      </c>
      <c r="U51" s="1"/>
    </row>
    <row r="52" spans="1:21" x14ac:dyDescent="0.2">
      <c r="A52" s="6"/>
      <c r="B52" s="6"/>
      <c r="C52" s="6"/>
      <c r="D52" s="6"/>
      <c r="E52" s="6"/>
      <c r="F52" s="6"/>
      <c r="G52" s="20"/>
      <c r="H52" s="54"/>
      <c r="I52" s="7" t="s">
        <v>1</v>
      </c>
      <c r="J52" s="25"/>
      <c r="K52" s="109">
        <v>45316</v>
      </c>
      <c r="L52" s="27">
        <v>950000</v>
      </c>
      <c r="M52" s="57"/>
      <c r="N52" s="109"/>
      <c r="O52" s="27"/>
      <c r="P52" s="57"/>
      <c r="Q52" s="38"/>
      <c r="R52" s="58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0"/>
      <c r="K53" s="109">
        <v>45317</v>
      </c>
      <c r="L53" s="27">
        <v>5000000</v>
      </c>
      <c r="M53" s="57"/>
      <c r="N53" s="109"/>
      <c r="O53" s="27"/>
      <c r="P53" s="57"/>
      <c r="Q53" s="38"/>
      <c r="R53" s="58"/>
      <c r="S53" s="1"/>
      <c r="U53" s="1"/>
    </row>
    <row r="54" spans="1:21" x14ac:dyDescent="0.25">
      <c r="A54" s="6"/>
      <c r="B54" s="6"/>
      <c r="C54" s="62" t="s">
        <v>61</v>
      </c>
      <c r="D54" s="6"/>
      <c r="E54" s="6"/>
      <c r="F54" s="6"/>
      <c r="G54" s="15"/>
      <c r="H54" s="37">
        <f>+L121</f>
        <v>46640000</v>
      </c>
      <c r="I54" s="7"/>
      <c r="J54" s="60"/>
      <c r="K54" s="109">
        <v>45318</v>
      </c>
      <c r="L54" s="27">
        <v>1000000</v>
      </c>
      <c r="M54" s="57"/>
      <c r="N54" s="109"/>
      <c r="O54" s="27"/>
      <c r="P54" s="57"/>
      <c r="Q54" s="38"/>
      <c r="R54" s="58"/>
      <c r="S54" s="1"/>
      <c r="U54" s="1"/>
    </row>
    <row r="55" spans="1:21" x14ac:dyDescent="0.25">
      <c r="A55" s="6"/>
      <c r="B55" s="6"/>
      <c r="C55" s="62" t="s">
        <v>62</v>
      </c>
      <c r="D55" s="6"/>
      <c r="E55" s="6"/>
      <c r="F55" s="6"/>
      <c r="G55" s="15"/>
      <c r="H55" s="37">
        <f>+O121</f>
        <v>25782000</v>
      </c>
      <c r="I55" s="7"/>
      <c r="J55" s="60"/>
      <c r="K55" s="109">
        <v>45319</v>
      </c>
      <c r="L55" s="27">
        <v>1900000</v>
      </c>
      <c r="M55" s="57"/>
      <c r="N55" s="109"/>
      <c r="O55" s="27"/>
      <c r="P55" s="57"/>
      <c r="Q55" s="38"/>
      <c r="R55" s="58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24">
        <v>1245500</v>
      </c>
      <c r="I56" s="7"/>
      <c r="J56" s="60"/>
      <c r="K56" s="109">
        <v>45320</v>
      </c>
      <c r="L56" s="27">
        <v>1800000</v>
      </c>
      <c r="M56" s="57"/>
      <c r="N56" s="109"/>
      <c r="O56" s="27"/>
      <c r="P56" s="57"/>
      <c r="Q56" s="38"/>
      <c r="R56" s="58"/>
      <c r="S56" s="1"/>
      <c r="U56" s="1"/>
    </row>
    <row r="57" spans="1:21" x14ac:dyDescent="0.25">
      <c r="A57" s="6"/>
      <c r="B57" s="6"/>
      <c r="C57" s="6" t="s">
        <v>37</v>
      </c>
      <c r="D57" s="6"/>
      <c r="E57" s="6"/>
      <c r="F57" s="6"/>
      <c r="G57" s="6"/>
      <c r="H57" s="15"/>
      <c r="I57" s="44">
        <f>SUM(H54:H56)</f>
        <v>73667500</v>
      </c>
      <c r="J57" s="111"/>
      <c r="K57" s="109">
        <v>45321</v>
      </c>
      <c r="L57" s="27">
        <v>1000000</v>
      </c>
      <c r="M57" s="57"/>
      <c r="N57" s="109"/>
      <c r="O57" s="27"/>
      <c r="P57" s="57"/>
      <c r="Q57" s="38"/>
      <c r="R57" s="59"/>
      <c r="S57" s="43"/>
      <c r="T57" s="59"/>
      <c r="U57" s="43"/>
    </row>
    <row r="58" spans="1:21" x14ac:dyDescent="0.25">
      <c r="A58" s="6"/>
      <c r="B58" s="6"/>
      <c r="C58" s="16" t="s">
        <v>37</v>
      </c>
      <c r="D58" s="6"/>
      <c r="E58" s="6"/>
      <c r="F58" s="6"/>
      <c r="G58" s="6"/>
      <c r="H58" s="7"/>
      <c r="I58" s="7">
        <f>+I33-I51+I57</f>
        <v>119913600</v>
      </c>
      <c r="J58" s="60"/>
      <c r="K58" s="109">
        <v>45322</v>
      </c>
      <c r="L58" s="27">
        <v>1600000</v>
      </c>
      <c r="M58" s="61"/>
      <c r="N58" s="109"/>
      <c r="O58" s="27"/>
      <c r="P58" s="61"/>
      <c r="Q58" s="38"/>
      <c r="R58" s="59"/>
      <c r="S58" s="43"/>
      <c r="T58" s="59"/>
      <c r="U58" s="43"/>
    </row>
    <row r="59" spans="1:21" x14ac:dyDescent="0.25">
      <c r="A59" s="62" t="s">
        <v>38</v>
      </c>
      <c r="B59" s="6"/>
      <c r="C59" s="6" t="s">
        <v>39</v>
      </c>
      <c r="D59" s="6"/>
      <c r="E59" s="6"/>
      <c r="F59" s="6"/>
      <c r="G59" s="6"/>
      <c r="H59" s="7"/>
      <c r="I59" s="7">
        <f>+I27</f>
        <v>119913600</v>
      </c>
      <c r="J59" s="60"/>
      <c r="K59" s="109">
        <v>45323</v>
      </c>
      <c r="L59" s="27">
        <v>2750000</v>
      </c>
      <c r="M59" s="61"/>
      <c r="N59" s="109"/>
      <c r="O59" s="27"/>
      <c r="P59" s="61"/>
      <c r="Q59" s="38"/>
      <c r="R59" s="59"/>
      <c r="S59" s="43"/>
      <c r="T59" s="59"/>
      <c r="U59" s="43"/>
    </row>
    <row r="60" spans="1:21" x14ac:dyDescent="0.25">
      <c r="A60" s="6"/>
      <c r="B60" s="6"/>
      <c r="C60" s="6"/>
      <c r="D60" s="6"/>
      <c r="E60" s="6"/>
      <c r="F60" s="6"/>
      <c r="G60" s="6"/>
      <c r="H60" s="7" t="s">
        <v>1</v>
      </c>
      <c r="I60" s="44">
        <v>0</v>
      </c>
      <c r="J60" s="60"/>
      <c r="K60" s="109">
        <v>45324</v>
      </c>
      <c r="L60" s="27">
        <v>100000</v>
      </c>
      <c r="M60" s="63"/>
      <c r="N60" s="109"/>
      <c r="O60" s="27"/>
      <c r="P60" s="63"/>
      <c r="Q60" s="38"/>
      <c r="R60" s="59"/>
      <c r="S60" s="43"/>
      <c r="T60" s="59"/>
      <c r="U60" s="64"/>
    </row>
    <row r="61" spans="1:21" x14ac:dyDescent="0.25">
      <c r="A61" s="6"/>
      <c r="B61" s="6"/>
      <c r="C61" s="6"/>
      <c r="D61" s="6"/>
      <c r="E61" s="6" t="s">
        <v>40</v>
      </c>
      <c r="F61" s="6"/>
      <c r="G61" s="6"/>
      <c r="H61" s="7"/>
      <c r="I61" s="7">
        <f>+I59-I58</f>
        <v>0</v>
      </c>
      <c r="J61" s="69"/>
      <c r="K61" s="109">
        <v>45325</v>
      </c>
      <c r="L61" s="27">
        <v>620000</v>
      </c>
      <c r="M61" s="57"/>
      <c r="N61" s="109"/>
      <c r="O61" s="27"/>
      <c r="P61" s="57"/>
      <c r="Q61" s="38"/>
      <c r="R61" s="59"/>
      <c r="S61" s="43"/>
      <c r="T61" s="59"/>
      <c r="U61" s="59"/>
    </row>
    <row r="62" spans="1:21" x14ac:dyDescent="0.25">
      <c r="A62" s="6"/>
      <c r="B62" s="6"/>
      <c r="C62" s="6"/>
      <c r="D62" s="6"/>
      <c r="E62" s="6"/>
      <c r="F62" s="6"/>
      <c r="G62" s="6"/>
      <c r="H62" s="7"/>
      <c r="I62" s="7"/>
      <c r="J62" s="69"/>
      <c r="K62" s="109">
        <v>45326</v>
      </c>
      <c r="L62" s="27">
        <v>1100000</v>
      </c>
      <c r="M62" s="63"/>
      <c r="N62" s="109"/>
      <c r="O62" s="27"/>
      <c r="P62" s="63"/>
      <c r="Q62" s="38"/>
      <c r="R62" s="59"/>
      <c r="S62" s="43"/>
      <c r="T62" s="59"/>
      <c r="U62" s="59"/>
    </row>
    <row r="63" spans="1:21" x14ac:dyDescent="0.25">
      <c r="A63" s="6" t="s">
        <v>41</v>
      </c>
      <c r="B63" s="6"/>
      <c r="C63" s="6"/>
      <c r="D63" s="6"/>
      <c r="E63" s="6"/>
      <c r="F63" s="6"/>
      <c r="G63" s="6"/>
      <c r="H63" s="7"/>
      <c r="I63" s="41"/>
      <c r="J63" s="69"/>
      <c r="K63" s="109">
        <v>45327</v>
      </c>
      <c r="L63" s="27">
        <v>800000</v>
      </c>
      <c r="M63" s="63"/>
      <c r="N63" s="109"/>
      <c r="O63" s="27"/>
      <c r="P63" s="63"/>
      <c r="Q63" s="38"/>
      <c r="R63" s="59"/>
      <c r="S63" s="43"/>
      <c r="T63" s="59"/>
      <c r="U63" s="59"/>
    </row>
    <row r="64" spans="1:21" x14ac:dyDescent="0.25">
      <c r="A64" s="6" t="s">
        <v>42</v>
      </c>
      <c r="B64" s="6"/>
      <c r="C64" s="6"/>
      <c r="D64" s="6"/>
      <c r="E64" s="6" t="s">
        <v>1</v>
      </c>
      <c r="F64" s="6"/>
      <c r="G64" s="6" t="s">
        <v>43</v>
      </c>
      <c r="H64" s="7"/>
      <c r="I64" s="21"/>
      <c r="J64" s="69"/>
      <c r="K64" s="110">
        <v>45328</v>
      </c>
      <c r="L64" s="88">
        <v>1800000</v>
      </c>
      <c r="M64" s="63"/>
      <c r="N64" s="109"/>
      <c r="O64" s="27"/>
      <c r="P64" s="63"/>
      <c r="Q64" s="38"/>
      <c r="R64" s="59"/>
      <c r="S64" s="43"/>
      <c r="T64" s="59"/>
      <c r="U64" s="59"/>
    </row>
    <row r="65" spans="1:19" x14ac:dyDescent="0.25">
      <c r="A65" s="6"/>
      <c r="B65" s="6"/>
      <c r="C65" s="6"/>
      <c r="D65" s="6"/>
      <c r="E65" s="6"/>
      <c r="F65" s="6"/>
      <c r="G65" s="6"/>
      <c r="H65" s="7" t="s">
        <v>1</v>
      </c>
      <c r="I65" s="21"/>
      <c r="J65" s="69"/>
      <c r="K65" s="5">
        <v>45329</v>
      </c>
      <c r="L65" s="88">
        <v>3700000</v>
      </c>
      <c r="M65" s="63"/>
      <c r="N65" s="109"/>
      <c r="O65" s="27"/>
      <c r="P65" s="63"/>
      <c r="Q65" s="38"/>
      <c r="S65" s="33"/>
    </row>
    <row r="66" spans="1:19" x14ac:dyDescent="0.25">
      <c r="A66" s="65"/>
      <c r="B66" s="66"/>
      <c r="C66" s="66"/>
      <c r="D66" s="67"/>
      <c r="E66" s="67"/>
      <c r="F66" s="67"/>
      <c r="G66" s="67"/>
      <c r="H66" s="67"/>
      <c r="J66" s="69"/>
      <c r="L66" s="91">
        <v>-24218000</v>
      </c>
      <c r="N66" s="109"/>
      <c r="O66" s="27"/>
      <c r="Q66" s="38"/>
    </row>
    <row r="67" spans="1:19" x14ac:dyDescent="0.25">
      <c r="A67" s="1"/>
      <c r="B67" s="1"/>
      <c r="C67" s="1"/>
      <c r="D67" s="1"/>
      <c r="E67" s="1"/>
      <c r="F67" s="1"/>
      <c r="G67" s="8"/>
      <c r="I67" s="1"/>
      <c r="J67" s="69"/>
      <c r="L67" s="91">
        <v>-5000000</v>
      </c>
      <c r="N67" s="109"/>
      <c r="O67" s="27"/>
      <c r="Q67" s="38"/>
      <c r="S67" s="58"/>
    </row>
    <row r="68" spans="1:19" x14ac:dyDescent="0.25">
      <c r="A68" s="68" t="s">
        <v>44</v>
      </c>
      <c r="B68" s="66"/>
      <c r="C68" s="66"/>
      <c r="D68" s="67"/>
      <c r="E68" s="67"/>
      <c r="F68" s="67"/>
      <c r="G68" s="8" t="s">
        <v>45</v>
      </c>
      <c r="J68" s="69"/>
      <c r="O68" s="27"/>
      <c r="Q68" s="38"/>
      <c r="S68" s="58"/>
    </row>
    <row r="70" spans="1:19" x14ac:dyDescent="0.25">
      <c r="A70" s="68" t="s">
        <v>66</v>
      </c>
      <c r="B70" s="66"/>
      <c r="C70" s="66"/>
      <c r="D70" s="67"/>
      <c r="E70" s="67"/>
      <c r="F70" s="67"/>
      <c r="G70" s="8"/>
      <c r="H70" s="5" t="s">
        <v>69</v>
      </c>
      <c r="J70" s="69"/>
      <c r="O70" s="27"/>
      <c r="Q70" s="38"/>
      <c r="S70" s="58"/>
    </row>
    <row r="71" spans="1:19" x14ac:dyDescent="0.25">
      <c r="A71" s="1"/>
      <c r="B71" s="1"/>
      <c r="C71" s="1"/>
      <c r="D71" s="1"/>
      <c r="E71" s="1"/>
      <c r="F71" s="1"/>
      <c r="H71" s="8"/>
      <c r="I71" s="1"/>
      <c r="J71" s="69"/>
      <c r="O71" s="27"/>
      <c r="Q71" s="38"/>
    </row>
    <row r="72" spans="1:19" x14ac:dyDescent="0.25">
      <c r="A72" s="1"/>
      <c r="B72" s="1"/>
      <c r="C72" s="1"/>
      <c r="D72" s="1"/>
      <c r="E72" s="1"/>
      <c r="F72" s="1"/>
      <c r="G72" s="67" t="s">
        <v>46</v>
      </c>
      <c r="H72" s="1"/>
      <c r="I72" s="1"/>
      <c r="J72" s="69"/>
      <c r="M72" s="63"/>
      <c r="N72" s="63"/>
      <c r="O72" s="27"/>
      <c r="P72" s="63"/>
      <c r="Q72" s="38"/>
    </row>
    <row r="73" spans="1:19" x14ac:dyDescent="0.25">
      <c r="A73" s="1"/>
      <c r="B73" s="1"/>
      <c r="C73" s="1"/>
      <c r="D73" s="1"/>
      <c r="E73" s="1"/>
      <c r="F73" s="1"/>
      <c r="G73" s="67"/>
      <c r="H73" s="1"/>
      <c r="I73" s="1"/>
      <c r="J73" s="69"/>
      <c r="O73" s="27"/>
      <c r="Q73" s="38"/>
    </row>
    <row r="74" spans="1:19" x14ac:dyDescent="0.25">
      <c r="A74" s="1"/>
      <c r="B74" s="1"/>
      <c r="C74" s="1"/>
      <c r="D74" s="1"/>
      <c r="E74" s="1" t="s">
        <v>47</v>
      </c>
      <c r="F74" s="1"/>
      <c r="G74" s="1"/>
      <c r="H74" s="1"/>
      <c r="I74" s="1"/>
      <c r="J74" s="69"/>
      <c r="O74" s="27"/>
      <c r="Q74" s="38"/>
    </row>
    <row r="75" spans="1:19" x14ac:dyDescent="0.25">
      <c r="A75" s="1"/>
      <c r="B75" s="1"/>
      <c r="C75" s="1"/>
      <c r="D75" s="1"/>
      <c r="E75" s="1" t="s">
        <v>47</v>
      </c>
      <c r="F75" s="1"/>
      <c r="G75" s="1"/>
      <c r="H75" s="1"/>
      <c r="I75" s="70"/>
      <c r="J75" s="69"/>
      <c r="O75" s="27"/>
      <c r="Q75" s="38"/>
    </row>
    <row r="76" spans="1:19" x14ac:dyDescent="0.25">
      <c r="A76" s="67"/>
      <c r="B76" s="67"/>
      <c r="C76" s="67"/>
      <c r="D76" s="67"/>
      <c r="E76" s="67"/>
      <c r="F76" s="67"/>
      <c r="G76" s="71"/>
      <c r="H76" s="72"/>
      <c r="I76" s="67"/>
      <c r="J76" s="69"/>
      <c r="O76" s="27"/>
      <c r="Q76" s="73"/>
    </row>
    <row r="77" spans="1:19" x14ac:dyDescent="0.25">
      <c r="A77" s="67"/>
      <c r="B77" s="67"/>
      <c r="C77" s="67"/>
      <c r="D77" s="67"/>
      <c r="E77" s="67"/>
      <c r="F77" s="67"/>
      <c r="G77" s="71" t="s">
        <v>48</v>
      </c>
      <c r="H77" s="74"/>
      <c r="I77" s="67"/>
      <c r="J77" s="69"/>
      <c r="O77" s="27"/>
      <c r="Q77" s="73"/>
    </row>
    <row r="78" spans="1:19" x14ac:dyDescent="0.25">
      <c r="A78" s="78"/>
      <c r="B78" s="76"/>
      <c r="C78" s="76"/>
      <c r="D78" s="76"/>
      <c r="E78" s="77"/>
      <c r="F78" s="1"/>
      <c r="G78" s="1"/>
      <c r="H78" s="43"/>
      <c r="I78" s="1"/>
      <c r="J78" s="69"/>
      <c r="O78" s="27"/>
      <c r="Q78" s="73"/>
    </row>
    <row r="79" spans="1:19" x14ac:dyDescent="0.25">
      <c r="A79" s="78"/>
      <c r="B79" s="76"/>
      <c r="C79" s="79"/>
      <c r="D79" s="76"/>
      <c r="E79" s="80"/>
      <c r="F79" s="1"/>
      <c r="G79" s="1"/>
      <c r="H79" s="43"/>
      <c r="I79" s="1"/>
      <c r="J79" s="69"/>
      <c r="O79" s="27"/>
      <c r="Q79" s="73"/>
    </row>
    <row r="80" spans="1:19" x14ac:dyDescent="0.25">
      <c r="A80" s="77"/>
      <c r="B80" s="76"/>
      <c r="C80" s="79"/>
      <c r="D80" s="79"/>
      <c r="E80" s="81"/>
      <c r="F80" s="58"/>
      <c r="H80" s="59"/>
      <c r="J80" s="69"/>
      <c r="O80" s="27"/>
      <c r="Q80" s="73"/>
    </row>
    <row r="81" spans="1:17" x14ac:dyDescent="0.25">
      <c r="A81" s="82"/>
      <c r="B81" s="76"/>
      <c r="C81" s="83"/>
      <c r="D81" s="83"/>
      <c r="E81" s="81"/>
      <c r="H81" s="59"/>
      <c r="J81" s="69"/>
      <c r="O81" s="27"/>
      <c r="Q81" s="73"/>
    </row>
    <row r="82" spans="1:17" x14ac:dyDescent="0.25">
      <c r="A82" s="84"/>
      <c r="B82" s="76"/>
      <c r="C82" s="83"/>
      <c r="D82" s="83"/>
      <c r="E82" s="81"/>
      <c r="H82" s="59"/>
      <c r="J82" s="69"/>
      <c r="O82" s="27"/>
      <c r="Q82" s="85"/>
    </row>
    <row r="83" spans="1:17" x14ac:dyDescent="0.25">
      <c r="A83" s="84"/>
      <c r="B83" s="76"/>
      <c r="C83" s="83"/>
      <c r="D83" s="83"/>
      <c r="E83" s="81"/>
      <c r="H83" s="59"/>
      <c r="J83" s="69"/>
      <c r="O83" s="27"/>
      <c r="Q83" s="85"/>
    </row>
    <row r="84" spans="1:17" x14ac:dyDescent="0.25">
      <c r="A84" s="75"/>
      <c r="B84" s="76"/>
      <c r="C84" s="76"/>
      <c r="D84" s="76"/>
      <c r="E84" s="77"/>
      <c r="F84" s="1"/>
      <c r="G84" s="1"/>
      <c r="H84" s="43"/>
      <c r="I84" s="1"/>
      <c r="J84" s="69"/>
      <c r="K84" s="110"/>
      <c r="L84" s="27"/>
      <c r="O84" s="27"/>
      <c r="Q84" s="85"/>
    </row>
    <row r="85" spans="1:17" x14ac:dyDescent="0.25">
      <c r="A85" s="78" t="s">
        <v>49</v>
      </c>
      <c r="B85" s="76"/>
      <c r="C85" s="76"/>
      <c r="D85" s="76"/>
      <c r="E85" s="77"/>
      <c r="F85" s="1"/>
      <c r="G85" s="1"/>
      <c r="H85" s="43"/>
      <c r="I85" s="1"/>
      <c r="J85" s="69"/>
      <c r="K85" s="26"/>
      <c r="L85" s="27"/>
      <c r="O85" s="27"/>
      <c r="Q85" s="85"/>
    </row>
    <row r="86" spans="1:17" x14ac:dyDescent="0.25">
      <c r="A86" s="78"/>
      <c r="B86" s="76"/>
      <c r="C86" s="79"/>
      <c r="D86" s="76"/>
      <c r="E86" s="80"/>
      <c r="F86" s="1"/>
      <c r="G86" s="1"/>
      <c r="H86" s="43"/>
      <c r="I86" s="1"/>
      <c r="J86" s="69"/>
      <c r="K86" s="26"/>
      <c r="L86" s="27"/>
      <c r="O86" s="27"/>
      <c r="Q86" s="85"/>
    </row>
    <row r="87" spans="1:17" x14ac:dyDescent="0.25">
      <c r="A87" s="86">
        <f>SUM(A68:A86)</f>
        <v>0</v>
      </c>
      <c r="E87" s="59">
        <f>SUM(E68:E86)</f>
        <v>0</v>
      </c>
      <c r="H87" s="59">
        <f>SUM(H68:H86)</f>
        <v>0</v>
      </c>
      <c r="J87" s="69"/>
      <c r="K87" s="26"/>
      <c r="L87" s="27"/>
      <c r="O87" s="27"/>
      <c r="Q87" s="85"/>
    </row>
    <row r="88" spans="1:17" x14ac:dyDescent="0.25">
      <c r="J88" s="69"/>
      <c r="K88" s="26"/>
      <c r="L88" s="27"/>
      <c r="O88" s="27"/>
      <c r="Q88" s="73"/>
    </row>
    <row r="89" spans="1:17" x14ac:dyDescent="0.25">
      <c r="J89" s="69"/>
      <c r="K89" s="26"/>
      <c r="L89" s="27"/>
      <c r="O89" s="27"/>
      <c r="Q89" s="73"/>
    </row>
    <row r="90" spans="1:17" x14ac:dyDescent="0.25">
      <c r="J90" s="69"/>
      <c r="K90" s="26"/>
      <c r="L90" s="27"/>
      <c r="O90" s="27"/>
      <c r="Q90" s="73"/>
    </row>
    <row r="91" spans="1:17" x14ac:dyDescent="0.25">
      <c r="J91" s="69"/>
      <c r="K91" s="26"/>
      <c r="L91" s="27"/>
      <c r="O91" s="27"/>
      <c r="Q91" s="73"/>
    </row>
    <row r="92" spans="1:17" x14ac:dyDescent="0.25">
      <c r="J92" s="69"/>
      <c r="K92" s="26"/>
      <c r="L92" s="27"/>
      <c r="O92" s="27"/>
      <c r="Q92" s="73"/>
    </row>
    <row r="93" spans="1:17" x14ac:dyDescent="0.25">
      <c r="J93" s="69"/>
      <c r="K93" s="26"/>
      <c r="L93" s="27"/>
      <c r="O93" s="27"/>
      <c r="Q93" s="73"/>
    </row>
    <row r="94" spans="1:17" x14ac:dyDescent="0.2">
      <c r="K94" s="26"/>
      <c r="L94" s="27"/>
      <c r="O94" s="27"/>
      <c r="Q94" s="73"/>
    </row>
    <row r="95" spans="1:17" x14ac:dyDescent="0.2">
      <c r="K95" s="26"/>
      <c r="L95" s="27"/>
      <c r="O95" s="27"/>
      <c r="Q95" s="73"/>
    </row>
    <row r="96" spans="1:17" x14ac:dyDescent="0.2">
      <c r="K96" s="26"/>
      <c r="L96" s="27"/>
      <c r="O96" s="27"/>
      <c r="Q96" s="73"/>
    </row>
    <row r="97" spans="1:21" x14ac:dyDescent="0.2">
      <c r="K97" s="26"/>
      <c r="L97" s="27"/>
      <c r="O97" s="27"/>
      <c r="Q97" s="73"/>
    </row>
    <row r="98" spans="1:21" x14ac:dyDescent="0.2">
      <c r="K98" s="26"/>
      <c r="L98" s="27"/>
      <c r="O98" s="27"/>
      <c r="Q98" s="73"/>
    </row>
    <row r="99" spans="1:21" x14ac:dyDescent="0.2">
      <c r="K99" s="26"/>
      <c r="L99" s="27"/>
      <c r="O99" s="27"/>
      <c r="Q99" s="73"/>
    </row>
    <row r="100" spans="1:21" x14ac:dyDescent="0.25">
      <c r="K100" s="26"/>
      <c r="L100" s="87"/>
      <c r="O100" s="87"/>
      <c r="Q100" s="73"/>
    </row>
    <row r="101" spans="1:21" x14ac:dyDescent="0.25">
      <c r="K101" s="26"/>
      <c r="L101" s="87"/>
      <c r="O101" s="87"/>
      <c r="Q101" s="73"/>
    </row>
    <row r="102" spans="1:21" x14ac:dyDescent="0.25">
      <c r="K102" s="26"/>
      <c r="L102" s="88"/>
      <c r="O102" s="88"/>
      <c r="Q102" s="73"/>
    </row>
    <row r="103" spans="1:21" x14ac:dyDescent="0.25">
      <c r="K103" s="26"/>
      <c r="L103" s="88"/>
      <c r="O103" s="88"/>
      <c r="Q103" s="73"/>
    </row>
    <row r="104" spans="1:21" x14ac:dyDescent="0.25">
      <c r="K104" s="26"/>
      <c r="L104" s="88"/>
      <c r="O104" s="88"/>
      <c r="Q104" s="73"/>
    </row>
    <row r="105" spans="1:21" x14ac:dyDescent="0.25">
      <c r="K105" s="26"/>
      <c r="L105" s="88"/>
      <c r="O105" s="88"/>
      <c r="Q105" s="73"/>
    </row>
    <row r="106" spans="1:21" x14ac:dyDescent="0.25">
      <c r="K106" s="26"/>
      <c r="L106" s="88"/>
      <c r="O106" s="88"/>
      <c r="Q106" s="73"/>
    </row>
    <row r="107" spans="1:21" x14ac:dyDescent="0.25">
      <c r="K107" s="26"/>
      <c r="L107" s="88"/>
      <c r="O107" s="88"/>
      <c r="Q107" s="73"/>
    </row>
    <row r="108" spans="1:21" x14ac:dyDescent="0.25">
      <c r="K108" s="26"/>
      <c r="L108" s="88"/>
      <c r="O108" s="88"/>
      <c r="Q108" s="73"/>
    </row>
    <row r="109" spans="1:21" s="45" customFormat="1" x14ac:dyDescent="0.25">
      <c r="A109" s="5"/>
      <c r="B109" s="5"/>
      <c r="C109" s="5"/>
      <c r="D109" s="5"/>
      <c r="E109" s="5"/>
      <c r="F109" s="5"/>
      <c r="G109" s="5"/>
      <c r="I109" s="5"/>
      <c r="J109" s="5"/>
      <c r="K109" s="26"/>
      <c r="L109" s="88"/>
      <c r="O109" s="88"/>
      <c r="Q109" s="73"/>
      <c r="R109" s="5"/>
      <c r="S109" s="5"/>
      <c r="T109" s="5"/>
      <c r="U109" s="5"/>
    </row>
    <row r="110" spans="1:21" s="45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88"/>
      <c r="O110" s="88"/>
      <c r="Q110" s="89"/>
      <c r="R110" s="5"/>
      <c r="S110" s="5"/>
      <c r="T110" s="5"/>
      <c r="U110" s="5"/>
    </row>
    <row r="111" spans="1:21" s="45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88"/>
      <c r="O111" s="88"/>
      <c r="Q111" s="89"/>
      <c r="R111" s="5"/>
      <c r="S111" s="5"/>
      <c r="T111" s="5"/>
      <c r="U111" s="5"/>
    </row>
    <row r="112" spans="1:21" s="45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88"/>
      <c r="O112" s="88"/>
      <c r="Q112" s="89"/>
      <c r="R112" s="5"/>
      <c r="S112" s="5"/>
      <c r="T112" s="5"/>
      <c r="U112" s="5"/>
    </row>
    <row r="113" spans="1:21" s="45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88"/>
      <c r="O113" s="88"/>
      <c r="Q113" s="63">
        <f>SUM(Q13:Q112)</f>
        <v>0</v>
      </c>
      <c r="R113" s="5"/>
      <c r="S113" s="5"/>
      <c r="T113" s="5"/>
      <c r="U113" s="5"/>
    </row>
    <row r="114" spans="1:21" s="45" customFormat="1" x14ac:dyDescent="0.25">
      <c r="A114" s="5"/>
      <c r="B114" s="5"/>
      <c r="C114" s="5"/>
      <c r="D114" s="5"/>
      <c r="E114" s="5"/>
      <c r="F114" s="5"/>
      <c r="I114" s="5"/>
      <c r="J114" s="5"/>
      <c r="K114" s="26"/>
      <c r="L114" s="88"/>
      <c r="O114" s="88"/>
      <c r="Q114" s="89"/>
      <c r="R114" s="5"/>
      <c r="S114" s="5"/>
      <c r="T114" s="5"/>
      <c r="U114" s="5"/>
    </row>
    <row r="115" spans="1:21" s="45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26"/>
      <c r="L115" s="88"/>
      <c r="O115" s="88"/>
      <c r="Q115" s="89"/>
      <c r="R115" s="5"/>
      <c r="S115" s="5"/>
      <c r="T115" s="5"/>
      <c r="U115" s="5"/>
    </row>
    <row r="116" spans="1:21" s="45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88"/>
      <c r="O116" s="88"/>
      <c r="Q116" s="89"/>
      <c r="R116" s="5"/>
      <c r="S116" s="5"/>
      <c r="T116" s="5"/>
      <c r="U116" s="5"/>
    </row>
    <row r="117" spans="1:21" s="45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88"/>
      <c r="O117" s="88"/>
      <c r="Q117" s="89"/>
      <c r="R117" s="5"/>
      <c r="S117" s="5"/>
      <c r="T117" s="5"/>
      <c r="U117" s="5"/>
    </row>
    <row r="118" spans="1:21" s="45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88"/>
      <c r="O118" s="88"/>
      <c r="Q118" s="89"/>
      <c r="R118" s="5"/>
      <c r="S118" s="5"/>
      <c r="T118" s="5"/>
      <c r="U118" s="5"/>
    </row>
    <row r="119" spans="1:21" s="45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88"/>
      <c r="O119" s="88"/>
      <c r="Q119" s="89"/>
      <c r="R119" s="5"/>
      <c r="S119" s="5"/>
      <c r="T119" s="5"/>
      <c r="U119" s="5"/>
    </row>
    <row r="120" spans="1:21" s="45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88"/>
      <c r="O120" s="88"/>
      <c r="Q120" s="89"/>
      <c r="R120" s="5"/>
      <c r="S120" s="5"/>
      <c r="T120" s="5"/>
      <c r="U120" s="5"/>
    </row>
    <row r="121" spans="1:21" s="45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0">
        <f>SUM(L13:L120)</f>
        <v>46640000</v>
      </c>
      <c r="M121" s="90">
        <f t="shared" ref="M121:P121" si="1">SUM(M13:M120)</f>
        <v>6215000</v>
      </c>
      <c r="N121" s="90">
        <f>SUM(N13:N120)</f>
        <v>0</v>
      </c>
      <c r="O121" s="90">
        <f>SUM(O13:O120)</f>
        <v>25782000</v>
      </c>
      <c r="P121" s="90">
        <f t="shared" si="1"/>
        <v>0</v>
      </c>
      <c r="Q121" s="89"/>
      <c r="R121" s="5"/>
      <c r="S121" s="5"/>
      <c r="T121" s="5"/>
      <c r="U121" s="5"/>
    </row>
    <row r="122" spans="1:21" s="45" customFormat="1" x14ac:dyDescent="0.25">
      <c r="A122" s="5"/>
      <c r="B122" s="5"/>
      <c r="C122" s="5"/>
      <c r="D122" s="5"/>
      <c r="E122" s="5"/>
      <c r="F122" s="5"/>
      <c r="H122" s="5"/>
      <c r="I122" s="5"/>
      <c r="J122" s="5"/>
      <c r="K122" s="5"/>
      <c r="L122" s="90">
        <f>SUM(L13:L121)</f>
        <v>93280000</v>
      </c>
      <c r="O122" s="90">
        <f>SUM(O13:O121)</f>
        <v>51564000</v>
      </c>
      <c r="Q122" s="89"/>
      <c r="R122" s="5"/>
      <c r="S122" s="5"/>
      <c r="T122" s="5"/>
      <c r="U122" s="5"/>
    </row>
    <row r="123" spans="1:21" s="45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91"/>
      <c r="O123" s="91"/>
      <c r="Q123" s="89"/>
      <c r="R123" s="5"/>
      <c r="S123" s="5"/>
      <c r="T123" s="5"/>
      <c r="U123" s="5"/>
    </row>
    <row r="124" spans="1:21" s="45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1"/>
      <c r="O124" s="91"/>
      <c r="Q124" s="89"/>
      <c r="R124" s="5"/>
      <c r="S124" s="5"/>
      <c r="T124" s="5"/>
      <c r="U124" s="5"/>
    </row>
    <row r="125" spans="1:21" s="45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1"/>
      <c r="O125" s="91"/>
      <c r="Q125" s="89"/>
      <c r="R125" s="5"/>
      <c r="S125" s="5"/>
      <c r="T125" s="5"/>
      <c r="U125" s="5"/>
    </row>
    <row r="126" spans="1:21" s="45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1"/>
      <c r="O126" s="91"/>
      <c r="Q126" s="89"/>
      <c r="R126" s="5"/>
      <c r="S126" s="5"/>
      <c r="T126" s="5"/>
      <c r="U126" s="5"/>
    </row>
    <row r="127" spans="1:21" s="45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1"/>
      <c r="O127" s="91"/>
      <c r="Q127" s="89"/>
      <c r="R127" s="5"/>
      <c r="S127" s="5"/>
      <c r="T127" s="5"/>
      <c r="U127" s="5"/>
    </row>
    <row r="128" spans="1:21" s="45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1"/>
      <c r="O128" s="91"/>
      <c r="Q128" s="89"/>
      <c r="R128" s="5"/>
      <c r="S128" s="5"/>
      <c r="T128" s="5"/>
      <c r="U128" s="5"/>
    </row>
    <row r="129" spans="1:21" s="45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1"/>
      <c r="O129" s="91"/>
      <c r="Q129" s="89"/>
      <c r="R129" s="5"/>
      <c r="S129" s="5"/>
      <c r="T129" s="5"/>
      <c r="U129" s="5"/>
    </row>
    <row r="130" spans="1:21" s="45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1"/>
      <c r="O130" s="91"/>
      <c r="Q130" s="89"/>
      <c r="R130" s="5"/>
      <c r="S130" s="5"/>
      <c r="T130" s="5"/>
      <c r="U130" s="5"/>
    </row>
    <row r="131" spans="1:21" s="45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1"/>
      <c r="O131" s="91"/>
      <c r="Q131" s="89"/>
      <c r="R131" s="5"/>
      <c r="S131" s="5"/>
      <c r="T131" s="5"/>
      <c r="U131" s="5"/>
    </row>
    <row r="132" spans="1:21" s="45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1"/>
      <c r="O132" s="91"/>
      <c r="Q132" s="89"/>
      <c r="R132" s="5"/>
      <c r="S132" s="5"/>
      <c r="T132" s="5"/>
      <c r="U132" s="5"/>
    </row>
  </sheetData>
  <mergeCells count="3">
    <mergeCell ref="A1:I1"/>
    <mergeCell ref="L11:M11"/>
    <mergeCell ref="N11:O11"/>
  </mergeCells>
  <hyperlinks>
    <hyperlink ref="K20" r:id="rId1" display="cetak-kwitansi.php%3fid=1801075"/>
    <hyperlink ref="K24" r:id="rId2" display="cetak-kwitansi.php%3fid=1801079"/>
    <hyperlink ref="K30" r:id="rId3" display="cetak-kwitansi.php%3fid=1801085"/>
    <hyperlink ref="K31" r:id="rId4" display="cetak-kwitansi.php%3fid=1801086"/>
    <hyperlink ref="K32" r:id="rId5" display="cetak-kwitansi.php%3fid=1801087"/>
    <hyperlink ref="K33" r:id="rId6" display="cetak-kwitansi.php%3fid=1801088"/>
    <hyperlink ref="K34" r:id="rId7" display="cetak-kwitansi.php%3fid=1801089"/>
    <hyperlink ref="K35" r:id="rId8" display="cetak-kwitansi.php%3fid=1801090"/>
    <hyperlink ref="K36" r:id="rId9" display="cetak-kwitansi.php%3fid=1801091"/>
    <hyperlink ref="K37" r:id="rId10" display="cetak-kwitansi.php%3fid=1801092"/>
    <hyperlink ref="K38" r:id="rId11" display="cetak-kwitansi.php%3fid=1801093"/>
    <hyperlink ref="K39" r:id="rId12" display="cetak-kwitansi.php%3fid=1801094"/>
    <hyperlink ref="K40" r:id="rId13" display="cetak-kwitansi.php%3fid=1801095"/>
    <hyperlink ref="K41" r:id="rId14" display="cetak-kwitansi.php%3fid=1801096"/>
    <hyperlink ref="K42" r:id="rId15" display="cetak-kwitansi.php%3fid=1801097"/>
    <hyperlink ref="K43" r:id="rId16" display="cetak-kwitansi.php%3fid=1801098"/>
    <hyperlink ref="K44" r:id="rId17" display="cetak-kwitansi.php%3fid=1801099"/>
    <hyperlink ref="K45" r:id="rId18" display="cetak-kwitansi.php%3fid=1801100"/>
    <hyperlink ref="K46" r:id="rId19" display="cetak-kwitansi.php%3fid=1801101"/>
    <hyperlink ref="K48" r:id="rId20" display="cetak-kwitansi.php%3fid=1801104"/>
    <hyperlink ref="K49" r:id="rId21" display="cetak-kwitansi.php%3fid=1801105"/>
    <hyperlink ref="K50" r:id="rId22" display="cetak-kwitansi.php%3fid=1801106"/>
    <hyperlink ref="K51" r:id="rId23" display="cetak-kwitansi.php%3fid=1801107"/>
    <hyperlink ref="K52" r:id="rId24" display="cetak-kwitansi.php%3fid=1801108"/>
    <hyperlink ref="K54" r:id="rId25" display="cetak-kwitansi.php%3fid=1801111"/>
    <hyperlink ref="K55" r:id="rId26" display="cetak-kwitansi.php%3fid=1801112"/>
    <hyperlink ref="K56" r:id="rId27" display="cetak-kwitansi.php%3fid=1801113"/>
    <hyperlink ref="K57" r:id="rId28" display="cetak-kwitansi.php%3fid=1801114"/>
    <hyperlink ref="K58" r:id="rId29" display="cetak-kwitansi.php%3fid=1801115"/>
    <hyperlink ref="K59" r:id="rId30" display="cetak-kwitansi.php%3fid=1801116"/>
    <hyperlink ref="K60" r:id="rId31" display="cetak-kwitansi.php%3fid=1801117"/>
    <hyperlink ref="K61" r:id="rId32" display="cetak-kwitansi.php%3fid=1801118"/>
    <hyperlink ref="K62" r:id="rId33" display="cetak-kwitansi.php%3fid=1801119"/>
    <hyperlink ref="K63" r:id="rId34" display="cetak-kwitansi.php%3fid=1801120"/>
    <hyperlink ref="K19" r:id="rId35" display="cetak-kwitansi.php%3fid=1801074"/>
    <hyperlink ref="K21" r:id="rId36" display="cetak-kwitansi.php%3fid=1801076"/>
    <hyperlink ref="K22" r:id="rId37" display="cetak-kwitansi.php%3fid=1801077"/>
    <hyperlink ref="K23" r:id="rId38" display="cetak-kwitansi.php%3fid=1801078"/>
    <hyperlink ref="K26" r:id="rId39" display="cetak-kwitansi.php%3fid=1801081"/>
    <hyperlink ref="K27" r:id="rId40" display="cetak-kwitansi.php%3fid=1801082"/>
    <hyperlink ref="K29" r:id="rId41" display="cetak-kwitansi.php%3fid=1801084"/>
    <hyperlink ref="K13" r:id="rId42" display="cetak-kwitansi.php%3fid=1801067"/>
    <hyperlink ref="K14" r:id="rId43" display="cetak-kwitansi.php%3fid=1801068"/>
    <hyperlink ref="K15" r:id="rId44" display="cetak-kwitansi.php%3fid=1801069"/>
    <hyperlink ref="K16" r:id="rId45" display="cetak-kwitansi.php%3fid=1801070"/>
    <hyperlink ref="K17" r:id="rId46" display="cetak-kwitansi.php%3fid=1801072"/>
    <hyperlink ref="K18" r:id="rId47" display="cetak-kwitansi.php%3fid=1801073"/>
    <hyperlink ref="K25" r:id="rId48" display="cetak-kwitansi.php%3fid=1801080"/>
    <hyperlink ref="K28" r:id="rId49" display="cetak-kwitansi.php%3fid=1801083"/>
    <hyperlink ref="K47" r:id="rId50" display="cetak-kwitansi.php%3fid=1801103"/>
    <hyperlink ref="K53" r:id="rId51" display="cetak-kwitansi.php%3fid=1801109"/>
  </hyperlinks>
  <pageMargins left="0.7" right="0.7" top="0.75" bottom="0.75" header="0.3" footer="0.3"/>
  <pageSetup scale="61" orientation="portrait" horizontalDpi="0" verticalDpi="0" r:id="rId5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33" zoomScale="84" zoomScaleNormal="100" zoomScaleSheetLayoutView="84" workbookViewId="0">
      <selection activeCell="I58" sqref="I58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1" bestFit="1" customWidth="1"/>
    <col min="13" max="14" width="20.7109375" style="45" customWidth="1"/>
    <col min="15" max="15" width="18.5703125" style="91" bestFit="1" customWidth="1"/>
    <col min="16" max="16" width="20.7109375" style="45" customWidth="1"/>
    <col min="17" max="17" width="21.5703125" style="89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53" t="s">
        <v>0</v>
      </c>
      <c r="B1" s="153"/>
      <c r="C1" s="153"/>
      <c r="D1" s="153"/>
      <c r="E1" s="153"/>
      <c r="F1" s="153"/>
      <c r="G1" s="153"/>
      <c r="H1" s="153"/>
      <c r="I1" s="153"/>
      <c r="J1" s="144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88</v>
      </c>
      <c r="C3" s="8"/>
      <c r="D3" s="6"/>
      <c r="E3" s="6"/>
      <c r="F3" s="6"/>
      <c r="G3" s="6"/>
      <c r="H3" s="6" t="s">
        <v>3</v>
      </c>
      <c r="I3" s="10">
        <v>43172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87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 t="s">
        <v>27</v>
      </c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929</v>
      </c>
      <c r="F8" s="20"/>
      <c r="G8" s="15">
        <f t="shared" ref="G8:G16" si="0">C8*E8</f>
        <v>92900000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669</v>
      </c>
      <c r="F9" s="20"/>
      <c r="G9" s="15">
        <f t="shared" si="0"/>
        <v>33450000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7</v>
      </c>
      <c r="F10" s="20"/>
      <c r="G10" s="15">
        <f t="shared" si="0"/>
        <v>140000</v>
      </c>
      <c r="H10" s="7"/>
      <c r="I10" s="7"/>
      <c r="J10" s="15"/>
      <c r="K10" s="23"/>
      <c r="L10" s="2" t="s">
        <v>65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14</v>
      </c>
      <c r="F11" s="20"/>
      <c r="G11" s="15">
        <f t="shared" si="0"/>
        <v>140000</v>
      </c>
      <c r="H11" s="7"/>
      <c r="I11" s="15"/>
      <c r="J11" s="15"/>
      <c r="K11" s="99"/>
      <c r="L11" s="154" t="s">
        <v>54</v>
      </c>
      <c r="M11" s="154"/>
      <c r="N11" s="155" t="s">
        <v>55</v>
      </c>
      <c r="O11" s="155"/>
      <c r="P11" s="100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10</v>
      </c>
      <c r="F12" s="20"/>
      <c r="G12" s="15">
        <f t="shared" si="0"/>
        <v>50000</v>
      </c>
      <c r="H12" s="7"/>
      <c r="I12" s="15"/>
      <c r="J12" s="15"/>
      <c r="K12" s="122" t="s">
        <v>63</v>
      </c>
      <c r="L12" s="101" t="s">
        <v>12</v>
      </c>
      <c r="M12" s="103" t="s">
        <v>13</v>
      </c>
      <c r="N12" s="102" t="s">
        <v>56</v>
      </c>
      <c r="O12" s="101" t="s">
        <v>12</v>
      </c>
      <c r="P12" s="102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 t="s">
        <v>68</v>
      </c>
      <c r="B13" s="20"/>
      <c r="C13" s="21">
        <v>2000</v>
      </c>
      <c r="D13" s="6"/>
      <c r="E13" s="20">
        <v>55</v>
      </c>
      <c r="F13" s="20"/>
      <c r="G13" s="15">
        <f t="shared" si="0"/>
        <v>110000</v>
      </c>
      <c r="H13" s="7"/>
      <c r="I13" s="15"/>
      <c r="J13" s="133"/>
      <c r="K13" s="109">
        <v>45330</v>
      </c>
      <c r="L13" s="27">
        <v>700000</v>
      </c>
      <c r="M13" s="126">
        <v>21274000</v>
      </c>
      <c r="N13" s="136"/>
      <c r="O13" s="27"/>
      <c r="P13" s="118"/>
      <c r="Q13" s="112"/>
      <c r="R13" s="31"/>
    </row>
    <row r="14" spans="1:21" x14ac:dyDescent="0.25">
      <c r="A14" s="6"/>
      <c r="B14" s="20"/>
      <c r="C14" s="21">
        <v>1000</v>
      </c>
      <c r="D14" s="6"/>
      <c r="E14" s="20">
        <v>1</v>
      </c>
      <c r="F14" s="20"/>
      <c r="G14" s="15">
        <f t="shared" si="0"/>
        <v>1000</v>
      </c>
      <c r="H14" s="7"/>
      <c r="I14" s="15"/>
      <c r="J14" s="133"/>
      <c r="K14" s="109">
        <v>45331</v>
      </c>
      <c r="L14" s="27">
        <v>710000</v>
      </c>
      <c r="M14" s="127"/>
      <c r="N14" s="136"/>
      <c r="O14" s="27"/>
      <c r="P14" s="94"/>
      <c r="Q14" s="112"/>
      <c r="R14" s="32"/>
      <c r="S14" s="33"/>
      <c r="T14" s="31"/>
      <c r="U14" s="31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33"/>
      <c r="K15" s="109">
        <v>45310</v>
      </c>
      <c r="L15" s="27">
        <v>585000</v>
      </c>
      <c r="M15" s="126"/>
      <c r="N15" s="136"/>
      <c r="O15" s="27"/>
      <c r="P15" s="95"/>
      <c r="Q15" s="27"/>
      <c r="R15" s="32"/>
      <c r="S15" s="33"/>
      <c r="T15" s="31">
        <f>SUM(T6:T14)</f>
        <v>0</v>
      </c>
      <c r="U15" s="31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33"/>
      <c r="K16" s="109">
        <v>45332</v>
      </c>
      <c r="L16" s="27">
        <v>650000</v>
      </c>
      <c r="M16" s="127"/>
      <c r="N16" s="136"/>
      <c r="O16" s="27"/>
      <c r="P16" s="28"/>
      <c r="Q16" s="99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126791000</v>
      </c>
      <c r="I17" s="8"/>
      <c r="J17" s="133"/>
      <c r="K17" s="109">
        <v>45333</v>
      </c>
      <c r="L17" s="27">
        <v>950000</v>
      </c>
      <c r="M17" s="126"/>
      <c r="N17" s="136"/>
      <c r="O17" s="27"/>
      <c r="P17" s="28"/>
      <c r="Q17" s="119"/>
      <c r="R17" s="29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31"/>
      <c r="K18" s="109">
        <v>45334</v>
      </c>
      <c r="L18" s="27">
        <v>3900000</v>
      </c>
      <c r="M18" s="126"/>
      <c r="N18" s="136"/>
      <c r="O18" s="27"/>
      <c r="P18" s="95"/>
      <c r="Q18" s="120"/>
      <c r="R18" s="32"/>
      <c r="S18" s="33"/>
      <c r="T18" s="35" t="s">
        <v>20</v>
      </c>
      <c r="U18" s="33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31"/>
      <c r="K19" s="109">
        <v>45335</v>
      </c>
      <c r="L19" s="27">
        <v>1000000</v>
      </c>
      <c r="M19" s="127"/>
      <c r="N19" s="136"/>
      <c r="O19" s="27"/>
      <c r="P19" s="96"/>
      <c r="Q19" s="100"/>
      <c r="R19" s="32"/>
      <c r="S19" s="33"/>
      <c r="T19" s="35"/>
      <c r="U19" s="33"/>
    </row>
    <row r="20" spans="1:21" x14ac:dyDescent="0.2">
      <c r="A20" s="6"/>
      <c r="B20" s="6"/>
      <c r="C20" s="21">
        <v>1000</v>
      </c>
      <c r="D20" s="6"/>
      <c r="E20" s="6">
        <v>2</v>
      </c>
      <c r="F20" s="6"/>
      <c r="G20" s="21">
        <f>C20*E20</f>
        <v>2000</v>
      </c>
      <c r="H20" s="7"/>
      <c r="I20" s="21"/>
      <c r="J20" s="131"/>
      <c r="K20" s="109">
        <v>45336</v>
      </c>
      <c r="L20" s="27">
        <v>655000</v>
      </c>
      <c r="M20" s="125"/>
      <c r="N20" s="136"/>
      <c r="O20" s="27"/>
      <c r="P20" s="28"/>
      <c r="Q20" s="27"/>
      <c r="R20" s="29"/>
    </row>
    <row r="21" spans="1:21" x14ac:dyDescent="0.2">
      <c r="A21" s="6"/>
      <c r="B21" s="6"/>
      <c r="C21" s="21">
        <v>500</v>
      </c>
      <c r="D21" s="6"/>
      <c r="E21" s="6">
        <v>453</v>
      </c>
      <c r="F21" s="6"/>
      <c r="G21" s="21">
        <f>C21*E21</f>
        <v>226500</v>
      </c>
      <c r="H21" s="7"/>
      <c r="I21" s="21"/>
      <c r="J21" s="86"/>
      <c r="K21" s="109">
        <v>45337</v>
      </c>
      <c r="L21" s="27">
        <v>950000</v>
      </c>
      <c r="M21" s="117"/>
      <c r="N21" s="136"/>
      <c r="O21" s="27"/>
      <c r="P21" s="28"/>
      <c r="Q21" s="27"/>
      <c r="R21" s="29"/>
    </row>
    <row r="22" spans="1:21" x14ac:dyDescent="0.2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K22" s="109">
        <v>45338</v>
      </c>
      <c r="L22" s="27">
        <v>950000</v>
      </c>
      <c r="M22" s="117"/>
      <c r="N22" s="136"/>
      <c r="O22" s="27"/>
      <c r="P22" s="28"/>
      <c r="Q22" s="27"/>
      <c r="R22" s="29"/>
    </row>
    <row r="23" spans="1:21" x14ac:dyDescent="0.2">
      <c r="A23" s="6"/>
      <c r="B23" s="6"/>
      <c r="C23" s="21">
        <v>100</v>
      </c>
      <c r="D23" s="6"/>
      <c r="E23" s="6">
        <v>1</v>
      </c>
      <c r="F23" s="6"/>
      <c r="G23" s="21">
        <f>C23*E23</f>
        <v>100</v>
      </c>
      <c r="H23" s="7"/>
      <c r="I23" s="8"/>
      <c r="K23" s="109">
        <v>45339</v>
      </c>
      <c r="L23" s="27">
        <v>1500000</v>
      </c>
      <c r="M23" s="106"/>
      <c r="N23" s="136"/>
      <c r="O23" s="27"/>
      <c r="P23" s="97"/>
      <c r="Q23" s="100"/>
      <c r="R23" s="32"/>
      <c r="S23" s="33"/>
      <c r="T23" s="35"/>
      <c r="U23" s="33"/>
    </row>
    <row r="24" spans="1:21" x14ac:dyDescent="0.2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K24" s="109">
        <v>45340</v>
      </c>
      <c r="L24" s="27">
        <v>950000</v>
      </c>
      <c r="M24" s="117"/>
      <c r="N24" s="136"/>
      <c r="O24" s="27"/>
      <c r="P24" s="92"/>
      <c r="Q24" s="112"/>
      <c r="R24" s="30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6">
        <v>0</v>
      </c>
      <c r="H25" s="7"/>
      <c r="I25" s="6" t="s">
        <v>1</v>
      </c>
      <c r="K25" s="109">
        <v>45341</v>
      </c>
      <c r="L25" s="27">
        <v>900000</v>
      </c>
      <c r="M25" s="117"/>
      <c r="N25" s="136"/>
      <c r="O25" s="27"/>
      <c r="P25" s="93"/>
      <c r="Q25" s="112"/>
      <c r="R25" s="30"/>
    </row>
    <row r="26" spans="1:21" x14ac:dyDescent="0.2">
      <c r="A26" s="6"/>
      <c r="B26" s="6"/>
      <c r="C26" s="16" t="s">
        <v>18</v>
      </c>
      <c r="D26" s="6"/>
      <c r="E26" s="6"/>
      <c r="F26" s="6"/>
      <c r="G26" s="6"/>
      <c r="H26" s="37">
        <f>SUM(G20:G25)</f>
        <v>228600</v>
      </c>
      <c r="I26" s="7"/>
      <c r="J26" s="86"/>
      <c r="K26" s="109">
        <v>45342</v>
      </c>
      <c r="L26" s="27">
        <v>850000</v>
      </c>
      <c r="M26" s="105"/>
      <c r="N26" s="136"/>
      <c r="O26" s="27"/>
      <c r="P26" s="95"/>
      <c r="Q26" s="34"/>
      <c r="R26" s="32"/>
      <c r="S26" s="33"/>
      <c r="T26" s="35"/>
      <c r="U26" s="33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127019600</v>
      </c>
      <c r="K27" s="109">
        <v>45343</v>
      </c>
      <c r="L27" s="27">
        <v>800000</v>
      </c>
      <c r="M27" s="104"/>
      <c r="N27" s="115"/>
      <c r="O27" s="121"/>
      <c r="P27" s="93"/>
      <c r="Q27" s="112"/>
      <c r="R27" s="30"/>
    </row>
    <row r="28" spans="1:21" x14ac:dyDescent="0.2">
      <c r="A28" s="6"/>
      <c r="B28" s="6"/>
      <c r="C28" s="107" t="s">
        <v>58</v>
      </c>
      <c r="D28" s="6"/>
      <c r="E28" s="6"/>
      <c r="F28" s="6"/>
      <c r="G28" s="108">
        <f>I27-G29</f>
        <v>17019600</v>
      </c>
      <c r="H28" s="7"/>
      <c r="I28" s="7"/>
      <c r="K28" s="109">
        <v>45344</v>
      </c>
      <c r="L28" s="27">
        <v>800000</v>
      </c>
      <c r="M28" s="39"/>
      <c r="N28" s="115"/>
      <c r="O28" s="121"/>
      <c r="P28" s="39"/>
      <c r="Q28" s="38"/>
      <c r="R28" s="32"/>
      <c r="S28" s="33"/>
      <c r="T28" s="35"/>
      <c r="U28" s="33"/>
    </row>
    <row r="29" spans="1:21" x14ac:dyDescent="0.2">
      <c r="A29" s="6"/>
      <c r="B29" s="6"/>
      <c r="C29" s="107" t="s">
        <v>59</v>
      </c>
      <c r="D29" s="6"/>
      <c r="E29" s="6"/>
      <c r="F29" s="6"/>
      <c r="G29" s="108">
        <v>110000000</v>
      </c>
      <c r="H29" s="7"/>
      <c r="I29" s="7"/>
      <c r="K29" s="109">
        <v>45345</v>
      </c>
      <c r="L29" s="27">
        <v>1600000</v>
      </c>
      <c r="M29" s="39"/>
      <c r="N29" s="115"/>
      <c r="O29" s="121"/>
      <c r="P29" s="39"/>
      <c r="Q29" s="38"/>
      <c r="R29" s="32"/>
      <c r="S29" s="33"/>
      <c r="T29" s="40"/>
      <c r="U29" s="33"/>
    </row>
    <row r="30" spans="1:21" x14ac:dyDescent="0.25">
      <c r="A30" s="6"/>
      <c r="B30" s="6"/>
      <c r="C30" s="6"/>
      <c r="D30" s="6"/>
      <c r="E30" s="6"/>
      <c r="F30" s="6"/>
      <c r="G30" s="123"/>
      <c r="H30" s="7"/>
      <c r="I30" s="7"/>
      <c r="K30" s="109">
        <v>45346</v>
      </c>
      <c r="L30" s="27">
        <v>580000</v>
      </c>
      <c r="M30" s="42"/>
      <c r="N30" s="115"/>
      <c r="O30" s="121"/>
      <c r="P30" s="42"/>
      <c r="Q30" s="38"/>
      <c r="R30" s="32"/>
      <c r="S30" s="33"/>
      <c r="T30" s="35"/>
      <c r="U30" s="33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K31" s="109">
        <v>45347</v>
      </c>
      <c r="L31" s="27">
        <v>1600000</v>
      </c>
      <c r="M31" s="42"/>
      <c r="N31" s="115"/>
      <c r="O31" s="121"/>
      <c r="P31" s="42"/>
      <c r="Q31" s="38"/>
      <c r="R31" s="1"/>
      <c r="S31" s="33"/>
      <c r="T31" s="1"/>
      <c r="U31" s="33"/>
    </row>
    <row r="32" spans="1:21" x14ac:dyDescent="0.25">
      <c r="A32" s="6"/>
      <c r="B32" s="6"/>
      <c r="C32" s="6" t="s">
        <v>60</v>
      </c>
      <c r="D32" s="6"/>
      <c r="E32" s="6"/>
      <c r="F32" s="6"/>
      <c r="G32" s="6" t="s">
        <v>1</v>
      </c>
      <c r="H32" s="7"/>
      <c r="I32" s="7">
        <f>+'02 Maret (2)'!I40</f>
        <v>486874603</v>
      </c>
      <c r="J32" s="86">
        <f>+M13</f>
        <v>21274000</v>
      </c>
      <c r="K32" s="109">
        <v>45348</v>
      </c>
      <c r="L32" s="27">
        <v>550000</v>
      </c>
      <c r="M32" s="42"/>
      <c r="N32" s="115"/>
      <c r="O32" s="121"/>
      <c r="P32" s="42"/>
      <c r="Q32" s="38"/>
      <c r="R32" s="1"/>
      <c r="S32" s="33"/>
      <c r="T32" s="1"/>
      <c r="U32" s="33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/>
      <c r="I33" s="41">
        <f>+'12 Maret'!I58</f>
        <v>119913600</v>
      </c>
      <c r="K33" s="109">
        <v>45349</v>
      </c>
      <c r="L33" s="27">
        <v>1000000</v>
      </c>
      <c r="M33" s="42"/>
      <c r="N33" s="115"/>
      <c r="O33" s="121"/>
      <c r="P33" s="42"/>
      <c r="Q33" s="38"/>
      <c r="R33" s="1"/>
      <c r="S33" s="33"/>
      <c r="T33" s="1"/>
      <c r="U33" s="33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86">
        <f>+J26-J32</f>
        <v>-21274000</v>
      </c>
      <c r="K34" s="109">
        <v>45350</v>
      </c>
      <c r="L34" s="27">
        <v>2000000</v>
      </c>
      <c r="M34" s="42"/>
      <c r="N34" s="115"/>
      <c r="O34" s="121"/>
      <c r="P34" s="42"/>
      <c r="Q34" s="38"/>
      <c r="R34" s="1"/>
      <c r="S34" s="33"/>
      <c r="T34" s="43"/>
      <c r="U34" s="33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2"/>
      <c r="K35" s="109">
        <v>45351</v>
      </c>
      <c r="L35" s="27">
        <v>1900000</v>
      </c>
      <c r="M35" s="42"/>
      <c r="N35" s="115"/>
      <c r="O35" s="121"/>
      <c r="P35" s="42"/>
      <c r="Q35" s="38"/>
      <c r="R35" s="33"/>
      <c r="S35" s="33"/>
      <c r="T35" s="1"/>
      <c r="U35" s="33"/>
    </row>
    <row r="36" spans="1:21" x14ac:dyDescent="0.2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K36" s="109">
        <v>45352</v>
      </c>
      <c r="L36" s="27">
        <v>1000000</v>
      </c>
      <c r="N36" s="115"/>
      <c r="O36" s="121"/>
      <c r="Q36" s="38"/>
      <c r="R36" s="8"/>
      <c r="S36" s="33"/>
      <c r="T36" s="1"/>
      <c r="U36" s="1"/>
    </row>
    <row r="37" spans="1:21" x14ac:dyDescent="0.2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98"/>
      <c r="K37" s="109">
        <v>45353</v>
      </c>
      <c r="L37" s="27">
        <v>800000</v>
      </c>
      <c r="N37" s="115"/>
      <c r="O37" s="121"/>
      <c r="Q37" s="38"/>
      <c r="S37" s="33"/>
      <c r="T37" s="1"/>
      <c r="U37" s="1"/>
    </row>
    <row r="38" spans="1:21" x14ac:dyDescent="0.2">
      <c r="A38" s="6"/>
      <c r="B38" s="6"/>
      <c r="C38" s="6" t="s">
        <v>26</v>
      </c>
      <c r="D38" s="6"/>
      <c r="E38" s="6" t="s">
        <v>27</v>
      </c>
      <c r="F38" s="6"/>
      <c r="G38" s="21"/>
      <c r="H38" s="37"/>
      <c r="I38" s="7"/>
      <c r="J38" s="25"/>
      <c r="K38" s="109">
        <v>45354</v>
      </c>
      <c r="L38" s="27">
        <v>500000</v>
      </c>
      <c r="N38" s="115"/>
      <c r="O38" s="121"/>
      <c r="Q38" s="38"/>
      <c r="S38" s="33"/>
      <c r="T38" s="1"/>
      <c r="U38" s="1"/>
    </row>
    <row r="39" spans="1:21" x14ac:dyDescent="0.2">
      <c r="A39" s="6"/>
      <c r="B39" s="6"/>
      <c r="C39" s="6" t="s">
        <v>28</v>
      </c>
      <c r="D39" s="6"/>
      <c r="E39" s="6"/>
      <c r="F39" s="6"/>
      <c r="G39" s="6"/>
      <c r="H39" s="44"/>
      <c r="I39" s="6" t="s">
        <v>1</v>
      </c>
      <c r="J39" s="25"/>
      <c r="K39" s="110"/>
      <c r="L39" s="27"/>
      <c r="N39" s="116"/>
      <c r="O39" s="27"/>
      <c r="Q39" s="38"/>
      <c r="S39" s="33"/>
      <c r="T39" s="1"/>
      <c r="U39" s="1"/>
    </row>
    <row r="40" spans="1:21" x14ac:dyDescent="0.2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25"/>
      <c r="K40" s="109"/>
      <c r="L40" s="27"/>
      <c r="N40" s="109"/>
      <c r="O40" s="27"/>
      <c r="Q40" s="38"/>
      <c r="S40" s="33"/>
      <c r="T40" s="1"/>
      <c r="U40" s="1"/>
    </row>
    <row r="41" spans="1:21" x14ac:dyDescent="0.2">
      <c r="A41" s="6"/>
      <c r="B41" s="6"/>
      <c r="C41" s="6"/>
      <c r="D41" s="6"/>
      <c r="E41" s="6"/>
      <c r="F41" s="6"/>
      <c r="G41" s="6"/>
      <c r="H41" s="7"/>
      <c r="I41" s="7"/>
      <c r="J41" s="25"/>
      <c r="K41" s="109"/>
      <c r="L41" s="27"/>
      <c r="N41" s="109"/>
      <c r="O41" s="27"/>
      <c r="Q41" s="38"/>
      <c r="S41" s="33"/>
      <c r="T41" s="1"/>
      <c r="U41" s="1"/>
    </row>
    <row r="42" spans="1:21" x14ac:dyDescent="0.2">
      <c r="A42" s="6"/>
      <c r="B42" s="6"/>
      <c r="C42" s="6" t="s">
        <v>64</v>
      </c>
      <c r="D42" s="6"/>
      <c r="E42" s="6"/>
      <c r="F42" s="6"/>
      <c r="G42" s="6"/>
      <c r="H42" s="7">
        <v>75000000</v>
      </c>
      <c r="I42" s="7"/>
      <c r="J42" s="25"/>
      <c r="K42" s="109"/>
      <c r="L42" s="27"/>
      <c r="N42" s="109"/>
      <c r="O42" s="27"/>
      <c r="Q42" s="38"/>
      <c r="S42" s="33"/>
      <c r="T42" s="1"/>
      <c r="U42" s="1"/>
    </row>
    <row r="43" spans="1:21" x14ac:dyDescent="0.2">
      <c r="A43" s="6"/>
      <c r="B43" s="6"/>
      <c r="C43" s="16" t="s">
        <v>30</v>
      </c>
      <c r="D43" s="6"/>
      <c r="E43" s="6"/>
      <c r="F43" s="6"/>
      <c r="G43" s="6"/>
      <c r="H43" s="37">
        <v>2310546</v>
      </c>
      <c r="J43" s="25"/>
      <c r="K43" s="109"/>
      <c r="L43" s="27"/>
      <c r="N43" s="109"/>
      <c r="O43" s="27"/>
      <c r="Q43" s="38"/>
      <c r="S43" s="33"/>
      <c r="T43" s="1"/>
      <c r="U43" s="1"/>
    </row>
    <row r="44" spans="1:21" x14ac:dyDescent="0.2">
      <c r="A44" s="6"/>
      <c r="B44" s="6"/>
      <c r="C44" s="16" t="s">
        <v>31</v>
      </c>
      <c r="D44" s="6"/>
      <c r="E44" s="6"/>
      <c r="F44" s="6"/>
      <c r="G44" s="6"/>
      <c r="H44" s="7">
        <v>32649869</v>
      </c>
      <c r="I44" s="7"/>
      <c r="J44" s="25"/>
      <c r="K44" s="109"/>
      <c r="L44" s="27"/>
      <c r="N44" s="109"/>
      <c r="O44" s="27"/>
      <c r="Q44" s="38"/>
      <c r="S44" s="33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6">
        <v>32510381</v>
      </c>
      <c r="I45" s="7"/>
      <c r="J45" s="25"/>
      <c r="K45" s="109"/>
      <c r="L45" s="27"/>
      <c r="N45" s="109"/>
      <c r="O45" s="27"/>
      <c r="Q45" s="38"/>
      <c r="R45" s="49"/>
      <c r="S45" s="32"/>
      <c r="T45" s="50"/>
      <c r="U45" s="50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47">
        <f>SUM(H42:H45)</f>
        <v>142470796</v>
      </c>
      <c r="J46" s="25"/>
      <c r="K46" s="109"/>
      <c r="L46" s="27"/>
      <c r="N46" s="109"/>
      <c r="O46" s="27"/>
      <c r="Q46" s="38"/>
      <c r="R46" s="49"/>
      <c r="S46" s="32"/>
      <c r="T46" s="51"/>
      <c r="U46" s="50"/>
    </row>
    <row r="47" spans="1:21" x14ac:dyDescent="0.2">
      <c r="A47" s="6"/>
      <c r="B47" s="6"/>
      <c r="C47" s="6"/>
      <c r="D47" s="6"/>
      <c r="E47" s="6"/>
      <c r="F47" s="6"/>
      <c r="G47" s="6"/>
      <c r="H47" s="7"/>
      <c r="I47" s="48">
        <f>SUM(I40:I46)</f>
        <v>629345399</v>
      </c>
      <c r="J47" s="25"/>
      <c r="K47" s="109"/>
      <c r="L47" s="27"/>
      <c r="N47" s="109"/>
      <c r="O47" s="27"/>
      <c r="Q47" s="38"/>
      <c r="R47" s="49"/>
      <c r="S47" s="32"/>
      <c r="T47" s="49"/>
      <c r="U47" s="50"/>
    </row>
    <row r="48" spans="1:21" x14ac:dyDescent="0.2">
      <c r="A48" s="6"/>
      <c r="B48" s="16">
        <v>2</v>
      </c>
      <c r="C48" s="16" t="s">
        <v>57</v>
      </c>
      <c r="D48" s="6"/>
      <c r="E48" s="6"/>
      <c r="F48" s="6"/>
      <c r="G48" s="6"/>
      <c r="H48" s="7"/>
      <c r="I48" s="7"/>
      <c r="J48" s="25"/>
      <c r="K48" s="109"/>
      <c r="L48" s="27"/>
      <c r="N48" s="109"/>
      <c r="O48" s="27"/>
      <c r="Q48" s="38"/>
      <c r="R48" s="49"/>
      <c r="S48" s="50"/>
      <c r="T48" s="49"/>
      <c r="U48" s="50"/>
    </row>
    <row r="49" spans="1:21" x14ac:dyDescent="0.2">
      <c r="A49" s="6"/>
      <c r="B49" s="6"/>
      <c r="C49" s="6" t="s">
        <v>28</v>
      </c>
      <c r="D49" s="6"/>
      <c r="E49" s="6"/>
      <c r="F49" s="6"/>
      <c r="G49" s="15"/>
      <c r="H49" s="7">
        <f>M121</f>
        <v>21274000</v>
      </c>
      <c r="I49" s="7"/>
      <c r="J49" s="25"/>
      <c r="K49" s="109"/>
      <c r="L49" s="27"/>
      <c r="N49" s="109"/>
      <c r="O49" s="27"/>
      <c r="Q49" s="38"/>
      <c r="R49" s="55"/>
      <c r="S49" s="55">
        <f>SUM(S13:S47)</f>
        <v>0</v>
      </c>
      <c r="T49" s="49"/>
      <c r="U49" s="50"/>
    </row>
    <row r="50" spans="1:21" x14ac:dyDescent="0.2">
      <c r="A50" s="6"/>
      <c r="B50" s="6"/>
      <c r="C50" s="6" t="s">
        <v>33</v>
      </c>
      <c r="D50" s="6"/>
      <c r="E50" s="6"/>
      <c r="F50" s="6"/>
      <c r="G50" s="20"/>
      <c r="H50" s="52"/>
      <c r="I50" s="7" t="s">
        <v>1</v>
      </c>
      <c r="J50" s="56"/>
      <c r="K50" s="109"/>
      <c r="L50" s="27"/>
      <c r="M50" s="57"/>
      <c r="N50" s="109"/>
      <c r="O50" s="27"/>
      <c r="P50" s="57"/>
      <c r="Q50" s="38"/>
      <c r="S50" s="1"/>
      <c r="U50" s="1"/>
    </row>
    <row r="51" spans="1:21" x14ac:dyDescent="0.2">
      <c r="A51" s="6"/>
      <c r="B51" s="6"/>
      <c r="C51" s="6"/>
      <c r="D51" s="6"/>
      <c r="E51" s="6"/>
      <c r="F51" s="6"/>
      <c r="G51" s="20" t="s">
        <v>1</v>
      </c>
      <c r="H51" s="53"/>
      <c r="I51" s="7">
        <f>H49+H50</f>
        <v>21274000</v>
      </c>
      <c r="J51" s="56"/>
      <c r="K51" s="109"/>
      <c r="L51" s="27"/>
      <c r="M51" s="57"/>
      <c r="N51" s="109"/>
      <c r="O51" s="27"/>
      <c r="P51" s="57"/>
      <c r="Q51" s="38"/>
      <c r="R51" s="58"/>
      <c r="S51" s="1" t="s">
        <v>36</v>
      </c>
      <c r="U51" s="1"/>
    </row>
    <row r="52" spans="1:21" x14ac:dyDescent="0.2">
      <c r="A52" s="6"/>
      <c r="B52" s="6"/>
      <c r="C52" s="6"/>
      <c r="D52" s="6"/>
      <c r="E52" s="6"/>
      <c r="F52" s="6"/>
      <c r="G52" s="20"/>
      <c r="H52" s="54"/>
      <c r="I52" s="7" t="s">
        <v>1</v>
      </c>
      <c r="J52" s="25"/>
      <c r="K52" s="109"/>
      <c r="L52" s="27"/>
      <c r="M52" s="57"/>
      <c r="N52" s="109"/>
      <c r="O52" s="27"/>
      <c r="P52" s="57"/>
      <c r="Q52" s="38"/>
      <c r="R52" s="58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0"/>
      <c r="K53" s="109"/>
      <c r="L53" s="27"/>
      <c r="M53" s="57"/>
      <c r="N53" s="109"/>
      <c r="O53" s="27"/>
      <c r="P53" s="57"/>
      <c r="Q53" s="38"/>
      <c r="R53" s="58"/>
      <c r="S53" s="1"/>
      <c r="U53" s="1"/>
    </row>
    <row r="54" spans="1:21" x14ac:dyDescent="0.25">
      <c r="A54" s="6"/>
      <c r="B54" s="6"/>
      <c r="C54" s="62" t="s">
        <v>61</v>
      </c>
      <c r="D54" s="6"/>
      <c r="E54" s="6"/>
      <c r="F54" s="6"/>
      <c r="G54" s="15"/>
      <c r="H54" s="37">
        <f>+L121</f>
        <v>28380000</v>
      </c>
      <c r="I54" s="7"/>
      <c r="J54" s="60"/>
      <c r="K54" s="109"/>
      <c r="L54" s="27"/>
      <c r="M54" s="57"/>
      <c r="N54" s="109"/>
      <c r="O54" s="27"/>
      <c r="P54" s="57"/>
      <c r="Q54" s="38"/>
      <c r="R54" s="58"/>
      <c r="S54" s="1"/>
      <c r="U54" s="1"/>
    </row>
    <row r="55" spans="1:21" x14ac:dyDescent="0.25">
      <c r="A55" s="6"/>
      <c r="B55" s="6"/>
      <c r="C55" s="62" t="s">
        <v>62</v>
      </c>
      <c r="D55" s="6"/>
      <c r="E55" s="6"/>
      <c r="F55" s="6"/>
      <c r="G55" s="15"/>
      <c r="H55" s="37">
        <f>+O121</f>
        <v>0</v>
      </c>
      <c r="I55" s="7"/>
      <c r="J55" s="60"/>
      <c r="K55" s="109"/>
      <c r="L55" s="27"/>
      <c r="M55" s="57"/>
      <c r="N55" s="109"/>
      <c r="O55" s="27"/>
      <c r="P55" s="57"/>
      <c r="Q55" s="38"/>
      <c r="R55" s="58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24"/>
      <c r="I56" s="7"/>
      <c r="J56" s="60"/>
      <c r="K56" s="109"/>
      <c r="L56" s="27"/>
      <c r="M56" s="57"/>
      <c r="N56" s="109"/>
      <c r="O56" s="27"/>
      <c r="P56" s="57"/>
      <c r="Q56" s="38"/>
      <c r="R56" s="58"/>
      <c r="S56" s="1"/>
      <c r="U56" s="1"/>
    </row>
    <row r="57" spans="1:21" x14ac:dyDescent="0.25">
      <c r="A57" s="6"/>
      <c r="B57" s="6"/>
      <c r="C57" s="6" t="s">
        <v>37</v>
      </c>
      <c r="D57" s="6"/>
      <c r="E57" s="6"/>
      <c r="F57" s="6"/>
      <c r="G57" s="6"/>
      <c r="H57" s="15"/>
      <c r="I57" s="44">
        <f>SUM(H54:H56)</f>
        <v>28380000</v>
      </c>
      <c r="J57" s="111"/>
      <c r="K57" s="109"/>
      <c r="L57" s="27"/>
      <c r="M57" s="57"/>
      <c r="N57" s="109"/>
      <c r="O57" s="27"/>
      <c r="P57" s="57"/>
      <c r="Q57" s="38"/>
      <c r="R57" s="59"/>
      <c r="S57" s="43"/>
      <c r="T57" s="59"/>
      <c r="U57" s="43"/>
    </row>
    <row r="58" spans="1:21" x14ac:dyDescent="0.25">
      <c r="A58" s="6"/>
      <c r="B58" s="6"/>
      <c r="C58" s="16" t="s">
        <v>37</v>
      </c>
      <c r="D58" s="6"/>
      <c r="E58" s="6"/>
      <c r="F58" s="6"/>
      <c r="G58" s="6"/>
      <c r="H58" s="7"/>
      <c r="I58" s="7">
        <f>+I33-I51+I57</f>
        <v>127019600</v>
      </c>
      <c r="J58" s="60"/>
      <c r="K58" s="109"/>
      <c r="L58" s="27"/>
      <c r="M58" s="61"/>
      <c r="N58" s="109"/>
      <c r="O58" s="27"/>
      <c r="P58" s="61"/>
      <c r="Q58" s="38"/>
      <c r="R58" s="59"/>
      <c r="S58" s="43"/>
      <c r="T58" s="59"/>
      <c r="U58" s="43"/>
    </row>
    <row r="59" spans="1:21" x14ac:dyDescent="0.25">
      <c r="A59" s="62" t="s">
        <v>38</v>
      </c>
      <c r="B59" s="6"/>
      <c r="C59" s="6" t="s">
        <v>39</v>
      </c>
      <c r="D59" s="6"/>
      <c r="E59" s="6"/>
      <c r="F59" s="6"/>
      <c r="G59" s="6"/>
      <c r="H59" s="7"/>
      <c r="I59" s="7">
        <f>+I27</f>
        <v>127019600</v>
      </c>
      <c r="J59" s="60"/>
      <c r="K59" s="109"/>
      <c r="L59" s="27"/>
      <c r="M59" s="61"/>
      <c r="N59" s="109"/>
      <c r="O59" s="27"/>
      <c r="P59" s="61"/>
      <c r="Q59" s="38"/>
      <c r="R59" s="59"/>
      <c r="S59" s="43"/>
      <c r="T59" s="59"/>
      <c r="U59" s="43"/>
    </row>
    <row r="60" spans="1:21" x14ac:dyDescent="0.25">
      <c r="A60" s="6"/>
      <c r="B60" s="6"/>
      <c r="C60" s="6"/>
      <c r="D60" s="6"/>
      <c r="E60" s="6"/>
      <c r="F60" s="6"/>
      <c r="G60" s="6"/>
      <c r="H60" s="7" t="s">
        <v>1</v>
      </c>
      <c r="I60" s="44">
        <v>0</v>
      </c>
      <c r="J60" s="60"/>
      <c r="K60" s="109"/>
      <c r="L60" s="27"/>
      <c r="M60" s="63"/>
      <c r="N60" s="109"/>
      <c r="O60" s="27"/>
      <c r="P60" s="63"/>
      <c r="Q60" s="38"/>
      <c r="R60" s="59"/>
      <c r="S60" s="43"/>
      <c r="T60" s="59"/>
      <c r="U60" s="64"/>
    </row>
    <row r="61" spans="1:21" x14ac:dyDescent="0.25">
      <c r="A61" s="6"/>
      <c r="B61" s="6"/>
      <c r="C61" s="6"/>
      <c r="D61" s="6"/>
      <c r="E61" s="6" t="s">
        <v>40</v>
      </c>
      <c r="F61" s="6"/>
      <c r="G61" s="6"/>
      <c r="H61" s="7"/>
      <c r="I61" s="7">
        <f>+I59-I58</f>
        <v>0</v>
      </c>
      <c r="J61" s="69"/>
      <c r="K61" s="109"/>
      <c r="L61" s="27"/>
      <c r="M61" s="57"/>
      <c r="N61" s="109"/>
      <c r="O61" s="27"/>
      <c r="P61" s="57"/>
      <c r="Q61" s="38"/>
      <c r="R61" s="59"/>
      <c r="S61" s="43"/>
      <c r="T61" s="59"/>
      <c r="U61" s="59"/>
    </row>
    <row r="62" spans="1:21" x14ac:dyDescent="0.25">
      <c r="A62" s="6"/>
      <c r="B62" s="6"/>
      <c r="C62" s="6"/>
      <c r="D62" s="6"/>
      <c r="E62" s="6"/>
      <c r="F62" s="6"/>
      <c r="G62" s="6"/>
      <c r="H62" s="7"/>
      <c r="I62" s="7"/>
      <c r="J62" s="69"/>
      <c r="K62" s="109"/>
      <c r="L62" s="27"/>
      <c r="M62" s="63"/>
      <c r="N62" s="109"/>
      <c r="O62" s="27"/>
      <c r="P62" s="63"/>
      <c r="Q62" s="38"/>
      <c r="R62" s="59"/>
      <c r="S62" s="43"/>
      <c r="T62" s="59"/>
      <c r="U62" s="59"/>
    </row>
    <row r="63" spans="1:21" x14ac:dyDescent="0.25">
      <c r="A63" s="6" t="s">
        <v>41</v>
      </c>
      <c r="B63" s="6"/>
      <c r="C63" s="6"/>
      <c r="D63" s="6"/>
      <c r="E63" s="6"/>
      <c r="F63" s="6"/>
      <c r="G63" s="6"/>
      <c r="H63" s="7"/>
      <c r="I63" s="41"/>
      <c r="J63" s="69"/>
      <c r="K63" s="109"/>
      <c r="L63" s="27"/>
      <c r="M63" s="63"/>
      <c r="N63" s="109"/>
      <c r="O63" s="27"/>
      <c r="P63" s="63"/>
      <c r="Q63" s="38"/>
      <c r="R63" s="59"/>
      <c r="S63" s="43"/>
      <c r="T63" s="59"/>
      <c r="U63" s="59"/>
    </row>
    <row r="64" spans="1:21" x14ac:dyDescent="0.25">
      <c r="A64" s="6" t="s">
        <v>42</v>
      </c>
      <c r="B64" s="6"/>
      <c r="C64" s="6"/>
      <c r="D64" s="6"/>
      <c r="E64" s="6" t="s">
        <v>1</v>
      </c>
      <c r="F64" s="6"/>
      <c r="G64" s="6" t="s">
        <v>43</v>
      </c>
      <c r="H64" s="7"/>
      <c r="I64" s="21"/>
      <c r="J64" s="69"/>
      <c r="K64" s="110"/>
      <c r="L64" s="88"/>
      <c r="M64" s="63"/>
      <c r="N64" s="109"/>
      <c r="O64" s="27"/>
      <c r="P64" s="63"/>
      <c r="Q64" s="38"/>
      <c r="R64" s="59"/>
      <c r="S64" s="43"/>
      <c r="T64" s="59"/>
      <c r="U64" s="59"/>
    </row>
    <row r="65" spans="1:19" x14ac:dyDescent="0.25">
      <c r="A65" s="6"/>
      <c r="B65" s="6"/>
      <c r="C65" s="6"/>
      <c r="D65" s="6"/>
      <c r="E65" s="6"/>
      <c r="F65" s="6"/>
      <c r="G65" s="6"/>
      <c r="H65" s="7" t="s">
        <v>1</v>
      </c>
      <c r="I65" s="21"/>
      <c r="J65" s="69"/>
      <c r="L65" s="88"/>
      <c r="M65" s="63"/>
      <c r="N65" s="109"/>
      <c r="O65" s="27"/>
      <c r="P65" s="63"/>
      <c r="Q65" s="38"/>
      <c r="S65" s="33"/>
    </row>
    <row r="66" spans="1:19" x14ac:dyDescent="0.25">
      <c r="A66" s="65"/>
      <c r="B66" s="66"/>
      <c r="C66" s="66"/>
      <c r="D66" s="67"/>
      <c r="E66" s="67"/>
      <c r="F66" s="67"/>
      <c r="G66" s="67"/>
      <c r="H66" s="67"/>
      <c r="J66" s="69"/>
      <c r="N66" s="109"/>
      <c r="O66" s="27"/>
      <c r="Q66" s="38"/>
    </row>
    <row r="67" spans="1:19" x14ac:dyDescent="0.25">
      <c r="A67" s="1"/>
      <c r="B67" s="1"/>
      <c r="C67" s="1"/>
      <c r="D67" s="1"/>
      <c r="E67" s="1"/>
      <c r="F67" s="1"/>
      <c r="G67" s="8"/>
      <c r="I67" s="1"/>
      <c r="J67" s="69"/>
      <c r="N67" s="109"/>
      <c r="O67" s="27"/>
      <c r="Q67" s="38"/>
      <c r="S67" s="58"/>
    </row>
    <row r="68" spans="1:19" x14ac:dyDescent="0.25">
      <c r="A68" s="68" t="s">
        <v>44</v>
      </c>
      <c r="B68" s="66"/>
      <c r="C68" s="66"/>
      <c r="D68" s="67"/>
      <c r="E68" s="67"/>
      <c r="F68" s="67"/>
      <c r="G68" s="8" t="s">
        <v>45</v>
      </c>
      <c r="J68" s="69"/>
      <c r="O68" s="27"/>
      <c r="Q68" s="38"/>
      <c r="S68" s="58"/>
    </row>
    <row r="70" spans="1:19" x14ac:dyDescent="0.25">
      <c r="A70" s="68" t="s">
        <v>66</v>
      </c>
      <c r="B70" s="66"/>
      <c r="C70" s="66"/>
      <c r="D70" s="67"/>
      <c r="E70" s="67"/>
      <c r="F70" s="67"/>
      <c r="G70" s="8"/>
      <c r="H70" s="5" t="s">
        <v>69</v>
      </c>
      <c r="J70" s="69"/>
      <c r="O70" s="27"/>
      <c r="Q70" s="38"/>
      <c r="S70" s="58"/>
    </row>
    <row r="71" spans="1:19" x14ac:dyDescent="0.25">
      <c r="A71" s="1"/>
      <c r="B71" s="1"/>
      <c r="C71" s="1"/>
      <c r="D71" s="1"/>
      <c r="E71" s="1"/>
      <c r="F71" s="1"/>
      <c r="H71" s="8"/>
      <c r="I71" s="1"/>
      <c r="J71" s="69"/>
      <c r="O71" s="27"/>
      <c r="Q71" s="38"/>
    </row>
    <row r="72" spans="1:19" x14ac:dyDescent="0.25">
      <c r="A72" s="1"/>
      <c r="B72" s="1"/>
      <c r="C72" s="1"/>
      <c r="D72" s="1"/>
      <c r="E72" s="1"/>
      <c r="F72" s="1"/>
      <c r="G72" s="67" t="s">
        <v>46</v>
      </c>
      <c r="H72" s="1"/>
      <c r="I72" s="1"/>
      <c r="J72" s="69"/>
      <c r="M72" s="63"/>
      <c r="N72" s="63"/>
      <c r="O72" s="27"/>
      <c r="P72" s="63"/>
      <c r="Q72" s="38"/>
    </row>
    <row r="73" spans="1:19" x14ac:dyDescent="0.25">
      <c r="A73" s="1"/>
      <c r="B73" s="1"/>
      <c r="C73" s="1"/>
      <c r="D73" s="1"/>
      <c r="E73" s="1"/>
      <c r="F73" s="1"/>
      <c r="G73" s="67"/>
      <c r="H73" s="1"/>
      <c r="I73" s="1"/>
      <c r="J73" s="69"/>
      <c r="O73" s="27"/>
      <c r="Q73" s="38"/>
    </row>
    <row r="74" spans="1:19" x14ac:dyDescent="0.25">
      <c r="A74" s="1"/>
      <c r="B74" s="1"/>
      <c r="C74" s="1"/>
      <c r="D74" s="1"/>
      <c r="E74" s="1" t="s">
        <v>47</v>
      </c>
      <c r="F74" s="1"/>
      <c r="G74" s="1"/>
      <c r="H74" s="1"/>
      <c r="I74" s="1"/>
      <c r="J74" s="69"/>
      <c r="O74" s="27"/>
      <c r="Q74" s="38"/>
    </row>
    <row r="75" spans="1:19" x14ac:dyDescent="0.25">
      <c r="A75" s="1"/>
      <c r="B75" s="1"/>
      <c r="C75" s="1"/>
      <c r="D75" s="1"/>
      <c r="E75" s="1" t="s">
        <v>47</v>
      </c>
      <c r="F75" s="1"/>
      <c r="G75" s="1"/>
      <c r="H75" s="1"/>
      <c r="I75" s="70"/>
      <c r="J75" s="69"/>
      <c r="O75" s="27"/>
      <c r="Q75" s="38"/>
    </row>
    <row r="76" spans="1:19" x14ac:dyDescent="0.25">
      <c r="A76" s="67"/>
      <c r="B76" s="67"/>
      <c r="C76" s="67"/>
      <c r="D76" s="67"/>
      <c r="E76" s="67"/>
      <c r="F76" s="67"/>
      <c r="G76" s="71"/>
      <c r="H76" s="72"/>
      <c r="I76" s="67"/>
      <c r="J76" s="69"/>
      <c r="O76" s="27"/>
      <c r="Q76" s="73"/>
    </row>
    <row r="77" spans="1:19" x14ac:dyDescent="0.25">
      <c r="A77" s="67"/>
      <c r="B77" s="67"/>
      <c r="C77" s="67"/>
      <c r="D77" s="67"/>
      <c r="E77" s="67"/>
      <c r="F77" s="67"/>
      <c r="G77" s="71" t="s">
        <v>48</v>
      </c>
      <c r="H77" s="74"/>
      <c r="I77" s="67"/>
      <c r="J77" s="69"/>
      <c r="O77" s="27"/>
      <c r="Q77" s="73"/>
    </row>
    <row r="78" spans="1:19" x14ac:dyDescent="0.25">
      <c r="A78" s="78"/>
      <c r="B78" s="76"/>
      <c r="C78" s="76"/>
      <c r="D78" s="76"/>
      <c r="E78" s="77"/>
      <c r="F78" s="1"/>
      <c r="G78" s="1"/>
      <c r="H78" s="43"/>
      <c r="I78" s="1"/>
      <c r="J78" s="69"/>
      <c r="O78" s="27"/>
      <c r="Q78" s="73"/>
    </row>
    <row r="79" spans="1:19" x14ac:dyDescent="0.25">
      <c r="A79" s="78"/>
      <c r="B79" s="76"/>
      <c r="C79" s="79"/>
      <c r="D79" s="76"/>
      <c r="E79" s="80"/>
      <c r="F79" s="1"/>
      <c r="G79" s="1"/>
      <c r="H79" s="43"/>
      <c r="I79" s="1"/>
      <c r="J79" s="69"/>
      <c r="O79" s="27"/>
      <c r="Q79" s="73"/>
    </row>
    <row r="80" spans="1:19" x14ac:dyDescent="0.25">
      <c r="A80" s="77"/>
      <c r="B80" s="76"/>
      <c r="C80" s="79"/>
      <c r="D80" s="79"/>
      <c r="E80" s="81"/>
      <c r="F80" s="58"/>
      <c r="H80" s="59"/>
      <c r="J80" s="69"/>
      <c r="O80" s="27"/>
      <c r="Q80" s="73"/>
    </row>
    <row r="81" spans="1:17" x14ac:dyDescent="0.25">
      <c r="A81" s="82"/>
      <c r="B81" s="76"/>
      <c r="C81" s="83"/>
      <c r="D81" s="83"/>
      <c r="E81" s="81"/>
      <c r="H81" s="59"/>
      <c r="J81" s="69"/>
      <c r="O81" s="27"/>
      <c r="Q81" s="73"/>
    </row>
    <row r="82" spans="1:17" x14ac:dyDescent="0.25">
      <c r="A82" s="84"/>
      <c r="B82" s="76"/>
      <c r="C82" s="83"/>
      <c r="D82" s="83"/>
      <c r="E82" s="81"/>
      <c r="H82" s="59"/>
      <c r="J82" s="69"/>
      <c r="O82" s="27"/>
      <c r="Q82" s="85"/>
    </row>
    <row r="83" spans="1:17" x14ac:dyDescent="0.25">
      <c r="A83" s="84"/>
      <c r="B83" s="76"/>
      <c r="C83" s="83"/>
      <c r="D83" s="83"/>
      <c r="E83" s="81"/>
      <c r="H83" s="59"/>
      <c r="J83" s="69"/>
      <c r="O83" s="27"/>
      <c r="Q83" s="85"/>
    </row>
    <row r="84" spans="1:17" x14ac:dyDescent="0.25">
      <c r="A84" s="75"/>
      <c r="B84" s="76"/>
      <c r="C84" s="76"/>
      <c r="D84" s="76"/>
      <c r="E84" s="77"/>
      <c r="F84" s="1"/>
      <c r="G84" s="1"/>
      <c r="H84" s="43"/>
      <c r="I84" s="1"/>
      <c r="J84" s="69"/>
      <c r="K84" s="110"/>
      <c r="L84" s="27"/>
      <c r="O84" s="27"/>
      <c r="Q84" s="85"/>
    </row>
    <row r="85" spans="1:17" x14ac:dyDescent="0.25">
      <c r="A85" s="78" t="s">
        <v>49</v>
      </c>
      <c r="B85" s="76"/>
      <c r="C85" s="76"/>
      <c r="D85" s="76"/>
      <c r="E85" s="77"/>
      <c r="F85" s="1"/>
      <c r="G85" s="1"/>
      <c r="H85" s="43"/>
      <c r="I85" s="1"/>
      <c r="J85" s="69"/>
      <c r="K85" s="26"/>
      <c r="L85" s="27"/>
      <c r="O85" s="27"/>
      <c r="Q85" s="85"/>
    </row>
    <row r="86" spans="1:17" x14ac:dyDescent="0.25">
      <c r="A86" s="78"/>
      <c r="B86" s="76"/>
      <c r="C86" s="79"/>
      <c r="D86" s="76"/>
      <c r="E86" s="80"/>
      <c r="F86" s="1"/>
      <c r="G86" s="1"/>
      <c r="H86" s="43"/>
      <c r="I86" s="1"/>
      <c r="J86" s="69"/>
      <c r="K86" s="26"/>
      <c r="L86" s="27"/>
      <c r="O86" s="27"/>
      <c r="Q86" s="85"/>
    </row>
    <row r="87" spans="1:17" x14ac:dyDescent="0.25">
      <c r="A87" s="86">
        <f>SUM(A68:A86)</f>
        <v>0</v>
      </c>
      <c r="E87" s="59">
        <f>SUM(E68:E86)</f>
        <v>0</v>
      </c>
      <c r="H87" s="59">
        <f>SUM(H68:H86)</f>
        <v>0</v>
      </c>
      <c r="J87" s="69"/>
      <c r="K87" s="26"/>
      <c r="L87" s="27"/>
      <c r="O87" s="27"/>
      <c r="Q87" s="85"/>
    </row>
    <row r="88" spans="1:17" x14ac:dyDescent="0.25">
      <c r="J88" s="69"/>
      <c r="K88" s="26"/>
      <c r="L88" s="27"/>
      <c r="O88" s="27"/>
      <c r="Q88" s="73"/>
    </row>
    <row r="89" spans="1:17" x14ac:dyDescent="0.25">
      <c r="J89" s="69"/>
      <c r="K89" s="26"/>
      <c r="L89" s="27"/>
      <c r="O89" s="27"/>
      <c r="Q89" s="73"/>
    </row>
    <row r="90" spans="1:17" x14ac:dyDescent="0.25">
      <c r="J90" s="69"/>
      <c r="K90" s="26"/>
      <c r="L90" s="27"/>
      <c r="O90" s="27"/>
      <c r="Q90" s="73"/>
    </row>
    <row r="91" spans="1:17" x14ac:dyDescent="0.25">
      <c r="J91" s="69"/>
      <c r="K91" s="26"/>
      <c r="L91" s="27"/>
      <c r="O91" s="27"/>
      <c r="Q91" s="73"/>
    </row>
    <row r="92" spans="1:17" x14ac:dyDescent="0.25">
      <c r="J92" s="69"/>
      <c r="K92" s="26"/>
      <c r="L92" s="27"/>
      <c r="O92" s="27"/>
      <c r="Q92" s="73"/>
    </row>
    <row r="93" spans="1:17" x14ac:dyDescent="0.25">
      <c r="J93" s="69"/>
      <c r="K93" s="26"/>
      <c r="L93" s="27"/>
      <c r="O93" s="27"/>
      <c r="Q93" s="73"/>
    </row>
    <row r="94" spans="1:17" x14ac:dyDescent="0.2">
      <c r="K94" s="26"/>
      <c r="L94" s="27"/>
      <c r="O94" s="27"/>
      <c r="Q94" s="73"/>
    </row>
    <row r="95" spans="1:17" x14ac:dyDescent="0.2">
      <c r="K95" s="26"/>
      <c r="L95" s="27"/>
      <c r="O95" s="27"/>
      <c r="Q95" s="73"/>
    </row>
    <row r="96" spans="1:17" x14ac:dyDescent="0.2">
      <c r="K96" s="26"/>
      <c r="L96" s="27"/>
      <c r="O96" s="27"/>
      <c r="Q96" s="73"/>
    </row>
    <row r="97" spans="1:21" x14ac:dyDescent="0.2">
      <c r="K97" s="26"/>
      <c r="L97" s="27"/>
      <c r="O97" s="27"/>
      <c r="Q97" s="73"/>
    </row>
    <row r="98" spans="1:21" x14ac:dyDescent="0.2">
      <c r="K98" s="26"/>
      <c r="L98" s="27"/>
      <c r="O98" s="27"/>
      <c r="Q98" s="73"/>
    </row>
    <row r="99" spans="1:21" x14ac:dyDescent="0.2">
      <c r="K99" s="26"/>
      <c r="L99" s="27"/>
      <c r="O99" s="27"/>
      <c r="Q99" s="73"/>
    </row>
    <row r="100" spans="1:21" x14ac:dyDescent="0.25">
      <c r="K100" s="26"/>
      <c r="L100" s="87"/>
      <c r="O100" s="87"/>
      <c r="Q100" s="73"/>
    </row>
    <row r="101" spans="1:21" x14ac:dyDescent="0.25">
      <c r="K101" s="26"/>
      <c r="L101" s="87"/>
      <c r="O101" s="87"/>
      <c r="Q101" s="73"/>
    </row>
    <row r="102" spans="1:21" x14ac:dyDescent="0.25">
      <c r="K102" s="26"/>
      <c r="L102" s="88"/>
      <c r="O102" s="88"/>
      <c r="Q102" s="73"/>
    </row>
    <row r="103" spans="1:21" x14ac:dyDescent="0.25">
      <c r="K103" s="26"/>
      <c r="L103" s="88"/>
      <c r="O103" s="88"/>
      <c r="Q103" s="73"/>
    </row>
    <row r="104" spans="1:21" x14ac:dyDescent="0.25">
      <c r="K104" s="26"/>
      <c r="L104" s="88"/>
      <c r="O104" s="88"/>
      <c r="Q104" s="73"/>
    </row>
    <row r="105" spans="1:21" x14ac:dyDescent="0.25">
      <c r="K105" s="26"/>
      <c r="L105" s="88"/>
      <c r="O105" s="88"/>
      <c r="Q105" s="73"/>
    </row>
    <row r="106" spans="1:21" x14ac:dyDescent="0.25">
      <c r="K106" s="26"/>
      <c r="L106" s="88"/>
      <c r="O106" s="88"/>
      <c r="Q106" s="73"/>
    </row>
    <row r="107" spans="1:21" x14ac:dyDescent="0.25">
      <c r="K107" s="26"/>
      <c r="L107" s="88"/>
      <c r="O107" s="88"/>
      <c r="Q107" s="73"/>
    </row>
    <row r="108" spans="1:21" x14ac:dyDescent="0.25">
      <c r="K108" s="26"/>
      <c r="L108" s="88"/>
      <c r="O108" s="88"/>
      <c r="Q108" s="73"/>
    </row>
    <row r="109" spans="1:21" s="45" customFormat="1" x14ac:dyDescent="0.25">
      <c r="A109" s="5"/>
      <c r="B109" s="5"/>
      <c r="C109" s="5"/>
      <c r="D109" s="5"/>
      <c r="E109" s="5"/>
      <c r="F109" s="5"/>
      <c r="G109" s="5"/>
      <c r="I109" s="5"/>
      <c r="J109" s="5"/>
      <c r="K109" s="26"/>
      <c r="L109" s="88"/>
      <c r="O109" s="88"/>
      <c r="Q109" s="73"/>
      <c r="R109" s="5"/>
      <c r="S109" s="5"/>
      <c r="T109" s="5"/>
      <c r="U109" s="5"/>
    </row>
    <row r="110" spans="1:21" s="45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88"/>
      <c r="O110" s="88"/>
      <c r="Q110" s="89"/>
      <c r="R110" s="5"/>
      <c r="S110" s="5"/>
      <c r="T110" s="5"/>
      <c r="U110" s="5"/>
    </row>
    <row r="111" spans="1:21" s="45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88"/>
      <c r="O111" s="88"/>
      <c r="Q111" s="89"/>
      <c r="R111" s="5"/>
      <c r="S111" s="5"/>
      <c r="T111" s="5"/>
      <c r="U111" s="5"/>
    </row>
    <row r="112" spans="1:21" s="45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88"/>
      <c r="O112" s="88"/>
      <c r="Q112" s="89"/>
      <c r="R112" s="5"/>
      <c r="S112" s="5"/>
      <c r="T112" s="5"/>
      <c r="U112" s="5"/>
    </row>
    <row r="113" spans="1:21" s="45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88"/>
      <c r="O113" s="88"/>
      <c r="Q113" s="63">
        <f>SUM(Q13:Q112)</f>
        <v>0</v>
      </c>
      <c r="R113" s="5"/>
      <c r="S113" s="5"/>
      <c r="T113" s="5"/>
      <c r="U113" s="5"/>
    </row>
    <row r="114" spans="1:21" s="45" customFormat="1" x14ac:dyDescent="0.25">
      <c r="A114" s="5"/>
      <c r="B114" s="5"/>
      <c r="C114" s="5"/>
      <c r="D114" s="5"/>
      <c r="E114" s="5"/>
      <c r="F114" s="5"/>
      <c r="I114" s="5"/>
      <c r="J114" s="5"/>
      <c r="K114" s="26"/>
      <c r="L114" s="88"/>
      <c r="O114" s="88"/>
      <c r="Q114" s="89"/>
      <c r="R114" s="5"/>
      <c r="S114" s="5"/>
      <c r="T114" s="5"/>
      <c r="U114" s="5"/>
    </row>
    <row r="115" spans="1:21" s="45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26"/>
      <c r="L115" s="88"/>
      <c r="O115" s="88"/>
      <c r="Q115" s="89"/>
      <c r="R115" s="5"/>
      <c r="S115" s="5"/>
      <c r="T115" s="5"/>
      <c r="U115" s="5"/>
    </row>
    <row r="116" spans="1:21" s="45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88"/>
      <c r="O116" s="88"/>
      <c r="Q116" s="89"/>
      <c r="R116" s="5"/>
      <c r="S116" s="5"/>
      <c r="T116" s="5"/>
      <c r="U116" s="5"/>
    </row>
    <row r="117" spans="1:21" s="45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88"/>
      <c r="O117" s="88"/>
      <c r="Q117" s="89"/>
      <c r="R117" s="5"/>
      <c r="S117" s="5"/>
      <c r="T117" s="5"/>
      <c r="U117" s="5"/>
    </row>
    <row r="118" spans="1:21" s="45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88"/>
      <c r="O118" s="88"/>
      <c r="Q118" s="89"/>
      <c r="R118" s="5"/>
      <c r="S118" s="5"/>
      <c r="T118" s="5"/>
      <c r="U118" s="5"/>
    </row>
    <row r="119" spans="1:21" s="45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88"/>
      <c r="O119" s="88"/>
      <c r="Q119" s="89"/>
      <c r="R119" s="5"/>
      <c r="S119" s="5"/>
      <c r="T119" s="5"/>
      <c r="U119" s="5"/>
    </row>
    <row r="120" spans="1:21" s="45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88"/>
      <c r="O120" s="88"/>
      <c r="Q120" s="89"/>
      <c r="R120" s="5"/>
      <c r="S120" s="5"/>
      <c r="T120" s="5"/>
      <c r="U120" s="5"/>
    </row>
    <row r="121" spans="1:21" s="45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0">
        <f>SUM(L13:L120)</f>
        <v>28380000</v>
      </c>
      <c r="M121" s="90">
        <f t="shared" ref="M121:P121" si="1">SUM(M13:M120)</f>
        <v>21274000</v>
      </c>
      <c r="N121" s="90">
        <f>SUM(N13:N120)</f>
        <v>0</v>
      </c>
      <c r="O121" s="90">
        <f>SUM(O13:O120)</f>
        <v>0</v>
      </c>
      <c r="P121" s="90">
        <f t="shared" si="1"/>
        <v>0</v>
      </c>
      <c r="Q121" s="89"/>
      <c r="R121" s="5"/>
      <c r="S121" s="5"/>
      <c r="T121" s="5"/>
      <c r="U121" s="5"/>
    </row>
    <row r="122" spans="1:21" s="45" customFormat="1" x14ac:dyDescent="0.25">
      <c r="A122" s="5"/>
      <c r="B122" s="5"/>
      <c r="C122" s="5"/>
      <c r="D122" s="5"/>
      <c r="E122" s="5"/>
      <c r="F122" s="5"/>
      <c r="H122" s="5"/>
      <c r="I122" s="5"/>
      <c r="J122" s="5"/>
      <c r="K122" s="5"/>
      <c r="L122" s="90">
        <f>SUM(L13:L121)</f>
        <v>56760000</v>
      </c>
      <c r="O122" s="90">
        <f>SUM(O13:O121)</f>
        <v>0</v>
      </c>
      <c r="Q122" s="89"/>
      <c r="R122" s="5"/>
      <c r="S122" s="5"/>
      <c r="T122" s="5"/>
      <c r="U122" s="5"/>
    </row>
    <row r="123" spans="1:21" s="45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91"/>
      <c r="O123" s="91"/>
      <c r="Q123" s="89"/>
      <c r="R123" s="5"/>
      <c r="S123" s="5"/>
      <c r="T123" s="5"/>
      <c r="U123" s="5"/>
    </row>
    <row r="124" spans="1:21" s="45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1"/>
      <c r="O124" s="91"/>
      <c r="Q124" s="89"/>
      <c r="R124" s="5"/>
      <c r="S124" s="5"/>
      <c r="T124" s="5"/>
      <c r="U124" s="5"/>
    </row>
    <row r="125" spans="1:21" s="45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1"/>
      <c r="O125" s="91"/>
      <c r="Q125" s="89"/>
      <c r="R125" s="5"/>
      <c r="S125" s="5"/>
      <c r="T125" s="5"/>
      <c r="U125" s="5"/>
    </row>
    <row r="126" spans="1:21" s="45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1"/>
      <c r="O126" s="91"/>
      <c r="Q126" s="89"/>
      <c r="R126" s="5"/>
      <c r="S126" s="5"/>
      <c r="T126" s="5"/>
      <c r="U126" s="5"/>
    </row>
    <row r="127" spans="1:21" s="45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1"/>
      <c r="O127" s="91"/>
      <c r="Q127" s="89"/>
      <c r="R127" s="5"/>
      <c r="S127" s="5"/>
      <c r="T127" s="5"/>
      <c r="U127" s="5"/>
    </row>
    <row r="128" spans="1:21" s="45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1"/>
      <c r="O128" s="91"/>
      <c r="Q128" s="89"/>
      <c r="R128" s="5"/>
      <c r="S128" s="5"/>
      <c r="T128" s="5"/>
      <c r="U128" s="5"/>
    </row>
    <row r="129" spans="1:21" s="45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1"/>
      <c r="O129" s="91"/>
      <c r="Q129" s="89"/>
      <c r="R129" s="5"/>
      <c r="S129" s="5"/>
      <c r="T129" s="5"/>
      <c r="U129" s="5"/>
    </row>
    <row r="130" spans="1:21" s="45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1"/>
      <c r="O130" s="91"/>
      <c r="Q130" s="89"/>
      <c r="R130" s="5"/>
      <c r="S130" s="5"/>
      <c r="T130" s="5"/>
      <c r="U130" s="5"/>
    </row>
    <row r="131" spans="1:21" s="45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1"/>
      <c r="O131" s="91"/>
      <c r="Q131" s="89"/>
      <c r="R131" s="5"/>
      <c r="S131" s="5"/>
      <c r="T131" s="5"/>
      <c r="U131" s="5"/>
    </row>
    <row r="132" spans="1:21" s="45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1"/>
      <c r="O132" s="91"/>
      <c r="Q132" s="89"/>
      <c r="R132" s="5"/>
      <c r="S132" s="5"/>
      <c r="T132" s="5"/>
      <c r="U132" s="5"/>
    </row>
  </sheetData>
  <mergeCells count="3">
    <mergeCell ref="A1:I1"/>
    <mergeCell ref="L11:M11"/>
    <mergeCell ref="N11:O11"/>
  </mergeCells>
  <hyperlinks>
    <hyperlink ref="K16" r:id="rId1" display="cetak-kwitansi.php%3fid=1801125"/>
    <hyperlink ref="K17" r:id="rId2" display="cetak-kwitansi.php%3fid=1801126"/>
    <hyperlink ref="K18" r:id="rId3" display="cetak-kwitansi.php%3fid=1801127"/>
    <hyperlink ref="K19" r:id="rId4" display="cetak-kwitansi.php%3fid=1801128"/>
    <hyperlink ref="K20" r:id="rId5" display="cetak-kwitansi.php%3fid=1801129"/>
    <hyperlink ref="K21" r:id="rId6" display="cetak-kwitansi.php%3fid=1801130"/>
    <hyperlink ref="K22" r:id="rId7" display="cetak-kwitansi.php%3fid=1801131"/>
    <hyperlink ref="K23" r:id="rId8" display="cetak-kwitansi.php%3fid=1801132"/>
    <hyperlink ref="K24" r:id="rId9" display="cetak-kwitansi.php%3fid=1801133"/>
    <hyperlink ref="K25" r:id="rId10" display="cetak-kwitansi.php%3fid=1801134"/>
    <hyperlink ref="K26" r:id="rId11" display="cetak-kwitansi.php%3fid=1801135"/>
    <hyperlink ref="K27" r:id="rId12" display="cetak-kwitansi.php%3fid=1801136"/>
    <hyperlink ref="K28" r:id="rId13" display="cetak-kwitansi.php%3fid=1801137"/>
    <hyperlink ref="K29" r:id="rId14" display="cetak-kwitansi.php%3fid=1801138"/>
    <hyperlink ref="K30" r:id="rId15" display="cetak-kwitansi.php%3fid=1801139"/>
    <hyperlink ref="K31" r:id="rId16" display="cetak-kwitansi.php%3fid=1801140"/>
    <hyperlink ref="K32" r:id="rId17" display="cetak-kwitansi.php%3fid=1801141"/>
    <hyperlink ref="K15" r:id="rId18" display="cetak-kwitansi.php%3fid=1801142"/>
    <hyperlink ref="K33" r:id="rId19" display="cetak-kwitansi.php%3fid=1801143"/>
    <hyperlink ref="K34" r:id="rId20" display="cetak-kwitansi.php%3fid=1801144"/>
    <hyperlink ref="K35" r:id="rId21" display="cetak-kwitansi.php%3fid=1801145"/>
    <hyperlink ref="K36" r:id="rId22" display="cetak-kwitansi.php%3fid=1801146"/>
    <hyperlink ref="K37" r:id="rId23" display="cetak-kwitansi.php%3fid=1801147"/>
    <hyperlink ref="K38" r:id="rId24" display="cetak-kwitansi.php%3fid=1801148"/>
  </hyperlinks>
  <pageMargins left="0.7" right="0.7" top="0.75" bottom="0.75" header="0.3" footer="0.3"/>
  <pageSetup scale="61" orientation="portrait" horizontalDpi="0" verticalDpi="0" r:id="rId2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37" zoomScale="84" zoomScaleNormal="100" zoomScaleSheetLayoutView="84" workbookViewId="0">
      <selection activeCell="I58" sqref="I58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1" bestFit="1" customWidth="1"/>
    <col min="13" max="14" width="20.7109375" style="45" customWidth="1"/>
    <col min="15" max="15" width="18.5703125" style="91" bestFit="1" customWidth="1"/>
    <col min="16" max="16" width="20.7109375" style="45" customWidth="1"/>
    <col min="17" max="17" width="21.5703125" style="89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53" t="s">
        <v>0</v>
      </c>
      <c r="B1" s="153"/>
      <c r="C1" s="153"/>
      <c r="D1" s="153"/>
      <c r="E1" s="153"/>
      <c r="F1" s="153"/>
      <c r="G1" s="153"/>
      <c r="H1" s="153"/>
      <c r="I1" s="153"/>
      <c r="J1" s="146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50</v>
      </c>
      <c r="C3" s="8"/>
      <c r="D3" s="6"/>
      <c r="E3" s="6"/>
      <c r="F3" s="6"/>
      <c r="G3" s="6"/>
      <c r="H3" s="6" t="s">
        <v>3</v>
      </c>
      <c r="I3" s="10">
        <v>43173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87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 t="s">
        <v>27</v>
      </c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1010</v>
      </c>
      <c r="F8" s="20"/>
      <c r="G8" s="15">
        <f t="shared" ref="G8:G16" si="0">C8*E8</f>
        <v>101000000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617</v>
      </c>
      <c r="F9" s="20"/>
      <c r="G9" s="15">
        <f t="shared" si="0"/>
        <v>30850000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4</v>
      </c>
      <c r="F10" s="20"/>
      <c r="G10" s="15">
        <f t="shared" si="0"/>
        <v>80000</v>
      </c>
      <c r="H10" s="7"/>
      <c r="I10" s="7"/>
      <c r="J10" s="15"/>
      <c r="K10" s="23"/>
      <c r="L10" s="2" t="s">
        <v>65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8</v>
      </c>
      <c r="F11" s="20"/>
      <c r="G11" s="15">
        <f t="shared" si="0"/>
        <v>80000</v>
      </c>
      <c r="H11" s="7"/>
      <c r="I11" s="15"/>
      <c r="J11" s="15"/>
      <c r="K11" s="99"/>
      <c r="L11" s="154" t="s">
        <v>54</v>
      </c>
      <c r="M11" s="154"/>
      <c r="N11" s="155" t="s">
        <v>55</v>
      </c>
      <c r="O11" s="155"/>
      <c r="P11" s="100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4</v>
      </c>
      <c r="F12" s="20"/>
      <c r="G12" s="15">
        <f t="shared" si="0"/>
        <v>20000</v>
      </c>
      <c r="H12" s="7"/>
      <c r="I12" s="15"/>
      <c r="J12" s="15"/>
      <c r="K12" s="122" t="s">
        <v>63</v>
      </c>
      <c r="L12" s="101" t="s">
        <v>12</v>
      </c>
      <c r="M12" s="103" t="s">
        <v>13</v>
      </c>
      <c r="N12" s="102" t="s">
        <v>56</v>
      </c>
      <c r="O12" s="101" t="s">
        <v>12</v>
      </c>
      <c r="P12" s="102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41</v>
      </c>
      <c r="F13" s="20"/>
      <c r="G13" s="15">
        <f t="shared" si="0"/>
        <v>82000</v>
      </c>
      <c r="H13" s="7"/>
      <c r="I13" s="15"/>
      <c r="J13" s="133"/>
      <c r="K13" s="109">
        <v>45355</v>
      </c>
      <c r="L13" s="121">
        <v>2850000</v>
      </c>
      <c r="M13" s="126">
        <v>8279000</v>
      </c>
      <c r="N13" s="136"/>
      <c r="O13" s="27">
        <v>5000000</v>
      </c>
      <c r="P13" s="118"/>
      <c r="Q13" s="112"/>
      <c r="R13" s="31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J14" s="133"/>
      <c r="K14" s="109">
        <v>45356</v>
      </c>
      <c r="L14" s="121">
        <v>1000000</v>
      </c>
      <c r="M14" s="127"/>
      <c r="N14" s="136"/>
      <c r="O14" s="27"/>
      <c r="P14" s="94"/>
      <c r="Q14" s="112"/>
      <c r="R14" s="32"/>
      <c r="S14" s="33"/>
      <c r="T14" s="31"/>
      <c r="U14" s="31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33"/>
      <c r="K15" s="109">
        <v>45357</v>
      </c>
      <c r="L15" s="121">
        <v>1000000</v>
      </c>
      <c r="M15" s="126"/>
      <c r="N15" s="136"/>
      <c r="O15" s="27"/>
      <c r="P15" s="95"/>
      <c r="Q15" s="27"/>
      <c r="R15" s="32"/>
      <c r="S15" s="33"/>
      <c r="T15" s="31">
        <f>SUM(T6:T14)</f>
        <v>0</v>
      </c>
      <c r="U15" s="31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33"/>
      <c r="K16" s="109">
        <v>45358</v>
      </c>
      <c r="L16" s="121">
        <v>1000000</v>
      </c>
      <c r="M16" s="127"/>
      <c r="N16" s="136"/>
      <c r="O16" s="27"/>
      <c r="P16" s="28"/>
      <c r="Q16" s="99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132112000</v>
      </c>
      <c r="I17" s="8"/>
      <c r="J17" s="133"/>
      <c r="K17" s="109">
        <v>45359</v>
      </c>
      <c r="L17" s="121">
        <v>750000</v>
      </c>
      <c r="M17" s="126"/>
      <c r="N17" s="136"/>
      <c r="O17" s="27"/>
      <c r="P17" s="28"/>
      <c r="Q17" s="119"/>
      <c r="R17" s="29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31"/>
      <c r="K18" s="109">
        <v>45360</v>
      </c>
      <c r="L18" s="121">
        <v>5000000</v>
      </c>
      <c r="M18" s="126"/>
      <c r="N18" s="136"/>
      <c r="O18" s="27"/>
      <c r="P18" s="95"/>
      <c r="Q18" s="120"/>
      <c r="R18" s="32"/>
      <c r="S18" s="33"/>
      <c r="T18" s="35" t="s">
        <v>20</v>
      </c>
      <c r="U18" s="33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31"/>
      <c r="K19" s="109">
        <v>45361</v>
      </c>
      <c r="L19" s="121">
        <v>1500000</v>
      </c>
      <c r="M19" s="127"/>
      <c r="N19" s="136"/>
      <c r="O19" s="27"/>
      <c r="P19" s="96"/>
      <c r="Q19" s="100"/>
      <c r="R19" s="32"/>
      <c r="S19" s="33"/>
      <c r="T19" s="35"/>
      <c r="U19" s="33"/>
    </row>
    <row r="20" spans="1:21" x14ac:dyDescent="0.2">
      <c r="A20" s="6"/>
      <c r="B20" s="6"/>
      <c r="C20" s="21">
        <v>1000</v>
      </c>
      <c r="D20" s="6"/>
      <c r="E20" s="6">
        <v>2</v>
      </c>
      <c r="F20" s="6"/>
      <c r="G20" s="21">
        <f>C20*E20</f>
        <v>2000</v>
      </c>
      <c r="H20" s="7"/>
      <c r="I20" s="21"/>
      <c r="J20" s="131"/>
      <c r="K20" s="109">
        <v>45362</v>
      </c>
      <c r="L20" s="121">
        <v>500000</v>
      </c>
      <c r="M20" s="125"/>
      <c r="N20" s="136"/>
      <c r="O20" s="27"/>
      <c r="P20" s="28"/>
      <c r="Q20" s="27"/>
      <c r="R20" s="29"/>
    </row>
    <row r="21" spans="1:21" x14ac:dyDescent="0.2">
      <c r="A21" s="6"/>
      <c r="B21" s="6"/>
      <c r="C21" s="21">
        <v>500</v>
      </c>
      <c r="D21" s="6"/>
      <c r="E21" s="6">
        <v>453</v>
      </c>
      <c r="F21" s="6"/>
      <c r="G21" s="21">
        <f>C21*E21</f>
        <v>226500</v>
      </c>
      <c r="H21" s="7"/>
      <c r="I21" s="21"/>
      <c r="J21" s="131"/>
      <c r="K21" s="110"/>
      <c r="L21" s="27">
        <v>-5000000</v>
      </c>
      <c r="M21" s="117"/>
      <c r="N21" s="136"/>
      <c r="O21" s="27"/>
      <c r="P21" s="28"/>
      <c r="Q21" s="27"/>
      <c r="R21" s="29"/>
    </row>
    <row r="22" spans="1:21" x14ac:dyDescent="0.2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J22" s="131">
        <v>115000</v>
      </c>
      <c r="K22" s="109"/>
      <c r="L22" s="27"/>
      <c r="M22" s="117"/>
      <c r="N22" s="136"/>
      <c r="O22" s="27"/>
      <c r="P22" s="28"/>
      <c r="Q22" s="27"/>
      <c r="R22" s="29"/>
    </row>
    <row r="23" spans="1:21" x14ac:dyDescent="0.2">
      <c r="A23" s="6"/>
      <c r="B23" s="6"/>
      <c r="C23" s="21">
        <v>100</v>
      </c>
      <c r="D23" s="6"/>
      <c r="E23" s="6">
        <v>1</v>
      </c>
      <c r="F23" s="6"/>
      <c r="G23" s="21">
        <f>C23*E23</f>
        <v>100</v>
      </c>
      <c r="H23" s="7"/>
      <c r="I23" s="8"/>
      <c r="J23" s="131">
        <v>800000</v>
      </c>
      <c r="K23" s="109"/>
      <c r="L23" s="27"/>
      <c r="M23" s="106"/>
      <c r="N23" s="136"/>
      <c r="O23" s="27"/>
      <c r="P23" s="97"/>
      <c r="Q23" s="100"/>
      <c r="R23" s="32"/>
      <c r="S23" s="33"/>
      <c r="T23" s="35"/>
      <c r="U23" s="33"/>
    </row>
    <row r="24" spans="1:21" x14ac:dyDescent="0.2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131">
        <v>265000</v>
      </c>
      <c r="K24" s="109"/>
      <c r="L24" s="27"/>
      <c r="M24" s="117"/>
      <c r="N24" s="136"/>
      <c r="O24" s="27"/>
      <c r="P24" s="92"/>
      <c r="Q24" s="112"/>
      <c r="R24" s="30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6">
        <v>0</v>
      </c>
      <c r="H25" s="7"/>
      <c r="I25" s="6" t="s">
        <v>1</v>
      </c>
      <c r="J25" s="131">
        <v>250000</v>
      </c>
      <c r="K25" s="109"/>
      <c r="L25" s="27"/>
      <c r="M25" s="117"/>
      <c r="N25" s="136"/>
      <c r="O25" s="27"/>
      <c r="P25" s="93"/>
      <c r="Q25" s="112"/>
      <c r="R25" s="30"/>
    </row>
    <row r="26" spans="1:21" x14ac:dyDescent="0.2">
      <c r="A26" s="6"/>
      <c r="B26" s="6"/>
      <c r="C26" s="16" t="s">
        <v>18</v>
      </c>
      <c r="D26" s="6"/>
      <c r="E26" s="6"/>
      <c r="F26" s="6"/>
      <c r="G26" s="6"/>
      <c r="H26" s="37">
        <f>SUM(G20:G25)</f>
        <v>228600</v>
      </c>
      <c r="I26" s="7"/>
      <c r="J26" s="131">
        <v>812000</v>
      </c>
      <c r="K26" s="109"/>
      <c r="L26" s="27"/>
      <c r="M26" s="105"/>
      <c r="N26" s="136"/>
      <c r="O26" s="27"/>
      <c r="P26" s="95"/>
      <c r="Q26" s="34"/>
      <c r="R26" s="32"/>
      <c r="S26" s="33"/>
      <c r="T26" s="35"/>
      <c r="U26" s="33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132340600</v>
      </c>
      <c r="J27" s="131">
        <v>5000</v>
      </c>
      <c r="K27" s="109"/>
      <c r="L27" s="27"/>
      <c r="M27" s="104"/>
      <c r="N27" s="115"/>
      <c r="O27" s="121"/>
      <c r="P27" s="93"/>
      <c r="Q27" s="112"/>
      <c r="R27" s="30"/>
    </row>
    <row r="28" spans="1:21" x14ac:dyDescent="0.2">
      <c r="A28" s="6"/>
      <c r="B28" s="6"/>
      <c r="C28" s="107" t="s">
        <v>58</v>
      </c>
      <c r="D28" s="6"/>
      <c r="E28" s="6"/>
      <c r="F28" s="6"/>
      <c r="G28" s="108">
        <f>I27-G29</f>
        <v>22340600</v>
      </c>
      <c r="H28" s="7"/>
      <c r="I28" s="7"/>
      <c r="J28" s="131">
        <v>75000</v>
      </c>
      <c r="K28" s="109"/>
      <c r="L28" s="27"/>
      <c r="M28" s="39"/>
      <c r="N28" s="115"/>
      <c r="O28" s="121"/>
      <c r="P28" s="39"/>
      <c r="Q28" s="38"/>
      <c r="R28" s="32"/>
      <c r="S28" s="33"/>
      <c r="T28" s="35"/>
      <c r="U28" s="33"/>
    </row>
    <row r="29" spans="1:21" x14ac:dyDescent="0.2">
      <c r="A29" s="6"/>
      <c r="B29" s="6"/>
      <c r="C29" s="107" t="s">
        <v>59</v>
      </c>
      <c r="D29" s="6"/>
      <c r="E29" s="6"/>
      <c r="F29" s="6"/>
      <c r="G29" s="108">
        <v>110000000</v>
      </c>
      <c r="H29" s="7"/>
      <c r="I29" s="7"/>
      <c r="J29" s="131">
        <v>1520000</v>
      </c>
      <c r="K29" s="109"/>
      <c r="L29" s="27"/>
      <c r="M29" s="39"/>
      <c r="N29" s="115"/>
      <c r="O29" s="121"/>
      <c r="P29" s="39"/>
      <c r="Q29" s="38"/>
      <c r="R29" s="32"/>
      <c r="S29" s="33"/>
      <c r="T29" s="40"/>
      <c r="U29" s="33"/>
    </row>
    <row r="30" spans="1:21" x14ac:dyDescent="0.25">
      <c r="A30" s="6"/>
      <c r="B30" s="6"/>
      <c r="C30" s="6"/>
      <c r="D30" s="6"/>
      <c r="E30" s="6"/>
      <c r="F30" s="6"/>
      <c r="G30" s="123"/>
      <c r="H30" s="7"/>
      <c r="I30" s="7"/>
      <c r="J30" s="131">
        <v>4200000</v>
      </c>
      <c r="K30" s="109"/>
      <c r="L30" s="27"/>
      <c r="M30" s="42"/>
      <c r="N30" s="115"/>
      <c r="O30" s="121"/>
      <c r="P30" s="42"/>
      <c r="Q30" s="38"/>
      <c r="R30" s="32"/>
      <c r="S30" s="33"/>
      <c r="T30" s="35"/>
      <c r="U30" s="33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J31" s="5">
        <v>203000</v>
      </c>
      <c r="K31" s="109"/>
      <c r="L31" s="27"/>
      <c r="M31" s="42"/>
      <c r="N31" s="115"/>
      <c r="O31" s="121"/>
      <c r="P31" s="42"/>
      <c r="Q31" s="38"/>
      <c r="R31" s="1"/>
      <c r="S31" s="33"/>
      <c r="T31" s="1"/>
      <c r="U31" s="33"/>
    </row>
    <row r="32" spans="1:21" x14ac:dyDescent="0.25">
      <c r="A32" s="6"/>
      <c r="B32" s="6"/>
      <c r="C32" s="6" t="s">
        <v>60</v>
      </c>
      <c r="D32" s="6"/>
      <c r="E32" s="6"/>
      <c r="F32" s="6"/>
      <c r="G32" s="6" t="s">
        <v>1</v>
      </c>
      <c r="H32" s="7"/>
      <c r="I32" s="7">
        <f>+'02 Maret (2)'!I40</f>
        <v>486874603</v>
      </c>
      <c r="J32" s="86">
        <f>+M13</f>
        <v>8279000</v>
      </c>
      <c r="K32" s="109"/>
      <c r="L32" s="27"/>
      <c r="M32" s="42"/>
      <c r="N32" s="115"/>
      <c r="O32" s="121"/>
      <c r="P32" s="42"/>
      <c r="Q32" s="38"/>
      <c r="R32" s="1"/>
      <c r="S32" s="33"/>
      <c r="T32" s="1"/>
      <c r="U32" s="33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/>
      <c r="I33" s="41">
        <f>+'13 Maret'!I58</f>
        <v>127019600</v>
      </c>
      <c r="K33" s="109"/>
      <c r="L33" s="27"/>
      <c r="M33" s="42"/>
      <c r="N33" s="115"/>
      <c r="O33" s="121"/>
      <c r="P33" s="42"/>
      <c r="Q33" s="38"/>
      <c r="R33" s="1"/>
      <c r="S33" s="33"/>
      <c r="T33" s="1"/>
      <c r="U33" s="33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86"/>
      <c r="K34" s="109"/>
      <c r="L34" s="27"/>
      <c r="M34" s="42"/>
      <c r="N34" s="115"/>
      <c r="O34" s="121"/>
      <c r="P34" s="42"/>
      <c r="Q34" s="38"/>
      <c r="R34" s="1"/>
      <c r="S34" s="33"/>
      <c r="T34" s="43"/>
      <c r="U34" s="33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2"/>
      <c r="K35" s="109"/>
      <c r="L35" s="27"/>
      <c r="M35" s="42"/>
      <c r="N35" s="115"/>
      <c r="O35" s="121"/>
      <c r="P35" s="42"/>
      <c r="Q35" s="38"/>
      <c r="R35" s="33"/>
      <c r="S35" s="33"/>
      <c r="T35" s="1"/>
      <c r="U35" s="33"/>
    </row>
    <row r="36" spans="1:21" x14ac:dyDescent="0.2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J36" s="86">
        <f>+SUM(J22:J35)</f>
        <v>16524000</v>
      </c>
      <c r="K36" s="109"/>
      <c r="L36" s="27"/>
      <c r="N36" s="115"/>
      <c r="O36" s="121"/>
      <c r="Q36" s="38"/>
      <c r="R36" s="8"/>
      <c r="S36" s="33"/>
      <c r="T36" s="1"/>
      <c r="U36" s="1"/>
    </row>
    <row r="37" spans="1:21" x14ac:dyDescent="0.2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47">
        <v>8279000</v>
      </c>
      <c r="K37" s="109"/>
      <c r="L37" s="27"/>
      <c r="N37" s="115"/>
      <c r="O37" s="121"/>
      <c r="Q37" s="38"/>
      <c r="S37" s="33"/>
      <c r="T37" s="1"/>
      <c r="U37" s="1"/>
    </row>
    <row r="38" spans="1:21" x14ac:dyDescent="0.2">
      <c r="A38" s="6"/>
      <c r="B38" s="6"/>
      <c r="C38" s="6" t="s">
        <v>26</v>
      </c>
      <c r="D38" s="6"/>
      <c r="E38" s="6" t="s">
        <v>27</v>
      </c>
      <c r="F38" s="6"/>
      <c r="G38" s="21"/>
      <c r="H38" s="37"/>
      <c r="I38" s="7"/>
      <c r="J38" s="148">
        <f>+J36-J37</f>
        <v>8245000</v>
      </c>
      <c r="K38" s="109"/>
      <c r="L38" s="27"/>
      <c r="N38" s="115"/>
      <c r="O38" s="121"/>
      <c r="Q38" s="38"/>
      <c r="S38" s="33"/>
      <c r="T38" s="1"/>
      <c r="U38" s="1"/>
    </row>
    <row r="39" spans="1:21" x14ac:dyDescent="0.2">
      <c r="A39" s="6"/>
      <c r="B39" s="6"/>
      <c r="C39" s="6" t="s">
        <v>28</v>
      </c>
      <c r="D39" s="6"/>
      <c r="E39" s="6"/>
      <c r="F39" s="6"/>
      <c r="G39" s="6"/>
      <c r="H39" s="44"/>
      <c r="I39" s="6" t="s">
        <v>1</v>
      </c>
      <c r="J39" s="25"/>
      <c r="K39" s="110"/>
      <c r="L39" s="27"/>
      <c r="N39" s="116"/>
      <c r="O39" s="27"/>
      <c r="Q39" s="38"/>
      <c r="S39" s="33"/>
      <c r="T39" s="1"/>
      <c r="U39" s="1"/>
    </row>
    <row r="40" spans="1:21" x14ac:dyDescent="0.2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25"/>
      <c r="K40" s="109"/>
      <c r="L40" s="27"/>
      <c r="N40" s="109"/>
      <c r="O40" s="27"/>
      <c r="Q40" s="38"/>
      <c r="S40" s="33"/>
      <c r="T40" s="1"/>
      <c r="U40" s="1"/>
    </row>
    <row r="41" spans="1:21" x14ac:dyDescent="0.2">
      <c r="A41" s="6"/>
      <c r="B41" s="6"/>
      <c r="C41" s="6"/>
      <c r="D41" s="6"/>
      <c r="E41" s="6"/>
      <c r="F41" s="6"/>
      <c r="G41" s="6"/>
      <c r="H41" s="7"/>
      <c r="I41" s="7"/>
      <c r="J41" s="25"/>
      <c r="K41" s="109"/>
      <c r="L41" s="27"/>
      <c r="N41" s="109"/>
      <c r="O41" s="27"/>
      <c r="Q41" s="38"/>
      <c r="S41" s="33"/>
      <c r="T41" s="1"/>
      <c r="U41" s="1"/>
    </row>
    <row r="42" spans="1:21" x14ac:dyDescent="0.2">
      <c r="A42" s="6"/>
      <c r="B42" s="6"/>
      <c r="C42" s="6" t="s">
        <v>64</v>
      </c>
      <c r="D42" s="6"/>
      <c r="E42" s="6"/>
      <c r="F42" s="6"/>
      <c r="G42" s="6"/>
      <c r="H42" s="7">
        <v>75000000</v>
      </c>
      <c r="I42" s="7"/>
      <c r="J42" s="25"/>
      <c r="K42" s="109"/>
      <c r="L42" s="27"/>
      <c r="N42" s="109"/>
      <c r="O42" s="27"/>
      <c r="Q42" s="38"/>
      <c r="S42" s="33"/>
      <c r="T42" s="1"/>
      <c r="U42" s="1"/>
    </row>
    <row r="43" spans="1:21" x14ac:dyDescent="0.2">
      <c r="A43" s="6"/>
      <c r="B43" s="6"/>
      <c r="C43" s="16" t="s">
        <v>30</v>
      </c>
      <c r="D43" s="6"/>
      <c r="E43" s="6"/>
      <c r="F43" s="6"/>
      <c r="G43" s="6"/>
      <c r="H43" s="37">
        <v>2310546</v>
      </c>
      <c r="J43" s="25"/>
      <c r="K43" s="109"/>
      <c r="L43" s="27"/>
      <c r="N43" s="109"/>
      <c r="O43" s="27"/>
      <c r="Q43" s="38"/>
      <c r="S43" s="33"/>
      <c r="T43" s="1"/>
      <c r="U43" s="1"/>
    </row>
    <row r="44" spans="1:21" x14ac:dyDescent="0.2">
      <c r="A44" s="6"/>
      <c r="B44" s="6"/>
      <c r="C44" s="16" t="s">
        <v>31</v>
      </c>
      <c r="D44" s="6"/>
      <c r="E44" s="6"/>
      <c r="F44" s="6"/>
      <c r="G44" s="6"/>
      <c r="H44" s="7">
        <v>32649869</v>
      </c>
      <c r="I44" s="7"/>
      <c r="J44" s="25"/>
      <c r="K44" s="109"/>
      <c r="L44" s="27"/>
      <c r="N44" s="109"/>
      <c r="O44" s="27"/>
      <c r="Q44" s="38"/>
      <c r="S44" s="33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6">
        <v>32510381</v>
      </c>
      <c r="I45" s="7"/>
      <c r="J45" s="25"/>
      <c r="K45" s="109"/>
      <c r="L45" s="27"/>
      <c r="N45" s="109"/>
      <c r="O45" s="27"/>
      <c r="Q45" s="38"/>
      <c r="R45" s="49"/>
      <c r="S45" s="32"/>
      <c r="T45" s="50"/>
      <c r="U45" s="50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47">
        <f>SUM(H42:H45)</f>
        <v>142470796</v>
      </c>
      <c r="J46" s="25"/>
      <c r="K46" s="109"/>
      <c r="L46" s="27"/>
      <c r="N46" s="109"/>
      <c r="O46" s="27"/>
      <c r="Q46" s="38"/>
      <c r="R46" s="49"/>
      <c r="S46" s="32"/>
      <c r="T46" s="51"/>
      <c r="U46" s="50"/>
    </row>
    <row r="47" spans="1:21" x14ac:dyDescent="0.2">
      <c r="A47" s="6"/>
      <c r="B47" s="6"/>
      <c r="C47" s="6"/>
      <c r="D47" s="6"/>
      <c r="E47" s="6"/>
      <c r="F47" s="6"/>
      <c r="G47" s="6"/>
      <c r="H47" s="7"/>
      <c r="I47" s="48">
        <f>SUM(I40:I46)</f>
        <v>629345399</v>
      </c>
      <c r="J47" s="25"/>
      <c r="K47" s="109"/>
      <c r="L47" s="27"/>
      <c r="N47" s="109"/>
      <c r="O47" s="27"/>
      <c r="Q47" s="38"/>
      <c r="R47" s="49"/>
      <c r="S47" s="32"/>
      <c r="T47" s="49"/>
      <c r="U47" s="50"/>
    </row>
    <row r="48" spans="1:21" x14ac:dyDescent="0.2">
      <c r="A48" s="6"/>
      <c r="B48" s="16">
        <v>2</v>
      </c>
      <c r="C48" s="16" t="s">
        <v>57</v>
      </c>
      <c r="D48" s="6"/>
      <c r="E48" s="6"/>
      <c r="F48" s="6"/>
      <c r="G48" s="6"/>
      <c r="H48" s="7"/>
      <c r="I48" s="7"/>
      <c r="J48" s="25"/>
      <c r="K48" s="109"/>
      <c r="L48" s="27"/>
      <c r="N48" s="109"/>
      <c r="O48" s="27"/>
      <c r="Q48" s="38"/>
      <c r="R48" s="49"/>
      <c r="S48" s="50"/>
      <c r="T48" s="49"/>
      <c r="U48" s="50"/>
    </row>
    <row r="49" spans="1:21" x14ac:dyDescent="0.2">
      <c r="A49" s="6"/>
      <c r="B49" s="6"/>
      <c r="C49" s="6" t="s">
        <v>28</v>
      </c>
      <c r="D49" s="6"/>
      <c r="E49" s="6"/>
      <c r="F49" s="6"/>
      <c r="G49" s="15"/>
      <c r="H49" s="7">
        <f>M121</f>
        <v>8279000</v>
      </c>
      <c r="I49" s="7"/>
      <c r="J49" s="25"/>
      <c r="K49" s="109"/>
      <c r="L49" s="27"/>
      <c r="N49" s="109"/>
      <c r="O49" s="27"/>
      <c r="Q49" s="38"/>
      <c r="R49" s="55"/>
      <c r="S49" s="55">
        <f>SUM(S13:S47)</f>
        <v>0</v>
      </c>
      <c r="T49" s="49"/>
      <c r="U49" s="50"/>
    </row>
    <row r="50" spans="1:21" x14ac:dyDescent="0.2">
      <c r="A50" s="6"/>
      <c r="B50" s="6"/>
      <c r="C50" s="6" t="s">
        <v>33</v>
      </c>
      <c r="D50" s="6"/>
      <c r="E50" s="6"/>
      <c r="F50" s="6"/>
      <c r="G50" s="20"/>
      <c r="H50" s="52"/>
      <c r="I50" s="7" t="s">
        <v>1</v>
      </c>
      <c r="J50" s="56"/>
      <c r="K50" s="109"/>
      <c r="L50" s="27"/>
      <c r="M50" s="57"/>
      <c r="N50" s="109"/>
      <c r="O50" s="27"/>
      <c r="P50" s="57"/>
      <c r="Q50" s="38"/>
      <c r="S50" s="1"/>
      <c r="U50" s="1"/>
    </row>
    <row r="51" spans="1:21" x14ac:dyDescent="0.2">
      <c r="A51" s="6"/>
      <c r="B51" s="6"/>
      <c r="C51" s="6"/>
      <c r="D51" s="6"/>
      <c r="E51" s="6"/>
      <c r="F51" s="6"/>
      <c r="G51" s="20" t="s">
        <v>1</v>
      </c>
      <c r="H51" s="53"/>
      <c r="I51" s="7">
        <f>H49+H50</f>
        <v>8279000</v>
      </c>
      <c r="J51" s="56"/>
      <c r="K51" s="109"/>
      <c r="L51" s="27"/>
      <c r="M51" s="57"/>
      <c r="N51" s="109"/>
      <c r="O51" s="27"/>
      <c r="P51" s="57"/>
      <c r="Q51" s="38"/>
      <c r="R51" s="58"/>
      <c r="S51" s="1" t="s">
        <v>36</v>
      </c>
      <c r="U51" s="1"/>
    </row>
    <row r="52" spans="1:21" x14ac:dyDescent="0.2">
      <c r="A52" s="6"/>
      <c r="B52" s="6"/>
      <c r="C52" s="6"/>
      <c r="D52" s="6"/>
      <c r="E52" s="6"/>
      <c r="F52" s="6"/>
      <c r="G52" s="20"/>
      <c r="H52" s="54"/>
      <c r="I52" s="7" t="s">
        <v>1</v>
      </c>
      <c r="J52" s="25"/>
      <c r="K52" s="109"/>
      <c r="L52" s="27"/>
      <c r="M52" s="57"/>
      <c r="N52" s="109"/>
      <c r="O52" s="27"/>
      <c r="P52" s="57"/>
      <c r="Q52" s="38"/>
      <c r="R52" s="58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0"/>
      <c r="K53" s="109"/>
      <c r="L53" s="27"/>
      <c r="M53" s="57"/>
      <c r="N53" s="109"/>
      <c r="O53" s="27"/>
      <c r="P53" s="57"/>
      <c r="Q53" s="38"/>
      <c r="R53" s="58"/>
      <c r="S53" s="1"/>
      <c r="U53" s="1"/>
    </row>
    <row r="54" spans="1:21" x14ac:dyDescent="0.25">
      <c r="A54" s="6"/>
      <c r="B54" s="6"/>
      <c r="C54" s="62" t="s">
        <v>61</v>
      </c>
      <c r="D54" s="6"/>
      <c r="E54" s="6"/>
      <c r="F54" s="6"/>
      <c r="G54" s="15"/>
      <c r="H54" s="37">
        <f>+L121</f>
        <v>8600000</v>
      </c>
      <c r="I54" s="7"/>
      <c r="J54" s="60"/>
      <c r="K54" s="109"/>
      <c r="L54" s="27"/>
      <c r="M54" s="57"/>
      <c r="N54" s="109"/>
      <c r="O54" s="27"/>
      <c r="P54" s="57"/>
      <c r="Q54" s="38"/>
      <c r="R54" s="58"/>
      <c r="S54" s="1"/>
      <c r="U54" s="1"/>
    </row>
    <row r="55" spans="1:21" x14ac:dyDescent="0.25">
      <c r="A55" s="6"/>
      <c r="B55" s="6"/>
      <c r="C55" s="62" t="s">
        <v>62</v>
      </c>
      <c r="D55" s="6"/>
      <c r="E55" s="6"/>
      <c r="F55" s="6"/>
      <c r="G55" s="15"/>
      <c r="H55" s="37">
        <f>+O121</f>
        <v>5000000</v>
      </c>
      <c r="I55" s="7"/>
      <c r="J55" s="60"/>
      <c r="K55" s="109"/>
      <c r="L55" s="27"/>
      <c r="M55" s="57"/>
      <c r="N55" s="109"/>
      <c r="O55" s="27"/>
      <c r="P55" s="57"/>
      <c r="Q55" s="38"/>
      <c r="R55" s="58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24"/>
      <c r="I56" s="7"/>
      <c r="J56" s="60"/>
      <c r="K56" s="109"/>
      <c r="L56" s="27"/>
      <c r="M56" s="57"/>
      <c r="N56" s="109"/>
      <c r="O56" s="27"/>
      <c r="P56" s="57"/>
      <c r="Q56" s="38"/>
      <c r="R56" s="58"/>
      <c r="S56" s="1"/>
      <c r="U56" s="1"/>
    </row>
    <row r="57" spans="1:21" x14ac:dyDescent="0.25">
      <c r="A57" s="6"/>
      <c r="B57" s="6"/>
      <c r="C57" s="6" t="s">
        <v>37</v>
      </c>
      <c r="D57" s="6"/>
      <c r="E57" s="6"/>
      <c r="F57" s="6"/>
      <c r="G57" s="6"/>
      <c r="H57" s="15"/>
      <c r="I57" s="44">
        <f>SUM(H54:H56)</f>
        <v>13600000</v>
      </c>
      <c r="J57" s="111"/>
      <c r="K57" s="109"/>
      <c r="L57" s="27"/>
      <c r="M57" s="57"/>
      <c r="N57" s="109"/>
      <c r="O57" s="27"/>
      <c r="P57" s="57"/>
      <c r="Q57" s="38"/>
      <c r="R57" s="59"/>
      <c r="S57" s="43"/>
      <c r="T57" s="59"/>
      <c r="U57" s="43"/>
    </row>
    <row r="58" spans="1:21" x14ac:dyDescent="0.25">
      <c r="A58" s="6"/>
      <c r="B58" s="6"/>
      <c r="C58" s="16" t="s">
        <v>37</v>
      </c>
      <c r="D58" s="6"/>
      <c r="E58" s="6"/>
      <c r="F58" s="6"/>
      <c r="G58" s="6"/>
      <c r="H58" s="7"/>
      <c r="I58" s="7">
        <f>+I33-I51+I57</f>
        <v>132340600</v>
      </c>
      <c r="J58" s="60"/>
      <c r="K58" s="109"/>
      <c r="L58" s="27"/>
      <c r="M58" s="61"/>
      <c r="N58" s="109"/>
      <c r="O58" s="27"/>
      <c r="P58" s="61"/>
      <c r="Q58" s="38"/>
      <c r="R58" s="59"/>
      <c r="S58" s="43"/>
      <c r="T58" s="59"/>
      <c r="U58" s="43"/>
    </row>
    <row r="59" spans="1:21" x14ac:dyDescent="0.25">
      <c r="A59" s="62" t="s">
        <v>38</v>
      </c>
      <c r="B59" s="6"/>
      <c r="C59" s="6" t="s">
        <v>39</v>
      </c>
      <c r="D59" s="6"/>
      <c r="E59" s="6"/>
      <c r="F59" s="6"/>
      <c r="G59" s="6"/>
      <c r="H59" s="7"/>
      <c r="I59" s="7">
        <f>+I27</f>
        <v>132340600</v>
      </c>
      <c r="J59" s="60"/>
      <c r="K59" s="109"/>
      <c r="L59" s="27"/>
      <c r="M59" s="61"/>
      <c r="N59" s="109"/>
      <c r="O59" s="27"/>
      <c r="P59" s="61"/>
      <c r="Q59" s="38"/>
      <c r="R59" s="59"/>
      <c r="S59" s="43"/>
      <c r="T59" s="59"/>
      <c r="U59" s="43"/>
    </row>
    <row r="60" spans="1:21" x14ac:dyDescent="0.25">
      <c r="A60" s="6"/>
      <c r="B60" s="6"/>
      <c r="C60" s="6"/>
      <c r="D60" s="6"/>
      <c r="E60" s="6"/>
      <c r="F60" s="6"/>
      <c r="G60" s="6"/>
      <c r="H60" s="7" t="s">
        <v>1</v>
      </c>
      <c r="I60" s="44">
        <v>0</v>
      </c>
      <c r="J60" s="60"/>
      <c r="K60" s="109"/>
      <c r="L60" s="27"/>
      <c r="M60" s="63"/>
      <c r="N60" s="109"/>
      <c r="O60" s="27"/>
      <c r="P60" s="63"/>
      <c r="Q60" s="38"/>
      <c r="R60" s="59"/>
      <c r="S60" s="43"/>
      <c r="T60" s="59"/>
      <c r="U60" s="64"/>
    </row>
    <row r="61" spans="1:21" x14ac:dyDescent="0.25">
      <c r="A61" s="6"/>
      <c r="B61" s="6"/>
      <c r="C61" s="6"/>
      <c r="D61" s="6"/>
      <c r="E61" s="6" t="s">
        <v>40</v>
      </c>
      <c r="F61" s="6"/>
      <c r="G61" s="6"/>
      <c r="H61" s="7"/>
      <c r="I61" s="7">
        <f>+I59-I58</f>
        <v>0</v>
      </c>
      <c r="J61" s="69"/>
      <c r="K61" s="109"/>
      <c r="L61" s="27"/>
      <c r="M61" s="57"/>
      <c r="N61" s="109"/>
      <c r="O61" s="27"/>
      <c r="P61" s="57"/>
      <c r="Q61" s="38"/>
      <c r="R61" s="59"/>
      <c r="S61" s="43"/>
      <c r="T61" s="59"/>
      <c r="U61" s="59"/>
    </row>
    <row r="62" spans="1:21" x14ac:dyDescent="0.25">
      <c r="A62" s="6"/>
      <c r="B62" s="6"/>
      <c r="C62" s="6"/>
      <c r="D62" s="6"/>
      <c r="E62" s="6"/>
      <c r="F62" s="6"/>
      <c r="G62" s="6"/>
      <c r="H62" s="7"/>
      <c r="I62" s="7"/>
      <c r="J62" s="69"/>
      <c r="K62" s="109"/>
      <c r="L62" s="27"/>
      <c r="M62" s="63"/>
      <c r="N62" s="109"/>
      <c r="O62" s="27"/>
      <c r="P62" s="63"/>
      <c r="Q62" s="38"/>
      <c r="R62" s="59"/>
      <c r="S62" s="43"/>
      <c r="T62" s="59"/>
      <c r="U62" s="59"/>
    </row>
    <row r="63" spans="1:21" x14ac:dyDescent="0.25">
      <c r="A63" s="6" t="s">
        <v>41</v>
      </c>
      <c r="B63" s="6"/>
      <c r="C63" s="6"/>
      <c r="D63" s="6"/>
      <c r="E63" s="6"/>
      <c r="F63" s="6"/>
      <c r="G63" s="6"/>
      <c r="H63" s="7"/>
      <c r="I63" s="41"/>
      <c r="J63" s="69"/>
      <c r="K63" s="109"/>
      <c r="L63" s="27"/>
      <c r="M63" s="63"/>
      <c r="N63" s="109"/>
      <c r="O63" s="27"/>
      <c r="P63" s="63"/>
      <c r="Q63" s="38"/>
      <c r="R63" s="59"/>
      <c r="S63" s="43"/>
      <c r="T63" s="59"/>
      <c r="U63" s="59"/>
    </row>
    <row r="64" spans="1:21" x14ac:dyDescent="0.25">
      <c r="A64" s="6" t="s">
        <v>42</v>
      </c>
      <c r="B64" s="6"/>
      <c r="C64" s="6"/>
      <c r="D64" s="6"/>
      <c r="E64" s="6" t="s">
        <v>1</v>
      </c>
      <c r="F64" s="6"/>
      <c r="G64" s="6" t="s">
        <v>43</v>
      </c>
      <c r="H64" s="7"/>
      <c r="I64" s="21"/>
      <c r="J64" s="69"/>
      <c r="K64" s="110"/>
      <c r="L64" s="88"/>
      <c r="M64" s="63"/>
      <c r="N64" s="109"/>
      <c r="O64" s="27"/>
      <c r="P64" s="63"/>
      <c r="Q64" s="38"/>
      <c r="R64" s="59"/>
      <c r="S64" s="43"/>
      <c r="T64" s="59"/>
      <c r="U64" s="59"/>
    </row>
    <row r="65" spans="1:19" x14ac:dyDescent="0.25">
      <c r="A65" s="6"/>
      <c r="B65" s="6"/>
      <c r="C65" s="6"/>
      <c r="D65" s="6"/>
      <c r="E65" s="6"/>
      <c r="F65" s="6"/>
      <c r="G65" s="6"/>
      <c r="H65" s="7" t="s">
        <v>1</v>
      </c>
      <c r="I65" s="21"/>
      <c r="J65" s="69"/>
      <c r="L65" s="88"/>
      <c r="M65" s="63"/>
      <c r="N65" s="109"/>
      <c r="O65" s="27"/>
      <c r="P65" s="63"/>
      <c r="Q65" s="38"/>
      <c r="S65" s="33"/>
    </row>
    <row r="66" spans="1:19" x14ac:dyDescent="0.25">
      <c r="A66" s="65"/>
      <c r="B66" s="66"/>
      <c r="C66" s="66"/>
      <c r="D66" s="67"/>
      <c r="E66" s="67"/>
      <c r="F66" s="67"/>
      <c r="G66" s="67"/>
      <c r="H66" s="67"/>
      <c r="J66" s="69"/>
      <c r="N66" s="109"/>
      <c r="O66" s="27"/>
      <c r="Q66" s="38"/>
    </row>
    <row r="67" spans="1:19" x14ac:dyDescent="0.25">
      <c r="A67" s="1"/>
      <c r="B67" s="1"/>
      <c r="C67" s="1"/>
      <c r="D67" s="1"/>
      <c r="E67" s="1"/>
      <c r="F67" s="1"/>
      <c r="G67" s="8"/>
      <c r="I67" s="1"/>
      <c r="J67" s="69"/>
      <c r="N67" s="109"/>
      <c r="O67" s="27"/>
      <c r="Q67" s="38"/>
      <c r="S67" s="58"/>
    </row>
    <row r="68" spans="1:19" x14ac:dyDescent="0.25">
      <c r="A68" s="68" t="s">
        <v>44</v>
      </c>
      <c r="B68" s="66"/>
      <c r="C68" s="66"/>
      <c r="D68" s="67"/>
      <c r="E68" s="67"/>
      <c r="F68" s="67"/>
      <c r="G68" s="8" t="s">
        <v>45</v>
      </c>
      <c r="J68" s="69"/>
      <c r="O68" s="27"/>
      <c r="Q68" s="38"/>
      <c r="S68" s="58"/>
    </row>
    <row r="70" spans="1:19" x14ac:dyDescent="0.25">
      <c r="A70" s="68" t="s">
        <v>66</v>
      </c>
      <c r="B70" s="66"/>
      <c r="C70" s="66"/>
      <c r="D70" s="67"/>
      <c r="E70" s="67"/>
      <c r="F70" s="67"/>
      <c r="G70" s="8"/>
      <c r="H70" s="5" t="s">
        <v>69</v>
      </c>
      <c r="J70" s="69"/>
      <c r="O70" s="27"/>
      <c r="Q70" s="38"/>
      <c r="S70" s="58"/>
    </row>
    <row r="71" spans="1:19" x14ac:dyDescent="0.25">
      <c r="A71" s="1"/>
      <c r="B71" s="1"/>
      <c r="C71" s="1"/>
      <c r="D71" s="1"/>
      <c r="E71" s="1"/>
      <c r="F71" s="1"/>
      <c r="H71" s="8"/>
      <c r="I71" s="1"/>
      <c r="J71" s="69"/>
      <c r="O71" s="27"/>
      <c r="Q71" s="38"/>
    </row>
    <row r="72" spans="1:19" x14ac:dyDescent="0.25">
      <c r="A72" s="1"/>
      <c r="B72" s="1"/>
      <c r="C72" s="1"/>
      <c r="D72" s="1"/>
      <c r="E72" s="1"/>
      <c r="F72" s="1"/>
      <c r="G72" s="67" t="s">
        <v>46</v>
      </c>
      <c r="H72" s="1"/>
      <c r="I72" s="1"/>
      <c r="J72" s="69"/>
      <c r="M72" s="63"/>
      <c r="N72" s="63"/>
      <c r="O72" s="27"/>
      <c r="P72" s="63"/>
      <c r="Q72" s="38"/>
    </row>
    <row r="73" spans="1:19" x14ac:dyDescent="0.25">
      <c r="A73" s="1"/>
      <c r="B73" s="1"/>
      <c r="C73" s="1"/>
      <c r="D73" s="1"/>
      <c r="E73" s="1"/>
      <c r="F73" s="1"/>
      <c r="G73" s="67"/>
      <c r="H73" s="1"/>
      <c r="I73" s="1"/>
      <c r="J73" s="69"/>
      <c r="O73" s="27"/>
      <c r="Q73" s="38"/>
    </row>
    <row r="74" spans="1:19" x14ac:dyDescent="0.25">
      <c r="A74" s="1"/>
      <c r="B74" s="1"/>
      <c r="C74" s="1"/>
      <c r="D74" s="1"/>
      <c r="E74" s="1" t="s">
        <v>47</v>
      </c>
      <c r="F74" s="1"/>
      <c r="G74" s="1"/>
      <c r="H74" s="1"/>
      <c r="I74" s="1"/>
      <c r="J74" s="69"/>
      <c r="O74" s="27"/>
      <c r="Q74" s="38"/>
    </row>
    <row r="75" spans="1:19" x14ac:dyDescent="0.25">
      <c r="A75" s="1"/>
      <c r="B75" s="1"/>
      <c r="C75" s="1"/>
      <c r="D75" s="1"/>
      <c r="E75" s="1" t="s">
        <v>47</v>
      </c>
      <c r="F75" s="1"/>
      <c r="G75" s="1"/>
      <c r="H75" s="1"/>
      <c r="I75" s="70"/>
      <c r="J75" s="69"/>
      <c r="O75" s="27"/>
      <c r="Q75" s="38"/>
    </row>
    <row r="76" spans="1:19" x14ac:dyDescent="0.25">
      <c r="A76" s="67"/>
      <c r="B76" s="67"/>
      <c r="C76" s="67"/>
      <c r="D76" s="67"/>
      <c r="E76" s="67"/>
      <c r="F76" s="67"/>
      <c r="G76" s="71"/>
      <c r="H76" s="72"/>
      <c r="I76" s="67"/>
      <c r="J76" s="69"/>
      <c r="O76" s="27"/>
      <c r="Q76" s="73"/>
    </row>
    <row r="77" spans="1:19" x14ac:dyDescent="0.25">
      <c r="A77" s="67"/>
      <c r="B77" s="67"/>
      <c r="C77" s="67"/>
      <c r="D77" s="67"/>
      <c r="E77" s="67"/>
      <c r="F77" s="67"/>
      <c r="G77" s="71" t="s">
        <v>48</v>
      </c>
      <c r="H77" s="74"/>
      <c r="I77" s="67"/>
      <c r="J77" s="69"/>
      <c r="O77" s="27"/>
      <c r="Q77" s="73"/>
    </row>
    <row r="78" spans="1:19" x14ac:dyDescent="0.25">
      <c r="A78" s="78"/>
      <c r="B78" s="76"/>
      <c r="C78" s="76"/>
      <c r="D78" s="76"/>
      <c r="E78" s="77"/>
      <c r="F78" s="1"/>
      <c r="G78" s="1"/>
      <c r="H78" s="43"/>
      <c r="I78" s="1"/>
      <c r="J78" s="69"/>
      <c r="O78" s="27"/>
      <c r="Q78" s="73"/>
    </row>
    <row r="79" spans="1:19" x14ac:dyDescent="0.25">
      <c r="A79" s="78"/>
      <c r="B79" s="76"/>
      <c r="C79" s="79"/>
      <c r="D79" s="76"/>
      <c r="E79" s="80"/>
      <c r="F79" s="1"/>
      <c r="G79" s="1"/>
      <c r="H79" s="43"/>
      <c r="I79" s="1"/>
      <c r="J79" s="69"/>
      <c r="O79" s="27"/>
      <c r="Q79" s="73"/>
    </row>
    <row r="80" spans="1:19" x14ac:dyDescent="0.25">
      <c r="A80" s="77"/>
      <c r="B80" s="76"/>
      <c r="C80" s="79"/>
      <c r="D80" s="79"/>
      <c r="E80" s="81"/>
      <c r="F80" s="58"/>
      <c r="H80" s="59"/>
      <c r="J80" s="69"/>
      <c r="O80" s="27"/>
      <c r="Q80" s="73"/>
    </row>
    <row r="81" spans="1:17" x14ac:dyDescent="0.25">
      <c r="A81" s="82"/>
      <c r="B81" s="76"/>
      <c r="C81" s="83"/>
      <c r="D81" s="83"/>
      <c r="E81" s="81"/>
      <c r="H81" s="59"/>
      <c r="J81" s="69"/>
      <c r="O81" s="27"/>
      <c r="Q81" s="73"/>
    </row>
    <row r="82" spans="1:17" x14ac:dyDescent="0.25">
      <c r="A82" s="84"/>
      <c r="B82" s="76"/>
      <c r="C82" s="83"/>
      <c r="D82" s="83"/>
      <c r="E82" s="81"/>
      <c r="H82" s="59"/>
      <c r="J82" s="69"/>
      <c r="O82" s="27"/>
      <c r="Q82" s="85"/>
    </row>
    <row r="83" spans="1:17" x14ac:dyDescent="0.25">
      <c r="A83" s="84"/>
      <c r="B83" s="76"/>
      <c r="C83" s="83"/>
      <c r="D83" s="83"/>
      <c r="E83" s="81"/>
      <c r="H83" s="59"/>
      <c r="J83" s="69"/>
      <c r="O83" s="27"/>
      <c r="Q83" s="85"/>
    </row>
    <row r="84" spans="1:17" x14ac:dyDescent="0.25">
      <c r="A84" s="75"/>
      <c r="B84" s="76"/>
      <c r="C84" s="76"/>
      <c r="D84" s="76"/>
      <c r="E84" s="77"/>
      <c r="F84" s="1"/>
      <c r="G84" s="1"/>
      <c r="H84" s="43"/>
      <c r="I84" s="1"/>
      <c r="J84" s="69"/>
      <c r="K84" s="110"/>
      <c r="L84" s="27"/>
      <c r="O84" s="27"/>
      <c r="Q84" s="85"/>
    </row>
    <row r="85" spans="1:17" x14ac:dyDescent="0.25">
      <c r="A85" s="78" t="s">
        <v>49</v>
      </c>
      <c r="B85" s="76"/>
      <c r="C85" s="76"/>
      <c r="D85" s="76"/>
      <c r="E85" s="77"/>
      <c r="F85" s="1"/>
      <c r="G85" s="1"/>
      <c r="H85" s="43"/>
      <c r="I85" s="1"/>
      <c r="J85" s="69"/>
      <c r="K85" s="26"/>
      <c r="L85" s="27"/>
      <c r="O85" s="27"/>
      <c r="Q85" s="85"/>
    </row>
    <row r="86" spans="1:17" x14ac:dyDescent="0.25">
      <c r="A86" s="78"/>
      <c r="B86" s="76"/>
      <c r="C86" s="79"/>
      <c r="D86" s="76"/>
      <c r="E86" s="80"/>
      <c r="F86" s="1"/>
      <c r="G86" s="1"/>
      <c r="H86" s="43"/>
      <c r="I86" s="1"/>
      <c r="J86" s="69"/>
      <c r="K86" s="26"/>
      <c r="L86" s="27"/>
      <c r="O86" s="27"/>
      <c r="Q86" s="85"/>
    </row>
    <row r="87" spans="1:17" x14ac:dyDescent="0.25">
      <c r="A87" s="86">
        <f>SUM(A68:A86)</f>
        <v>0</v>
      </c>
      <c r="E87" s="59">
        <f>SUM(E68:E86)</f>
        <v>0</v>
      </c>
      <c r="H87" s="59">
        <f>SUM(H68:H86)</f>
        <v>0</v>
      </c>
      <c r="J87" s="69"/>
      <c r="K87" s="26"/>
      <c r="L87" s="27"/>
      <c r="O87" s="27"/>
      <c r="Q87" s="85"/>
    </row>
    <row r="88" spans="1:17" x14ac:dyDescent="0.25">
      <c r="J88" s="69"/>
      <c r="K88" s="26"/>
      <c r="L88" s="27"/>
      <c r="O88" s="27"/>
      <c r="Q88" s="73"/>
    </row>
    <row r="89" spans="1:17" x14ac:dyDescent="0.25">
      <c r="J89" s="69"/>
      <c r="K89" s="26"/>
      <c r="L89" s="27"/>
      <c r="O89" s="27"/>
      <c r="Q89" s="73"/>
    </row>
    <row r="90" spans="1:17" x14ac:dyDescent="0.25">
      <c r="J90" s="69"/>
      <c r="K90" s="26"/>
      <c r="L90" s="27"/>
      <c r="O90" s="27"/>
      <c r="Q90" s="73"/>
    </row>
    <row r="91" spans="1:17" x14ac:dyDescent="0.25">
      <c r="J91" s="69"/>
      <c r="K91" s="26"/>
      <c r="L91" s="27"/>
      <c r="O91" s="27"/>
      <c r="Q91" s="73"/>
    </row>
    <row r="92" spans="1:17" x14ac:dyDescent="0.25">
      <c r="J92" s="69"/>
      <c r="K92" s="26"/>
      <c r="L92" s="27"/>
      <c r="O92" s="27"/>
      <c r="Q92" s="73"/>
    </row>
    <row r="93" spans="1:17" x14ac:dyDescent="0.25">
      <c r="J93" s="69"/>
      <c r="K93" s="26"/>
      <c r="L93" s="27"/>
      <c r="O93" s="27"/>
      <c r="Q93" s="73"/>
    </row>
    <row r="94" spans="1:17" x14ac:dyDescent="0.2">
      <c r="K94" s="26"/>
      <c r="L94" s="27"/>
      <c r="O94" s="27"/>
      <c r="Q94" s="73"/>
    </row>
    <row r="95" spans="1:17" x14ac:dyDescent="0.2">
      <c r="K95" s="26"/>
      <c r="L95" s="27"/>
      <c r="O95" s="27"/>
      <c r="Q95" s="73"/>
    </row>
    <row r="96" spans="1:17" x14ac:dyDescent="0.2">
      <c r="K96" s="26"/>
      <c r="L96" s="27"/>
      <c r="O96" s="27"/>
      <c r="Q96" s="73"/>
    </row>
    <row r="97" spans="1:21" x14ac:dyDescent="0.2">
      <c r="K97" s="26"/>
      <c r="L97" s="27"/>
      <c r="O97" s="27"/>
      <c r="Q97" s="73"/>
    </row>
    <row r="98" spans="1:21" x14ac:dyDescent="0.2">
      <c r="K98" s="26"/>
      <c r="L98" s="27"/>
      <c r="O98" s="27"/>
      <c r="Q98" s="73"/>
    </row>
    <row r="99" spans="1:21" x14ac:dyDescent="0.2">
      <c r="K99" s="26"/>
      <c r="L99" s="27"/>
      <c r="O99" s="27"/>
      <c r="Q99" s="73"/>
    </row>
    <row r="100" spans="1:21" x14ac:dyDescent="0.25">
      <c r="K100" s="26"/>
      <c r="L100" s="87"/>
      <c r="O100" s="87"/>
      <c r="Q100" s="73"/>
    </row>
    <row r="101" spans="1:21" x14ac:dyDescent="0.25">
      <c r="K101" s="26"/>
      <c r="L101" s="87"/>
      <c r="O101" s="87"/>
      <c r="Q101" s="73"/>
    </row>
    <row r="102" spans="1:21" x14ac:dyDescent="0.25">
      <c r="K102" s="26"/>
      <c r="L102" s="88"/>
      <c r="O102" s="88"/>
      <c r="Q102" s="73"/>
    </row>
    <row r="103" spans="1:21" x14ac:dyDescent="0.25">
      <c r="K103" s="26"/>
      <c r="L103" s="88"/>
      <c r="O103" s="88"/>
      <c r="Q103" s="73"/>
    </row>
    <row r="104" spans="1:21" x14ac:dyDescent="0.25">
      <c r="K104" s="26"/>
      <c r="L104" s="88"/>
      <c r="O104" s="88"/>
      <c r="Q104" s="73"/>
    </row>
    <row r="105" spans="1:21" x14ac:dyDescent="0.25">
      <c r="K105" s="26"/>
      <c r="L105" s="88"/>
      <c r="O105" s="88"/>
      <c r="Q105" s="73"/>
    </row>
    <row r="106" spans="1:21" x14ac:dyDescent="0.25">
      <c r="K106" s="26"/>
      <c r="L106" s="88"/>
      <c r="O106" s="88"/>
      <c r="Q106" s="73"/>
    </row>
    <row r="107" spans="1:21" x14ac:dyDescent="0.25">
      <c r="K107" s="26"/>
      <c r="L107" s="88"/>
      <c r="O107" s="88"/>
      <c r="Q107" s="73"/>
    </row>
    <row r="108" spans="1:21" x14ac:dyDescent="0.25">
      <c r="K108" s="26"/>
      <c r="L108" s="88"/>
      <c r="O108" s="88"/>
      <c r="Q108" s="73"/>
    </row>
    <row r="109" spans="1:21" s="45" customFormat="1" x14ac:dyDescent="0.25">
      <c r="A109" s="5"/>
      <c r="B109" s="5"/>
      <c r="C109" s="5"/>
      <c r="D109" s="5"/>
      <c r="E109" s="5"/>
      <c r="F109" s="5"/>
      <c r="G109" s="5"/>
      <c r="I109" s="5"/>
      <c r="J109" s="5"/>
      <c r="K109" s="26"/>
      <c r="L109" s="88"/>
      <c r="O109" s="88"/>
      <c r="Q109" s="73"/>
      <c r="R109" s="5"/>
      <c r="S109" s="5"/>
      <c r="T109" s="5"/>
      <c r="U109" s="5"/>
    </row>
    <row r="110" spans="1:21" s="45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88"/>
      <c r="O110" s="88"/>
      <c r="Q110" s="89"/>
      <c r="R110" s="5"/>
      <c r="S110" s="5"/>
      <c r="T110" s="5"/>
      <c r="U110" s="5"/>
    </row>
    <row r="111" spans="1:21" s="45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88"/>
      <c r="O111" s="88"/>
      <c r="Q111" s="89"/>
      <c r="R111" s="5"/>
      <c r="S111" s="5"/>
      <c r="T111" s="5"/>
      <c r="U111" s="5"/>
    </row>
    <row r="112" spans="1:21" s="45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88"/>
      <c r="O112" s="88"/>
      <c r="Q112" s="89"/>
      <c r="R112" s="5"/>
      <c r="S112" s="5"/>
      <c r="T112" s="5"/>
      <c r="U112" s="5"/>
    </row>
    <row r="113" spans="1:21" s="45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88"/>
      <c r="O113" s="88"/>
      <c r="Q113" s="63">
        <f>SUM(Q13:Q112)</f>
        <v>0</v>
      </c>
      <c r="R113" s="5"/>
      <c r="S113" s="5"/>
      <c r="T113" s="5"/>
      <c r="U113" s="5"/>
    </row>
    <row r="114" spans="1:21" s="45" customFormat="1" x14ac:dyDescent="0.25">
      <c r="A114" s="5"/>
      <c r="B114" s="5"/>
      <c r="C114" s="5"/>
      <c r="D114" s="5"/>
      <c r="E114" s="5"/>
      <c r="F114" s="5"/>
      <c r="I114" s="5"/>
      <c r="J114" s="5"/>
      <c r="K114" s="26"/>
      <c r="L114" s="88"/>
      <c r="O114" s="88"/>
      <c r="Q114" s="89"/>
      <c r="R114" s="5"/>
      <c r="S114" s="5"/>
      <c r="T114" s="5"/>
      <c r="U114" s="5"/>
    </row>
    <row r="115" spans="1:21" s="45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26"/>
      <c r="L115" s="88"/>
      <c r="O115" s="88"/>
      <c r="Q115" s="89"/>
      <c r="R115" s="5"/>
      <c r="S115" s="5"/>
      <c r="T115" s="5"/>
      <c r="U115" s="5"/>
    </row>
    <row r="116" spans="1:21" s="45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88"/>
      <c r="O116" s="88"/>
      <c r="Q116" s="89"/>
      <c r="R116" s="5"/>
      <c r="S116" s="5"/>
      <c r="T116" s="5"/>
      <c r="U116" s="5"/>
    </row>
    <row r="117" spans="1:21" s="45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88"/>
      <c r="O117" s="88"/>
      <c r="Q117" s="89"/>
      <c r="R117" s="5"/>
      <c r="S117" s="5"/>
      <c r="T117" s="5"/>
      <c r="U117" s="5"/>
    </row>
    <row r="118" spans="1:21" s="45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88"/>
      <c r="O118" s="88"/>
      <c r="Q118" s="89"/>
      <c r="R118" s="5"/>
      <c r="S118" s="5"/>
      <c r="T118" s="5"/>
      <c r="U118" s="5"/>
    </row>
    <row r="119" spans="1:21" s="45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88"/>
      <c r="O119" s="88"/>
      <c r="Q119" s="89"/>
      <c r="R119" s="5"/>
      <c r="S119" s="5"/>
      <c r="T119" s="5"/>
      <c r="U119" s="5"/>
    </row>
    <row r="120" spans="1:21" s="45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88"/>
      <c r="O120" s="88"/>
      <c r="Q120" s="89"/>
      <c r="R120" s="5"/>
      <c r="S120" s="5"/>
      <c r="T120" s="5"/>
      <c r="U120" s="5"/>
    </row>
    <row r="121" spans="1:21" s="45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0">
        <f>SUM(L13:L120)</f>
        <v>8600000</v>
      </c>
      <c r="M121" s="90">
        <f t="shared" ref="M121:P121" si="1">SUM(M13:M120)</f>
        <v>8279000</v>
      </c>
      <c r="N121" s="90">
        <f>SUM(N13:N120)</f>
        <v>0</v>
      </c>
      <c r="O121" s="90">
        <f>SUM(O13:O120)</f>
        <v>5000000</v>
      </c>
      <c r="P121" s="90">
        <f t="shared" si="1"/>
        <v>0</v>
      </c>
      <c r="Q121" s="89"/>
      <c r="R121" s="5"/>
      <c r="S121" s="5"/>
      <c r="T121" s="5"/>
      <c r="U121" s="5"/>
    </row>
    <row r="122" spans="1:21" s="45" customFormat="1" x14ac:dyDescent="0.25">
      <c r="A122" s="5"/>
      <c r="B122" s="5"/>
      <c r="C122" s="5"/>
      <c r="D122" s="5"/>
      <c r="E122" s="5"/>
      <c r="F122" s="5"/>
      <c r="H122" s="5"/>
      <c r="I122" s="5"/>
      <c r="J122" s="5"/>
      <c r="K122" s="5"/>
      <c r="L122" s="90">
        <f>SUM(L13:L121)</f>
        <v>17200000</v>
      </c>
      <c r="O122" s="90">
        <f>SUM(O13:O121)</f>
        <v>10000000</v>
      </c>
      <c r="Q122" s="89"/>
      <c r="R122" s="5"/>
      <c r="S122" s="5"/>
      <c r="T122" s="5"/>
      <c r="U122" s="5"/>
    </row>
    <row r="123" spans="1:21" s="45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91"/>
      <c r="O123" s="91"/>
      <c r="Q123" s="89"/>
      <c r="R123" s="5"/>
      <c r="S123" s="5"/>
      <c r="T123" s="5"/>
      <c r="U123" s="5"/>
    </row>
    <row r="124" spans="1:21" s="45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1"/>
      <c r="O124" s="91"/>
      <c r="Q124" s="89"/>
      <c r="R124" s="5"/>
      <c r="S124" s="5"/>
      <c r="T124" s="5"/>
      <c r="U124" s="5"/>
    </row>
    <row r="125" spans="1:21" s="45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1"/>
      <c r="O125" s="91"/>
      <c r="Q125" s="89"/>
      <c r="R125" s="5"/>
      <c r="S125" s="5"/>
      <c r="T125" s="5"/>
      <c r="U125" s="5"/>
    </row>
    <row r="126" spans="1:21" s="45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1"/>
      <c r="O126" s="91"/>
      <c r="Q126" s="89"/>
      <c r="R126" s="5"/>
      <c r="S126" s="5"/>
      <c r="T126" s="5"/>
      <c r="U126" s="5"/>
    </row>
    <row r="127" spans="1:21" s="45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1"/>
      <c r="O127" s="91"/>
      <c r="Q127" s="89"/>
      <c r="R127" s="5"/>
      <c r="S127" s="5"/>
      <c r="T127" s="5"/>
      <c r="U127" s="5"/>
    </row>
    <row r="128" spans="1:21" s="45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1"/>
      <c r="O128" s="91"/>
      <c r="Q128" s="89"/>
      <c r="R128" s="5"/>
      <c r="S128" s="5"/>
      <c r="T128" s="5"/>
      <c r="U128" s="5"/>
    </row>
    <row r="129" spans="1:21" s="45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1"/>
      <c r="O129" s="91"/>
      <c r="Q129" s="89"/>
      <c r="R129" s="5"/>
      <c r="S129" s="5"/>
      <c r="T129" s="5"/>
      <c r="U129" s="5"/>
    </row>
    <row r="130" spans="1:21" s="45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1"/>
      <c r="O130" s="91"/>
      <c r="Q130" s="89"/>
      <c r="R130" s="5"/>
      <c r="S130" s="5"/>
      <c r="T130" s="5"/>
      <c r="U130" s="5"/>
    </row>
    <row r="131" spans="1:21" s="45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1"/>
      <c r="O131" s="91"/>
      <c r="Q131" s="89"/>
      <c r="R131" s="5"/>
      <c r="S131" s="5"/>
      <c r="T131" s="5"/>
      <c r="U131" s="5"/>
    </row>
    <row r="132" spans="1:21" s="45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1"/>
      <c r="O132" s="91"/>
      <c r="Q132" s="89"/>
      <c r="R132" s="5"/>
      <c r="S132" s="5"/>
      <c r="T132" s="5"/>
      <c r="U132" s="5"/>
    </row>
  </sheetData>
  <mergeCells count="3">
    <mergeCell ref="A1:I1"/>
    <mergeCell ref="L11:M11"/>
    <mergeCell ref="N11:O11"/>
  </mergeCells>
  <hyperlinks>
    <hyperlink ref="K13" r:id="rId1" display="cetak-kwitansi.php%3fid=1801150"/>
    <hyperlink ref="K14" r:id="rId2" display="cetak-kwitansi.php%3fid=1801152"/>
    <hyperlink ref="K15" r:id="rId3" display="cetak-kwitansi.php%3fid=1801153"/>
    <hyperlink ref="K16" r:id="rId4" display="cetak-kwitansi.php%3fid=1801154"/>
    <hyperlink ref="K17" r:id="rId5" display="cetak-kwitansi.php%3fid=1801155"/>
    <hyperlink ref="K20" r:id="rId6" display="cetak-kwitansi.php%3fid=1801158"/>
    <hyperlink ref="K18" r:id="rId7" display="cetak-kwitansi.php%3fid=1801156"/>
    <hyperlink ref="K19" r:id="rId8" display="cetak-kwitansi.php%3fid=1801157"/>
  </hyperlinks>
  <pageMargins left="0.7" right="0.7" top="0.75" bottom="0.75" header="0.3" footer="0.3"/>
  <pageSetup scale="61" orientation="portrait" horizontalDpi="0" verticalDpi="0" r:id="rId9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40" zoomScale="68" zoomScaleNormal="100" zoomScaleSheetLayoutView="68" workbookViewId="0">
      <selection activeCell="I57" sqref="I57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1" bestFit="1" customWidth="1"/>
    <col min="13" max="14" width="20.7109375" style="45" customWidth="1"/>
    <col min="15" max="15" width="18.5703125" style="91" bestFit="1" customWidth="1"/>
    <col min="16" max="16" width="20.7109375" style="45" customWidth="1"/>
    <col min="17" max="17" width="21.5703125" style="89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53" t="s">
        <v>0</v>
      </c>
      <c r="B1" s="153"/>
      <c r="C1" s="153"/>
      <c r="D1" s="153"/>
      <c r="E1" s="153"/>
      <c r="F1" s="153"/>
      <c r="G1" s="153"/>
      <c r="H1" s="153"/>
      <c r="I1" s="153"/>
      <c r="J1" s="145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51</v>
      </c>
      <c r="C3" s="8"/>
      <c r="D3" s="6"/>
      <c r="E3" s="6"/>
      <c r="F3" s="6"/>
      <c r="G3" s="6"/>
      <c r="H3" s="6" t="s">
        <v>3</v>
      </c>
      <c r="I3" s="10">
        <v>43174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87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 t="s">
        <v>27</v>
      </c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f>900+171+19+2</f>
        <v>1092</v>
      </c>
      <c r="F8" s="20"/>
      <c r="G8" s="15">
        <f t="shared" ref="G8:G16" si="0">C8*E8</f>
        <v>109200000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f>600+93+57-14</f>
        <v>736</v>
      </c>
      <c r="F9" s="20"/>
      <c r="G9" s="15">
        <f t="shared" si="0"/>
        <v>36800000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4</v>
      </c>
      <c r="F10" s="20"/>
      <c r="G10" s="15">
        <f t="shared" si="0"/>
        <v>80000</v>
      </c>
      <c r="H10" s="7"/>
      <c r="I10" s="7"/>
      <c r="J10" s="15"/>
      <c r="K10" s="23"/>
      <c r="L10" s="2" t="s">
        <v>65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14</v>
      </c>
      <c r="F11" s="20"/>
      <c r="G11" s="15">
        <f t="shared" si="0"/>
        <v>140000</v>
      </c>
      <c r="H11" s="7"/>
      <c r="I11" s="15"/>
      <c r="J11" s="15"/>
      <c r="K11" s="99"/>
      <c r="L11" s="154" t="s">
        <v>54</v>
      </c>
      <c r="M11" s="154"/>
      <c r="N11" s="155" t="s">
        <v>55</v>
      </c>
      <c r="O11" s="155"/>
      <c r="P11" s="100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4</v>
      </c>
      <c r="F12" s="20"/>
      <c r="G12" s="15">
        <f t="shared" si="0"/>
        <v>20000</v>
      </c>
      <c r="H12" s="7"/>
      <c r="I12" s="15"/>
      <c r="J12" s="15"/>
      <c r="K12" s="122" t="s">
        <v>63</v>
      </c>
      <c r="L12" s="101" t="s">
        <v>12</v>
      </c>
      <c r="M12" s="103" t="s">
        <v>13</v>
      </c>
      <c r="N12" s="102" t="s">
        <v>56</v>
      </c>
      <c r="O12" s="101" t="s">
        <v>12</v>
      </c>
      <c r="P12" s="102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41</v>
      </c>
      <c r="F13" s="20"/>
      <c r="G13" s="15">
        <f t="shared" si="0"/>
        <v>82000</v>
      </c>
      <c r="H13" s="7"/>
      <c r="I13" s="15"/>
      <c r="J13" s="133"/>
      <c r="K13" s="109">
        <v>45363</v>
      </c>
      <c r="L13" s="121">
        <v>1350000</v>
      </c>
      <c r="M13" s="126">
        <v>150000</v>
      </c>
      <c r="N13" s="136"/>
      <c r="O13" s="27"/>
      <c r="P13" s="118"/>
      <c r="Q13" s="112"/>
      <c r="R13" s="31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J14" s="133"/>
      <c r="K14" s="109">
        <v>45364</v>
      </c>
      <c r="L14" s="121">
        <v>2500000</v>
      </c>
      <c r="M14" s="127">
        <v>960000</v>
      </c>
      <c r="N14" s="136"/>
      <c r="O14" s="27"/>
      <c r="P14" s="94"/>
      <c r="Q14" s="112"/>
      <c r="R14" s="32"/>
      <c r="S14" s="33"/>
      <c r="T14" s="31"/>
      <c r="U14" s="31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33"/>
      <c r="K15" s="109">
        <v>45365</v>
      </c>
      <c r="L15" s="121">
        <v>900000</v>
      </c>
      <c r="M15" s="126">
        <v>4727000</v>
      </c>
      <c r="N15" s="136"/>
      <c r="O15" s="27"/>
      <c r="P15" s="95"/>
      <c r="Q15" s="27"/>
      <c r="R15" s="32"/>
      <c r="S15" s="33"/>
      <c r="T15" s="31">
        <f>SUM(T6:T14)</f>
        <v>0</v>
      </c>
      <c r="U15" s="31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33"/>
      <c r="K16" s="109">
        <v>45366</v>
      </c>
      <c r="L16" s="121">
        <v>500000</v>
      </c>
      <c r="M16" s="127">
        <v>60000</v>
      </c>
      <c r="N16" s="136"/>
      <c r="O16" s="27"/>
      <c r="P16" s="28"/>
      <c r="Q16" s="99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146322000</v>
      </c>
      <c r="I17" s="8"/>
      <c r="J17" s="133"/>
      <c r="K17" s="109">
        <v>45367</v>
      </c>
      <c r="L17" s="121">
        <v>2500000</v>
      </c>
      <c r="M17" s="126">
        <v>50000</v>
      </c>
      <c r="N17" s="136"/>
      <c r="O17" s="27"/>
      <c r="P17" s="28"/>
      <c r="Q17" s="119"/>
      <c r="R17" s="29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31"/>
      <c r="K18" s="109">
        <v>45368</v>
      </c>
      <c r="L18" s="121">
        <v>3200000</v>
      </c>
      <c r="M18" s="126">
        <v>70000</v>
      </c>
      <c r="N18" s="136"/>
      <c r="O18" s="27"/>
      <c r="P18" s="95"/>
      <c r="Q18" s="120"/>
      <c r="R18" s="32"/>
      <c r="S18" s="33"/>
      <c r="T18" s="35" t="s">
        <v>20</v>
      </c>
      <c r="U18" s="33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31"/>
      <c r="K19" s="109">
        <v>45369</v>
      </c>
      <c r="L19" s="121">
        <v>2800000</v>
      </c>
      <c r="M19" s="127">
        <v>475000</v>
      </c>
      <c r="N19" s="136"/>
      <c r="O19" s="27"/>
      <c r="P19" s="96"/>
      <c r="Q19" s="100"/>
      <c r="R19" s="32"/>
      <c r="S19" s="33"/>
      <c r="T19" s="35"/>
      <c r="U19" s="33"/>
    </row>
    <row r="20" spans="1:21" x14ac:dyDescent="0.2">
      <c r="A20" s="6"/>
      <c r="B20" s="6"/>
      <c r="C20" s="21">
        <v>1000</v>
      </c>
      <c r="D20" s="6"/>
      <c r="E20" s="6">
        <v>2</v>
      </c>
      <c r="F20" s="6"/>
      <c r="G20" s="21">
        <f>C20*E20</f>
        <v>2000</v>
      </c>
      <c r="H20" s="7"/>
      <c r="I20" s="21"/>
      <c r="J20" s="131"/>
      <c r="K20" s="109">
        <v>45370</v>
      </c>
      <c r="L20" s="121">
        <v>3000000</v>
      </c>
      <c r="M20" s="125">
        <v>700000</v>
      </c>
      <c r="N20" s="136"/>
      <c r="O20" s="27"/>
      <c r="P20" s="28"/>
      <c r="Q20" s="27"/>
      <c r="R20" s="29"/>
    </row>
    <row r="21" spans="1:21" x14ac:dyDescent="0.2">
      <c r="A21" s="6"/>
      <c r="B21" s="6"/>
      <c r="C21" s="21">
        <v>500</v>
      </c>
      <c r="D21" s="6"/>
      <c r="E21" s="6">
        <v>453</v>
      </c>
      <c r="F21" s="6"/>
      <c r="G21" s="21">
        <f>C21*E21</f>
        <v>226500</v>
      </c>
      <c r="H21" s="7"/>
      <c r="I21" s="21"/>
      <c r="J21" s="131"/>
      <c r="K21" s="109">
        <v>45371</v>
      </c>
      <c r="L21" s="27">
        <v>800000</v>
      </c>
      <c r="M21" s="117">
        <v>200000</v>
      </c>
      <c r="N21" s="136"/>
      <c r="O21" s="27"/>
      <c r="P21" s="28"/>
      <c r="Q21" s="27"/>
      <c r="R21" s="29"/>
    </row>
    <row r="22" spans="1:21" x14ac:dyDescent="0.2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J22" s="131">
        <v>115000</v>
      </c>
      <c r="K22" s="109">
        <v>45372</v>
      </c>
      <c r="L22" s="27">
        <v>450000</v>
      </c>
      <c r="M22" s="117">
        <v>60000</v>
      </c>
      <c r="N22" s="136" t="s">
        <v>94</v>
      </c>
      <c r="O22" s="27"/>
      <c r="P22" s="28"/>
      <c r="Q22" s="27"/>
      <c r="R22" s="29"/>
    </row>
    <row r="23" spans="1:21" x14ac:dyDescent="0.2">
      <c r="A23" s="6"/>
      <c r="B23" s="6"/>
      <c r="C23" s="21">
        <v>100</v>
      </c>
      <c r="D23" s="6"/>
      <c r="E23" s="6">
        <v>1</v>
      </c>
      <c r="F23" s="6"/>
      <c r="G23" s="21">
        <f>C23*E23</f>
        <v>100</v>
      </c>
      <c r="H23" s="7"/>
      <c r="I23" s="8"/>
      <c r="J23" s="131">
        <v>800000</v>
      </c>
      <c r="K23" s="109">
        <v>45373</v>
      </c>
      <c r="L23" s="27">
        <v>900000</v>
      </c>
      <c r="M23" s="106"/>
      <c r="N23" s="136"/>
      <c r="O23" s="27"/>
      <c r="P23" s="97"/>
      <c r="Q23" s="100"/>
      <c r="R23" s="32"/>
      <c r="S23" s="33"/>
      <c r="T23" s="35"/>
      <c r="U23" s="33"/>
    </row>
    <row r="24" spans="1:21" x14ac:dyDescent="0.2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131">
        <v>265000</v>
      </c>
      <c r="K24" s="109">
        <v>45374</v>
      </c>
      <c r="L24" s="27">
        <v>2300000</v>
      </c>
      <c r="M24" s="117"/>
      <c r="N24" s="136"/>
      <c r="O24" s="27"/>
      <c r="P24" s="92"/>
      <c r="Q24" s="112"/>
      <c r="R24" s="30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6">
        <v>0</v>
      </c>
      <c r="H25" s="7"/>
      <c r="I25" s="6" t="s">
        <v>1</v>
      </c>
      <c r="J25" s="131">
        <v>250000</v>
      </c>
      <c r="K25" s="109"/>
      <c r="L25" s="27"/>
      <c r="M25" s="117"/>
      <c r="N25" s="136"/>
      <c r="O25" s="27"/>
      <c r="P25" s="93"/>
      <c r="Q25" s="112"/>
      <c r="R25" s="30"/>
    </row>
    <row r="26" spans="1:21" x14ac:dyDescent="0.2">
      <c r="A26" s="6"/>
      <c r="B26" s="6"/>
      <c r="C26" s="16" t="s">
        <v>18</v>
      </c>
      <c r="D26" s="6"/>
      <c r="E26" s="6"/>
      <c r="F26" s="6"/>
      <c r="G26" s="6"/>
      <c r="H26" s="37">
        <f>SUM(G20:G25)</f>
        <v>228600</v>
      </c>
      <c r="I26" s="7"/>
      <c r="J26" s="131">
        <v>812000</v>
      </c>
      <c r="K26" s="109"/>
      <c r="L26" s="27"/>
      <c r="M26" s="105"/>
      <c r="N26" s="136"/>
      <c r="O26" s="27"/>
      <c r="P26" s="95"/>
      <c r="Q26" s="34"/>
      <c r="R26" s="32"/>
      <c r="S26" s="33"/>
      <c r="T26" s="35"/>
      <c r="U26" s="33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146550600</v>
      </c>
      <c r="J27" s="131">
        <v>5000</v>
      </c>
      <c r="K27" s="109"/>
      <c r="L27" s="27"/>
      <c r="M27" s="104"/>
      <c r="N27" s="115"/>
      <c r="O27" s="121"/>
      <c r="P27" s="93"/>
      <c r="Q27" s="112"/>
      <c r="R27" s="30"/>
    </row>
    <row r="28" spans="1:21" x14ac:dyDescent="0.2">
      <c r="A28" s="6"/>
      <c r="B28" s="6"/>
      <c r="C28" s="107" t="s">
        <v>58</v>
      </c>
      <c r="D28" s="6"/>
      <c r="E28" s="6"/>
      <c r="F28" s="6"/>
      <c r="G28" s="108">
        <f>I27-G29</f>
        <v>26550600</v>
      </c>
      <c r="H28" s="7"/>
      <c r="I28" s="7"/>
      <c r="J28" s="131">
        <v>75000</v>
      </c>
      <c r="K28" s="109"/>
      <c r="L28" s="27"/>
      <c r="M28" s="39"/>
      <c r="N28" s="115"/>
      <c r="O28" s="121"/>
      <c r="P28" s="39"/>
      <c r="Q28" s="38"/>
      <c r="R28" s="32"/>
      <c r="S28" s="33"/>
      <c r="T28" s="35"/>
      <c r="U28" s="33"/>
    </row>
    <row r="29" spans="1:21" x14ac:dyDescent="0.2">
      <c r="A29" s="6"/>
      <c r="B29" s="6"/>
      <c r="C29" s="107" t="s">
        <v>59</v>
      </c>
      <c r="D29" s="6"/>
      <c r="E29" s="6"/>
      <c r="F29" s="6"/>
      <c r="G29" s="108">
        <v>120000000</v>
      </c>
      <c r="H29" s="7"/>
      <c r="I29" s="7"/>
      <c r="J29" s="131">
        <v>1520000</v>
      </c>
      <c r="K29" s="109"/>
      <c r="L29" s="27"/>
      <c r="M29" s="39"/>
      <c r="N29" s="115"/>
      <c r="O29" s="121"/>
      <c r="P29" s="39"/>
      <c r="Q29" s="38"/>
      <c r="R29" s="32"/>
      <c r="S29" s="33"/>
      <c r="T29" s="40"/>
      <c r="U29" s="33"/>
    </row>
    <row r="30" spans="1:21" x14ac:dyDescent="0.25">
      <c r="A30" s="6"/>
      <c r="B30" s="6"/>
      <c r="C30" s="6"/>
      <c r="D30" s="6"/>
      <c r="E30" s="6"/>
      <c r="F30" s="6"/>
      <c r="G30" s="123"/>
      <c r="H30" s="7"/>
      <c r="I30" s="7"/>
      <c r="J30" s="131">
        <v>4200000</v>
      </c>
      <c r="K30" s="109"/>
      <c r="L30" s="27"/>
      <c r="M30" s="42"/>
      <c r="N30" s="115"/>
      <c r="O30" s="121"/>
      <c r="P30" s="42"/>
      <c r="Q30" s="38"/>
      <c r="R30" s="32"/>
      <c r="S30" s="33"/>
      <c r="T30" s="35"/>
      <c r="U30" s="33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J31" s="5">
        <v>203000</v>
      </c>
      <c r="K31" s="109"/>
      <c r="L31" s="27"/>
      <c r="M31" s="42"/>
      <c r="N31" s="115"/>
      <c r="O31" s="121"/>
      <c r="P31" s="42"/>
      <c r="Q31" s="38"/>
      <c r="R31" s="1"/>
      <c r="S31" s="33"/>
      <c r="T31" s="1"/>
      <c r="U31" s="33"/>
    </row>
    <row r="32" spans="1:21" x14ac:dyDescent="0.25">
      <c r="A32" s="6"/>
      <c r="B32" s="6"/>
      <c r="C32" s="6" t="s">
        <v>60</v>
      </c>
      <c r="D32" s="6"/>
      <c r="E32" s="6"/>
      <c r="F32" s="6"/>
      <c r="G32" s="6" t="s">
        <v>1</v>
      </c>
      <c r="H32" s="7"/>
      <c r="I32" s="7">
        <f>'14 Maret  (2)'!I32</f>
        <v>486874603</v>
      </c>
      <c r="J32" s="86">
        <f>+M13</f>
        <v>150000</v>
      </c>
      <c r="K32" s="109"/>
      <c r="L32" s="27"/>
      <c r="M32" s="42"/>
      <c r="N32" s="115"/>
      <c r="O32" s="121"/>
      <c r="P32" s="42"/>
      <c r="Q32" s="38"/>
      <c r="R32" s="1"/>
      <c r="S32" s="33"/>
      <c r="T32" s="1"/>
      <c r="U32" s="33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/>
      <c r="I33" s="41">
        <f>'14 Maret  (2)'!I27</f>
        <v>132340600</v>
      </c>
      <c r="K33" s="109"/>
      <c r="L33" s="27"/>
      <c r="M33" s="42"/>
      <c r="N33" s="115"/>
      <c r="O33" s="121"/>
      <c r="P33" s="42"/>
      <c r="Q33" s="38"/>
      <c r="R33" s="1"/>
      <c r="S33" s="33"/>
      <c r="T33" s="1"/>
      <c r="U33" s="33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86"/>
      <c r="K34" s="109"/>
      <c r="L34" s="27"/>
      <c r="M34" s="42"/>
      <c r="N34" s="115"/>
      <c r="O34" s="121"/>
      <c r="P34" s="42"/>
      <c r="Q34" s="38"/>
      <c r="R34" s="1"/>
      <c r="S34" s="33"/>
      <c r="T34" s="43"/>
      <c r="U34" s="33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2"/>
      <c r="K35" s="109"/>
      <c r="L35" s="27"/>
      <c r="M35" s="42"/>
      <c r="N35" s="115"/>
      <c r="O35" s="121"/>
      <c r="P35" s="42"/>
      <c r="Q35" s="38"/>
      <c r="R35" s="33"/>
      <c r="S35" s="33"/>
      <c r="T35" s="1"/>
      <c r="U35" s="33"/>
    </row>
    <row r="36" spans="1:21" x14ac:dyDescent="0.2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J36" s="86">
        <f>+SUM(J22:J35)</f>
        <v>8395000</v>
      </c>
      <c r="K36" s="109"/>
      <c r="L36" s="27"/>
      <c r="N36" s="115"/>
      <c r="O36" s="121"/>
      <c r="Q36" s="38"/>
      <c r="R36" s="8"/>
      <c r="S36" s="33"/>
      <c r="T36" s="1"/>
      <c r="U36" s="1"/>
    </row>
    <row r="37" spans="1:21" x14ac:dyDescent="0.2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47">
        <v>8279000</v>
      </c>
      <c r="K37" s="109"/>
      <c r="L37" s="27"/>
      <c r="N37" s="115"/>
      <c r="O37" s="121"/>
      <c r="Q37" s="38"/>
      <c r="S37" s="33"/>
      <c r="T37" s="1"/>
      <c r="U37" s="1"/>
    </row>
    <row r="38" spans="1:21" x14ac:dyDescent="0.2">
      <c r="A38" s="6"/>
      <c r="B38" s="6"/>
      <c r="C38" s="6" t="s">
        <v>26</v>
      </c>
      <c r="D38" s="6"/>
      <c r="E38" s="6" t="s">
        <v>27</v>
      </c>
      <c r="F38" s="6"/>
      <c r="G38" s="21"/>
      <c r="H38" s="37"/>
      <c r="I38" s="7"/>
      <c r="J38" s="148">
        <f>+J36-J37</f>
        <v>116000</v>
      </c>
      <c r="K38" s="109"/>
      <c r="L38" s="27"/>
      <c r="N38" s="115"/>
      <c r="O38" s="121"/>
      <c r="Q38" s="38"/>
      <c r="S38" s="33"/>
      <c r="T38" s="1"/>
      <c r="U38" s="1"/>
    </row>
    <row r="39" spans="1:21" x14ac:dyDescent="0.2">
      <c r="A39" s="6"/>
      <c r="B39" s="6"/>
      <c r="C39" s="6" t="s">
        <v>28</v>
      </c>
      <c r="D39" s="6"/>
      <c r="E39" s="6"/>
      <c r="F39" s="6"/>
      <c r="G39" s="6"/>
      <c r="H39" s="44"/>
      <c r="I39" s="6" t="s">
        <v>1</v>
      </c>
      <c r="J39" s="25"/>
      <c r="K39" s="110"/>
      <c r="L39" s="27"/>
      <c r="N39" s="116"/>
      <c r="O39" s="27"/>
      <c r="Q39" s="38"/>
      <c r="S39" s="33"/>
      <c r="T39" s="1"/>
      <c r="U39" s="1"/>
    </row>
    <row r="40" spans="1:21" x14ac:dyDescent="0.2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25"/>
      <c r="K40" s="109"/>
      <c r="L40" s="27"/>
      <c r="N40" s="109"/>
      <c r="O40" s="27"/>
      <c r="Q40" s="38"/>
      <c r="S40" s="33"/>
      <c r="T40" s="1"/>
      <c r="U40" s="1"/>
    </row>
    <row r="41" spans="1:21" x14ac:dyDescent="0.2">
      <c r="A41" s="6"/>
      <c r="B41" s="6"/>
      <c r="C41" s="6"/>
      <c r="D41" s="6"/>
      <c r="E41" s="6"/>
      <c r="F41" s="6"/>
      <c r="G41" s="6"/>
      <c r="H41" s="7"/>
      <c r="I41" s="7"/>
      <c r="J41" s="25"/>
      <c r="K41" s="109"/>
      <c r="L41" s="27"/>
      <c r="N41" s="109"/>
      <c r="O41" s="27"/>
      <c r="Q41" s="38"/>
      <c r="S41" s="33"/>
      <c r="T41" s="1"/>
      <c r="U41" s="1"/>
    </row>
    <row r="42" spans="1:21" x14ac:dyDescent="0.2">
      <c r="A42" s="6"/>
      <c r="B42" s="6"/>
      <c r="C42" s="6" t="s">
        <v>64</v>
      </c>
      <c r="D42" s="6"/>
      <c r="E42" s="6"/>
      <c r="F42" s="6"/>
      <c r="G42" s="6"/>
      <c r="H42" s="7">
        <v>75000000</v>
      </c>
      <c r="I42" s="7"/>
      <c r="J42" s="25"/>
      <c r="K42" s="109"/>
      <c r="L42" s="27"/>
      <c r="N42" s="109"/>
      <c r="O42" s="27"/>
      <c r="Q42" s="38"/>
      <c r="S42" s="33"/>
      <c r="T42" s="1"/>
      <c r="U42" s="1"/>
    </row>
    <row r="43" spans="1:21" x14ac:dyDescent="0.2">
      <c r="A43" s="6"/>
      <c r="B43" s="6"/>
      <c r="C43" s="16" t="s">
        <v>30</v>
      </c>
      <c r="D43" s="6"/>
      <c r="E43" s="6"/>
      <c r="F43" s="6"/>
      <c r="G43" s="6"/>
      <c r="H43" s="37">
        <v>2310546</v>
      </c>
      <c r="J43" s="25"/>
      <c r="K43" s="109"/>
      <c r="L43" s="27"/>
      <c r="N43" s="109"/>
      <c r="O43" s="27"/>
      <c r="Q43" s="38"/>
      <c r="S43" s="33"/>
      <c r="T43" s="1"/>
      <c r="U43" s="1"/>
    </row>
    <row r="44" spans="1:21" x14ac:dyDescent="0.2">
      <c r="A44" s="6"/>
      <c r="B44" s="6"/>
      <c r="C44" s="16" t="s">
        <v>31</v>
      </c>
      <c r="D44" s="6"/>
      <c r="E44" s="6"/>
      <c r="F44" s="6"/>
      <c r="G44" s="6"/>
      <c r="H44" s="7">
        <v>32649869</v>
      </c>
      <c r="I44" s="7"/>
      <c r="J44" s="25"/>
      <c r="K44" s="109"/>
      <c r="L44" s="27"/>
      <c r="N44" s="109"/>
      <c r="O44" s="27"/>
      <c r="Q44" s="38"/>
      <c r="S44" s="33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6">
        <v>32510381</v>
      </c>
      <c r="I45" s="7"/>
      <c r="J45" s="25"/>
      <c r="K45" s="109"/>
      <c r="L45" s="27"/>
      <c r="N45" s="109"/>
      <c r="O45" s="27"/>
      <c r="Q45" s="38"/>
      <c r="R45" s="49"/>
      <c r="S45" s="32"/>
      <c r="T45" s="50"/>
      <c r="U45" s="50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47">
        <f>SUM(H42:H45)</f>
        <v>142470796</v>
      </c>
      <c r="J46" s="25"/>
      <c r="K46" s="109"/>
      <c r="L46" s="27"/>
      <c r="N46" s="109"/>
      <c r="O46" s="27"/>
      <c r="Q46" s="38"/>
      <c r="R46" s="49"/>
      <c r="S46" s="32"/>
      <c r="T46" s="51"/>
      <c r="U46" s="50"/>
    </row>
    <row r="47" spans="1:21" x14ac:dyDescent="0.2">
      <c r="A47" s="6"/>
      <c r="B47" s="6"/>
      <c r="C47" s="6"/>
      <c r="D47" s="6"/>
      <c r="E47" s="6"/>
      <c r="F47" s="6"/>
      <c r="G47" s="6"/>
      <c r="H47" s="7"/>
      <c r="I47" s="48">
        <f>SUM(I40:I46)</f>
        <v>629345399</v>
      </c>
      <c r="J47" s="25"/>
      <c r="K47" s="109"/>
      <c r="L47" s="27"/>
      <c r="N47" s="109"/>
      <c r="O47" s="27"/>
      <c r="Q47" s="38"/>
      <c r="R47" s="49"/>
      <c r="S47" s="32"/>
      <c r="T47" s="49"/>
      <c r="U47" s="50"/>
    </row>
    <row r="48" spans="1:21" x14ac:dyDescent="0.2">
      <c r="A48" s="6"/>
      <c r="B48" s="16">
        <v>2</v>
      </c>
      <c r="C48" s="16" t="s">
        <v>57</v>
      </c>
      <c r="D48" s="6"/>
      <c r="E48" s="6"/>
      <c r="F48" s="6"/>
      <c r="G48" s="6"/>
      <c r="H48" s="7"/>
      <c r="I48" s="7"/>
      <c r="J48" s="25"/>
      <c r="K48" s="109"/>
      <c r="L48" s="27"/>
      <c r="N48" s="109"/>
      <c r="O48" s="27"/>
      <c r="Q48" s="38"/>
      <c r="R48" s="49"/>
      <c r="S48" s="50"/>
      <c r="T48" s="49"/>
      <c r="U48" s="50"/>
    </row>
    <row r="49" spans="1:21" x14ac:dyDescent="0.2">
      <c r="A49" s="6"/>
      <c r="B49" s="6"/>
      <c r="C49" s="6" t="s">
        <v>28</v>
      </c>
      <c r="D49" s="6"/>
      <c r="E49" s="6"/>
      <c r="F49" s="6"/>
      <c r="G49" s="15"/>
      <c r="H49" s="7">
        <f>M121</f>
        <v>7452000</v>
      </c>
      <c r="I49" s="7"/>
      <c r="J49" s="25"/>
      <c r="K49" s="109"/>
      <c r="L49" s="27"/>
      <c r="N49" s="109"/>
      <c r="O49" s="27"/>
      <c r="Q49" s="38"/>
      <c r="R49" s="55"/>
      <c r="S49" s="55">
        <f>SUM(S13:S47)</f>
        <v>0</v>
      </c>
      <c r="T49" s="49"/>
      <c r="U49" s="50"/>
    </row>
    <row r="50" spans="1:21" x14ac:dyDescent="0.2">
      <c r="A50" s="6"/>
      <c r="B50" s="6"/>
      <c r="C50" s="6" t="s">
        <v>33</v>
      </c>
      <c r="D50" s="6"/>
      <c r="E50" s="6"/>
      <c r="F50" s="6"/>
      <c r="G50" s="20"/>
      <c r="H50" s="52"/>
      <c r="I50" s="7" t="s">
        <v>1</v>
      </c>
      <c r="J50" s="56"/>
      <c r="K50" s="109"/>
      <c r="L50" s="27"/>
      <c r="M50" s="57"/>
      <c r="N50" s="109"/>
      <c r="O50" s="27"/>
      <c r="P50" s="57"/>
      <c r="Q50" s="38"/>
      <c r="S50" s="1"/>
      <c r="U50" s="1"/>
    </row>
    <row r="51" spans="1:21" x14ac:dyDescent="0.2">
      <c r="A51" s="6"/>
      <c r="B51" s="6"/>
      <c r="C51" s="6"/>
      <c r="D51" s="6"/>
      <c r="E51" s="6"/>
      <c r="F51" s="6"/>
      <c r="G51" s="20" t="s">
        <v>1</v>
      </c>
      <c r="H51" s="53"/>
      <c r="I51" s="7">
        <f>H49+H50</f>
        <v>7452000</v>
      </c>
      <c r="J51" s="56"/>
      <c r="K51" s="109"/>
      <c r="L51" s="27"/>
      <c r="M51" s="57"/>
      <c r="N51" s="109"/>
      <c r="O51" s="27"/>
      <c r="P51" s="57"/>
      <c r="Q51" s="38"/>
      <c r="R51" s="58"/>
      <c r="S51" s="1" t="s">
        <v>36</v>
      </c>
      <c r="U51" s="1"/>
    </row>
    <row r="52" spans="1:21" x14ac:dyDescent="0.2">
      <c r="A52" s="6"/>
      <c r="B52" s="6"/>
      <c r="C52" s="6"/>
      <c r="D52" s="6"/>
      <c r="E52" s="6"/>
      <c r="F52" s="6"/>
      <c r="G52" s="20"/>
      <c r="H52" s="54"/>
      <c r="I52" s="7" t="s">
        <v>1</v>
      </c>
      <c r="J52" s="25"/>
      <c r="K52" s="109"/>
      <c r="L52" s="27"/>
      <c r="M52" s="57"/>
      <c r="N52" s="109"/>
      <c r="O52" s="27"/>
      <c r="P52" s="57"/>
      <c r="Q52" s="38"/>
      <c r="R52" s="58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0"/>
      <c r="K53" s="109"/>
      <c r="L53" s="27"/>
      <c r="M53" s="57"/>
      <c r="N53" s="109"/>
      <c r="O53" s="27"/>
      <c r="P53" s="57"/>
      <c r="Q53" s="38"/>
      <c r="R53" s="58"/>
      <c r="S53" s="1"/>
      <c r="U53" s="1"/>
    </row>
    <row r="54" spans="1:21" x14ac:dyDescent="0.25">
      <c r="A54" s="6"/>
      <c r="B54" s="6"/>
      <c r="C54" s="62" t="s">
        <v>61</v>
      </c>
      <c r="D54" s="6"/>
      <c r="E54" s="6"/>
      <c r="F54" s="6"/>
      <c r="G54" s="15"/>
      <c r="H54" s="37">
        <f>+L121</f>
        <v>21200000</v>
      </c>
      <c r="I54" s="7"/>
      <c r="J54" s="60"/>
      <c r="K54" s="109"/>
      <c r="L54" s="27"/>
      <c r="M54" s="57"/>
      <c r="N54" s="109"/>
      <c r="O54" s="27"/>
      <c r="P54" s="57"/>
      <c r="Q54" s="38"/>
      <c r="R54" s="58"/>
      <c r="S54" s="1"/>
      <c r="U54" s="1"/>
    </row>
    <row r="55" spans="1:21" x14ac:dyDescent="0.25">
      <c r="A55" s="6"/>
      <c r="B55" s="6"/>
      <c r="C55" s="62" t="s">
        <v>62</v>
      </c>
      <c r="D55" s="6"/>
      <c r="E55" s="6"/>
      <c r="F55" s="6"/>
      <c r="G55" s="15"/>
      <c r="H55" s="37">
        <f>+O121</f>
        <v>0</v>
      </c>
      <c r="I55" s="7"/>
      <c r="J55" s="60"/>
      <c r="K55" s="109"/>
      <c r="L55" s="27"/>
      <c r="M55" s="57"/>
      <c r="N55" s="109"/>
      <c r="O55" s="27"/>
      <c r="P55" s="57"/>
      <c r="Q55" s="38"/>
      <c r="R55" s="58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24">
        <v>462000</v>
      </c>
      <c r="I56" s="7"/>
      <c r="J56" s="60"/>
      <c r="K56" s="109"/>
      <c r="L56" s="27"/>
      <c r="M56" s="57"/>
      <c r="N56" s="109"/>
      <c r="O56" s="27"/>
      <c r="P56" s="57"/>
      <c r="Q56" s="38"/>
      <c r="R56" s="58"/>
      <c r="S56" s="1"/>
      <c r="U56" s="1"/>
    </row>
    <row r="57" spans="1:21" x14ac:dyDescent="0.25">
      <c r="A57" s="6"/>
      <c r="B57" s="6"/>
      <c r="C57" s="6" t="s">
        <v>37</v>
      </c>
      <c r="D57" s="6"/>
      <c r="E57" s="6"/>
      <c r="F57" s="6"/>
      <c r="G57" s="6"/>
      <c r="H57" s="15"/>
      <c r="I57" s="44">
        <f>SUM(H54:H56)</f>
        <v>21662000</v>
      </c>
      <c r="J57" s="111"/>
      <c r="K57" s="109"/>
      <c r="L57" s="27"/>
      <c r="M57" s="57"/>
      <c r="N57" s="109"/>
      <c r="O57" s="27"/>
      <c r="P57" s="57"/>
      <c r="Q57" s="38"/>
      <c r="R57" s="59"/>
      <c r="S57" s="43"/>
      <c r="T57" s="59"/>
      <c r="U57" s="43"/>
    </row>
    <row r="58" spans="1:21" x14ac:dyDescent="0.25">
      <c r="A58" s="6"/>
      <c r="B58" s="6"/>
      <c r="C58" s="16" t="s">
        <v>37</v>
      </c>
      <c r="D58" s="6"/>
      <c r="E58" s="6"/>
      <c r="F58" s="6"/>
      <c r="G58" s="6"/>
      <c r="H58" s="7"/>
      <c r="I58" s="7">
        <f>+I33-I51+I57</f>
        <v>146550600</v>
      </c>
      <c r="J58" s="60"/>
      <c r="K58" s="109"/>
      <c r="L58" s="27"/>
      <c r="M58" s="61"/>
      <c r="N58" s="109"/>
      <c r="O58" s="27"/>
      <c r="P58" s="61"/>
      <c r="Q58" s="38"/>
      <c r="R58" s="59"/>
      <c r="S58" s="43"/>
      <c r="T58" s="59"/>
      <c r="U58" s="43"/>
    </row>
    <row r="59" spans="1:21" x14ac:dyDescent="0.25">
      <c r="A59" s="62" t="s">
        <v>38</v>
      </c>
      <c r="B59" s="6"/>
      <c r="C59" s="6" t="s">
        <v>39</v>
      </c>
      <c r="D59" s="6"/>
      <c r="E59" s="6"/>
      <c r="F59" s="6"/>
      <c r="G59" s="6"/>
      <c r="H59" s="7"/>
      <c r="I59" s="7">
        <f>+I27</f>
        <v>146550600</v>
      </c>
      <c r="J59" s="60"/>
      <c r="K59" s="109"/>
      <c r="L59" s="27"/>
      <c r="M59" s="61"/>
      <c r="N59" s="109"/>
      <c r="O59" s="27"/>
      <c r="P59" s="61"/>
      <c r="Q59" s="38"/>
      <c r="R59" s="59"/>
      <c r="S59" s="43"/>
      <c r="T59" s="59"/>
      <c r="U59" s="43"/>
    </row>
    <row r="60" spans="1:21" x14ac:dyDescent="0.25">
      <c r="A60" s="6"/>
      <c r="B60" s="6"/>
      <c r="C60" s="6"/>
      <c r="D60" s="6"/>
      <c r="E60" s="6"/>
      <c r="F60" s="6"/>
      <c r="G60" s="6"/>
      <c r="H60" s="7" t="s">
        <v>1</v>
      </c>
      <c r="I60" s="44">
        <v>0</v>
      </c>
      <c r="J60" s="60"/>
      <c r="K60" s="109"/>
      <c r="L60" s="27"/>
      <c r="M60" s="63"/>
      <c r="N60" s="109"/>
      <c r="O60" s="27"/>
      <c r="P60" s="63"/>
      <c r="Q60" s="38"/>
      <c r="R60" s="59"/>
      <c r="S60" s="43"/>
      <c r="T60" s="59"/>
      <c r="U60" s="64"/>
    </row>
    <row r="61" spans="1:21" x14ac:dyDescent="0.25">
      <c r="A61" s="6"/>
      <c r="B61" s="6"/>
      <c r="C61" s="6"/>
      <c r="D61" s="6"/>
      <c r="E61" s="6" t="s">
        <v>40</v>
      </c>
      <c r="F61" s="6"/>
      <c r="G61" s="6"/>
      <c r="H61" s="7"/>
      <c r="I61" s="7">
        <f>+I59-I58</f>
        <v>0</v>
      </c>
      <c r="J61" s="69"/>
      <c r="K61" s="109"/>
      <c r="L61" s="27"/>
      <c r="M61" s="57"/>
      <c r="N61" s="109"/>
      <c r="O61" s="27"/>
      <c r="P61" s="57"/>
      <c r="Q61" s="38"/>
      <c r="R61" s="59"/>
      <c r="S61" s="43"/>
      <c r="T61" s="59"/>
      <c r="U61" s="59"/>
    </row>
    <row r="62" spans="1:21" x14ac:dyDescent="0.25">
      <c r="A62" s="6"/>
      <c r="B62" s="6"/>
      <c r="C62" s="6"/>
      <c r="D62" s="6"/>
      <c r="E62" s="6"/>
      <c r="F62" s="6"/>
      <c r="G62" s="6"/>
      <c r="H62" s="7"/>
      <c r="I62" s="7"/>
      <c r="J62" s="69"/>
      <c r="K62" s="109"/>
      <c r="L62" s="27"/>
      <c r="M62" s="63"/>
      <c r="N62" s="109"/>
      <c r="O62" s="27"/>
      <c r="P62" s="63"/>
      <c r="Q62" s="38"/>
      <c r="R62" s="59"/>
      <c r="S62" s="43"/>
      <c r="T62" s="59"/>
      <c r="U62" s="59"/>
    </row>
    <row r="63" spans="1:21" x14ac:dyDescent="0.25">
      <c r="A63" s="6" t="s">
        <v>41</v>
      </c>
      <c r="B63" s="6"/>
      <c r="C63" s="6"/>
      <c r="D63" s="6"/>
      <c r="E63" s="6"/>
      <c r="F63" s="6"/>
      <c r="G63" s="6"/>
      <c r="H63" s="7"/>
      <c r="I63" s="41"/>
      <c r="J63" s="69"/>
      <c r="K63" s="109"/>
      <c r="L63" s="27"/>
      <c r="M63" s="63"/>
      <c r="N63" s="109"/>
      <c r="O63" s="27"/>
      <c r="P63" s="63"/>
      <c r="Q63" s="38"/>
      <c r="R63" s="59"/>
      <c r="S63" s="43"/>
      <c r="T63" s="59"/>
      <c r="U63" s="59"/>
    </row>
    <row r="64" spans="1:21" x14ac:dyDescent="0.25">
      <c r="A64" s="6" t="s">
        <v>42</v>
      </c>
      <c r="B64" s="6"/>
      <c r="C64" s="6"/>
      <c r="D64" s="6"/>
      <c r="E64" s="6" t="s">
        <v>1</v>
      </c>
      <c r="F64" s="6"/>
      <c r="G64" s="6" t="s">
        <v>43</v>
      </c>
      <c r="H64" s="7"/>
      <c r="I64" s="21"/>
      <c r="J64" s="69"/>
      <c r="K64" s="110"/>
      <c r="L64" s="88"/>
      <c r="M64" s="63"/>
      <c r="N64" s="109"/>
      <c r="O64" s="27"/>
      <c r="P64" s="63"/>
      <c r="Q64" s="38"/>
      <c r="R64" s="59"/>
      <c r="S64" s="43"/>
      <c r="T64" s="59"/>
      <c r="U64" s="59"/>
    </row>
    <row r="65" spans="1:19" x14ac:dyDescent="0.25">
      <c r="A65" s="6"/>
      <c r="B65" s="6"/>
      <c r="C65" s="6"/>
      <c r="D65" s="6"/>
      <c r="E65" s="6"/>
      <c r="F65" s="6"/>
      <c r="G65" s="6"/>
      <c r="H65" s="7" t="s">
        <v>1</v>
      </c>
      <c r="I65" s="21"/>
      <c r="J65" s="69"/>
      <c r="L65" s="88"/>
      <c r="M65" s="63"/>
      <c r="N65" s="109"/>
      <c r="O65" s="27"/>
      <c r="P65" s="63"/>
      <c r="Q65" s="38"/>
      <c r="S65" s="33"/>
    </row>
    <row r="66" spans="1:19" x14ac:dyDescent="0.25">
      <c r="A66" s="65"/>
      <c r="B66" s="66"/>
      <c r="C66" s="66"/>
      <c r="D66" s="67"/>
      <c r="E66" s="67"/>
      <c r="F66" s="67"/>
      <c r="G66" s="67"/>
      <c r="H66" s="67"/>
      <c r="J66" s="69"/>
      <c r="N66" s="109"/>
      <c r="O66" s="27"/>
      <c r="Q66" s="38"/>
    </row>
    <row r="67" spans="1:19" x14ac:dyDescent="0.25">
      <c r="A67" s="1"/>
      <c r="B67" s="1"/>
      <c r="C67" s="1"/>
      <c r="D67" s="1"/>
      <c r="E67" s="1"/>
      <c r="F67" s="1"/>
      <c r="G67" s="8"/>
      <c r="I67" s="1"/>
      <c r="J67" s="69"/>
      <c r="N67" s="109"/>
      <c r="O67" s="27"/>
      <c r="Q67" s="38"/>
      <c r="S67" s="58"/>
    </row>
    <row r="68" spans="1:19" x14ac:dyDescent="0.25">
      <c r="A68" s="68"/>
      <c r="B68" s="66"/>
      <c r="C68" s="66"/>
      <c r="D68" s="67"/>
      <c r="E68" s="67"/>
      <c r="F68" s="67"/>
      <c r="G68" s="8"/>
      <c r="J68" s="69"/>
      <c r="O68" s="27"/>
      <c r="Q68" s="38"/>
      <c r="S68" s="58"/>
    </row>
    <row r="70" spans="1:19" x14ac:dyDescent="0.25">
      <c r="A70" s="68" t="s">
        <v>92</v>
      </c>
      <c r="B70" s="66"/>
      <c r="C70" s="66"/>
      <c r="D70" s="67"/>
      <c r="E70" s="67"/>
      <c r="F70" s="67"/>
      <c r="G70" s="5" t="s">
        <v>93</v>
      </c>
      <c r="J70" s="69"/>
      <c r="O70" s="27"/>
      <c r="Q70" s="38"/>
      <c r="S70" s="58"/>
    </row>
    <row r="71" spans="1:19" x14ac:dyDescent="0.25">
      <c r="A71" s="1"/>
      <c r="B71" s="1"/>
      <c r="C71" s="1"/>
      <c r="D71" s="1"/>
      <c r="E71" s="1"/>
      <c r="F71" s="1"/>
      <c r="H71" s="8"/>
      <c r="I71" s="1"/>
      <c r="J71" s="69"/>
      <c r="O71" s="27"/>
      <c r="Q71" s="38"/>
    </row>
    <row r="72" spans="1:19" x14ac:dyDescent="0.25">
      <c r="A72" s="1"/>
      <c r="B72" s="1"/>
      <c r="C72" s="1"/>
      <c r="D72" s="1"/>
      <c r="E72" s="1"/>
      <c r="F72" s="1"/>
      <c r="G72" s="67" t="s">
        <v>46</v>
      </c>
      <c r="H72" s="1"/>
      <c r="I72" s="1"/>
      <c r="J72" s="69"/>
      <c r="M72" s="63"/>
      <c r="N72" s="63"/>
      <c r="O72" s="27"/>
      <c r="P72" s="63"/>
      <c r="Q72" s="38"/>
    </row>
    <row r="73" spans="1:19" x14ac:dyDescent="0.25">
      <c r="A73" s="1"/>
      <c r="B73" s="1"/>
      <c r="C73" s="1"/>
      <c r="D73" s="1"/>
      <c r="E73" s="1"/>
      <c r="F73" s="1"/>
      <c r="G73" s="67"/>
      <c r="H73" s="1"/>
      <c r="I73" s="1"/>
      <c r="J73" s="69"/>
      <c r="O73" s="27"/>
      <c r="Q73" s="38"/>
    </row>
    <row r="74" spans="1:19" x14ac:dyDescent="0.25">
      <c r="A74" s="1"/>
      <c r="B74" s="1"/>
      <c r="C74" s="1"/>
      <c r="D74" s="1"/>
      <c r="E74" s="1" t="s">
        <v>47</v>
      </c>
      <c r="F74" s="1"/>
      <c r="G74" s="1"/>
      <c r="H74" s="1"/>
      <c r="I74" s="1"/>
      <c r="J74" s="69"/>
      <c r="O74" s="27"/>
      <c r="Q74" s="38"/>
    </row>
    <row r="75" spans="1:19" x14ac:dyDescent="0.25">
      <c r="A75" s="1"/>
      <c r="B75" s="1"/>
      <c r="C75" s="1"/>
      <c r="D75" s="1"/>
      <c r="E75" s="1" t="s">
        <v>47</v>
      </c>
      <c r="F75" s="1"/>
      <c r="G75" s="1"/>
      <c r="H75" s="1"/>
      <c r="I75" s="70"/>
      <c r="J75" s="69"/>
      <c r="O75" s="27"/>
      <c r="Q75" s="38"/>
    </row>
    <row r="76" spans="1:19" x14ac:dyDescent="0.25">
      <c r="A76" s="67"/>
      <c r="B76" s="67"/>
      <c r="C76" s="67"/>
      <c r="D76" s="67"/>
      <c r="E76" s="67"/>
      <c r="F76" s="67"/>
      <c r="G76" s="71"/>
      <c r="H76" s="72"/>
      <c r="I76" s="67"/>
      <c r="J76" s="69"/>
      <c r="O76" s="27"/>
      <c r="Q76" s="73"/>
    </row>
    <row r="77" spans="1:19" x14ac:dyDescent="0.25">
      <c r="A77" s="67"/>
      <c r="B77" s="67"/>
      <c r="C77" s="67"/>
      <c r="D77" s="67"/>
      <c r="E77" s="67"/>
      <c r="F77" s="67"/>
      <c r="G77" s="71" t="s">
        <v>48</v>
      </c>
      <c r="H77" s="74"/>
      <c r="I77" s="67"/>
      <c r="J77" s="69"/>
      <c r="O77" s="27"/>
      <c r="Q77" s="73"/>
    </row>
    <row r="78" spans="1:19" x14ac:dyDescent="0.25">
      <c r="A78" s="78"/>
      <c r="B78" s="76"/>
      <c r="C78" s="76"/>
      <c r="D78" s="76"/>
      <c r="E78" s="77"/>
      <c r="F78" s="1"/>
      <c r="G78" s="1"/>
      <c r="H78" s="43"/>
      <c r="I78" s="1"/>
      <c r="J78" s="69"/>
      <c r="O78" s="27"/>
      <c r="Q78" s="73"/>
    </row>
    <row r="79" spans="1:19" x14ac:dyDescent="0.25">
      <c r="A79" s="78"/>
      <c r="B79" s="76"/>
      <c r="C79" s="79"/>
      <c r="D79" s="76"/>
      <c r="E79" s="80"/>
      <c r="F79" s="1"/>
      <c r="G79" s="1"/>
      <c r="H79" s="43"/>
      <c r="I79" s="1"/>
      <c r="J79" s="69"/>
      <c r="O79" s="27"/>
      <c r="Q79" s="73"/>
    </row>
    <row r="80" spans="1:19" x14ac:dyDescent="0.25">
      <c r="A80" s="77"/>
      <c r="B80" s="76"/>
      <c r="C80" s="79"/>
      <c r="D80" s="79"/>
      <c r="E80" s="81"/>
      <c r="F80" s="58"/>
      <c r="H80" s="59"/>
      <c r="J80" s="69"/>
      <c r="O80" s="27"/>
      <c r="Q80" s="73"/>
    </row>
    <row r="81" spans="1:17" x14ac:dyDescent="0.25">
      <c r="A81" s="82"/>
      <c r="B81" s="76"/>
      <c r="C81" s="83"/>
      <c r="D81" s="83"/>
      <c r="E81" s="81"/>
      <c r="H81" s="59"/>
      <c r="J81" s="69"/>
      <c r="O81" s="27"/>
      <c r="Q81" s="73"/>
    </row>
    <row r="82" spans="1:17" x14ac:dyDescent="0.25">
      <c r="A82" s="84"/>
      <c r="B82" s="76"/>
      <c r="C82" s="83"/>
      <c r="D82" s="83"/>
      <c r="E82" s="81"/>
      <c r="H82" s="59"/>
      <c r="J82" s="69"/>
      <c r="O82" s="27"/>
      <c r="Q82" s="85"/>
    </row>
    <row r="83" spans="1:17" x14ac:dyDescent="0.25">
      <c r="A83" s="84"/>
      <c r="B83" s="76"/>
      <c r="C83" s="83"/>
      <c r="D83" s="83"/>
      <c r="E83" s="81"/>
      <c r="H83" s="59"/>
      <c r="J83" s="69"/>
      <c r="O83" s="27"/>
      <c r="Q83" s="85"/>
    </row>
    <row r="84" spans="1:17" x14ac:dyDescent="0.25">
      <c r="A84" s="75"/>
      <c r="B84" s="76"/>
      <c r="C84" s="76"/>
      <c r="D84" s="76"/>
      <c r="E84" s="77"/>
      <c r="F84" s="1"/>
      <c r="G84" s="1"/>
      <c r="H84" s="43"/>
      <c r="I84" s="1"/>
      <c r="J84" s="69"/>
      <c r="K84" s="110"/>
      <c r="L84" s="27"/>
      <c r="O84" s="27"/>
      <c r="Q84" s="85"/>
    </row>
    <row r="85" spans="1:17" x14ac:dyDescent="0.25">
      <c r="A85" s="78" t="s">
        <v>49</v>
      </c>
      <c r="B85" s="76"/>
      <c r="C85" s="76"/>
      <c r="D85" s="76"/>
      <c r="E85" s="77"/>
      <c r="F85" s="1"/>
      <c r="G85" s="1"/>
      <c r="H85" s="43"/>
      <c r="I85" s="1"/>
      <c r="J85" s="69"/>
      <c r="K85" s="26"/>
      <c r="L85" s="27"/>
      <c r="O85" s="27"/>
      <c r="Q85" s="85"/>
    </row>
    <row r="86" spans="1:17" x14ac:dyDescent="0.25">
      <c r="A86" s="78"/>
      <c r="B86" s="76"/>
      <c r="C86" s="79"/>
      <c r="D86" s="76"/>
      <c r="E86" s="80"/>
      <c r="F86" s="1"/>
      <c r="G86" s="1"/>
      <c r="H86" s="43"/>
      <c r="I86" s="1"/>
      <c r="J86" s="69"/>
      <c r="K86" s="26"/>
      <c r="L86" s="27"/>
      <c r="O86" s="27"/>
      <c r="Q86" s="85"/>
    </row>
    <row r="87" spans="1:17" x14ac:dyDescent="0.25">
      <c r="A87" s="86">
        <f>SUM(A68:A86)</f>
        <v>0</v>
      </c>
      <c r="E87" s="59">
        <f>SUM(E68:E86)</f>
        <v>0</v>
      </c>
      <c r="H87" s="59">
        <f>SUM(H68:H86)</f>
        <v>0</v>
      </c>
      <c r="J87" s="69"/>
      <c r="K87" s="26"/>
      <c r="L87" s="27"/>
      <c r="O87" s="27"/>
      <c r="Q87" s="85"/>
    </row>
    <row r="88" spans="1:17" x14ac:dyDescent="0.25">
      <c r="J88" s="69"/>
      <c r="K88" s="26"/>
      <c r="L88" s="27"/>
      <c r="O88" s="27"/>
      <c r="Q88" s="73"/>
    </row>
    <row r="89" spans="1:17" x14ac:dyDescent="0.25">
      <c r="J89" s="69"/>
      <c r="K89" s="26"/>
      <c r="L89" s="27"/>
      <c r="O89" s="27"/>
      <c r="Q89" s="73"/>
    </row>
    <row r="90" spans="1:17" x14ac:dyDescent="0.25">
      <c r="J90" s="69"/>
      <c r="K90" s="26"/>
      <c r="L90" s="27"/>
      <c r="O90" s="27"/>
      <c r="Q90" s="73"/>
    </row>
    <row r="91" spans="1:17" x14ac:dyDescent="0.25">
      <c r="J91" s="69"/>
      <c r="K91" s="26"/>
      <c r="L91" s="27"/>
      <c r="O91" s="27"/>
      <c r="Q91" s="73"/>
    </row>
    <row r="92" spans="1:17" x14ac:dyDescent="0.25">
      <c r="J92" s="69"/>
      <c r="K92" s="26"/>
      <c r="L92" s="27"/>
      <c r="O92" s="27"/>
      <c r="Q92" s="73"/>
    </row>
    <row r="93" spans="1:17" x14ac:dyDescent="0.25">
      <c r="J93" s="69"/>
      <c r="K93" s="26"/>
      <c r="L93" s="27"/>
      <c r="O93" s="27"/>
      <c r="Q93" s="73"/>
    </row>
    <row r="94" spans="1:17" x14ac:dyDescent="0.2">
      <c r="K94" s="26"/>
      <c r="L94" s="27"/>
      <c r="O94" s="27"/>
      <c r="Q94" s="73"/>
    </row>
    <row r="95" spans="1:17" x14ac:dyDescent="0.2">
      <c r="K95" s="26"/>
      <c r="L95" s="27"/>
      <c r="O95" s="27"/>
      <c r="Q95" s="73"/>
    </row>
    <row r="96" spans="1:17" x14ac:dyDescent="0.2">
      <c r="K96" s="26"/>
      <c r="L96" s="27"/>
      <c r="O96" s="27"/>
      <c r="Q96" s="73"/>
    </row>
    <row r="97" spans="1:21" x14ac:dyDescent="0.2">
      <c r="K97" s="26"/>
      <c r="L97" s="27"/>
      <c r="O97" s="27"/>
      <c r="Q97" s="73"/>
    </row>
    <row r="98" spans="1:21" x14ac:dyDescent="0.2">
      <c r="K98" s="26"/>
      <c r="L98" s="27"/>
      <c r="O98" s="27"/>
      <c r="Q98" s="73"/>
    </row>
    <row r="99" spans="1:21" x14ac:dyDescent="0.2">
      <c r="K99" s="26"/>
      <c r="L99" s="27"/>
      <c r="O99" s="27"/>
      <c r="Q99" s="73"/>
    </row>
    <row r="100" spans="1:21" x14ac:dyDescent="0.25">
      <c r="K100" s="26"/>
      <c r="L100" s="87"/>
      <c r="O100" s="87"/>
      <c r="Q100" s="73"/>
    </row>
    <row r="101" spans="1:21" x14ac:dyDescent="0.25">
      <c r="K101" s="26"/>
      <c r="L101" s="87"/>
      <c r="O101" s="87"/>
      <c r="Q101" s="73"/>
    </row>
    <row r="102" spans="1:21" x14ac:dyDescent="0.25">
      <c r="K102" s="26"/>
      <c r="L102" s="88"/>
      <c r="O102" s="88"/>
      <c r="Q102" s="73"/>
    </row>
    <row r="103" spans="1:21" x14ac:dyDescent="0.25">
      <c r="K103" s="26"/>
      <c r="L103" s="88"/>
      <c r="O103" s="88"/>
      <c r="Q103" s="73"/>
    </row>
    <row r="104" spans="1:21" x14ac:dyDescent="0.25">
      <c r="K104" s="26"/>
      <c r="L104" s="88"/>
      <c r="O104" s="88"/>
      <c r="Q104" s="73"/>
    </row>
    <row r="105" spans="1:21" x14ac:dyDescent="0.25">
      <c r="K105" s="26"/>
      <c r="L105" s="88"/>
      <c r="O105" s="88"/>
      <c r="Q105" s="73"/>
    </row>
    <row r="106" spans="1:21" x14ac:dyDescent="0.25">
      <c r="K106" s="26"/>
      <c r="L106" s="88"/>
      <c r="O106" s="88"/>
      <c r="Q106" s="73"/>
    </row>
    <row r="107" spans="1:21" x14ac:dyDescent="0.25">
      <c r="K107" s="26"/>
      <c r="L107" s="88"/>
      <c r="O107" s="88"/>
      <c r="Q107" s="73"/>
    </row>
    <row r="108" spans="1:21" x14ac:dyDescent="0.25">
      <c r="K108" s="26"/>
      <c r="L108" s="88"/>
      <c r="O108" s="88"/>
      <c r="Q108" s="73"/>
    </row>
    <row r="109" spans="1:21" s="45" customFormat="1" x14ac:dyDescent="0.25">
      <c r="A109" s="5"/>
      <c r="B109" s="5"/>
      <c r="C109" s="5"/>
      <c r="D109" s="5"/>
      <c r="E109" s="5"/>
      <c r="F109" s="5"/>
      <c r="G109" s="5"/>
      <c r="I109" s="5"/>
      <c r="J109" s="5"/>
      <c r="K109" s="26"/>
      <c r="L109" s="88"/>
      <c r="O109" s="88"/>
      <c r="Q109" s="73"/>
      <c r="R109" s="5"/>
      <c r="S109" s="5"/>
      <c r="T109" s="5"/>
      <c r="U109" s="5"/>
    </row>
    <row r="110" spans="1:21" s="45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88"/>
      <c r="O110" s="88"/>
      <c r="Q110" s="89"/>
      <c r="R110" s="5"/>
      <c r="S110" s="5"/>
      <c r="T110" s="5"/>
      <c r="U110" s="5"/>
    </row>
    <row r="111" spans="1:21" s="45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88"/>
      <c r="O111" s="88"/>
      <c r="Q111" s="89"/>
      <c r="R111" s="5"/>
      <c r="S111" s="5"/>
      <c r="T111" s="5"/>
      <c r="U111" s="5"/>
    </row>
    <row r="112" spans="1:21" s="45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88"/>
      <c r="O112" s="88"/>
      <c r="Q112" s="89"/>
      <c r="R112" s="5"/>
      <c r="S112" s="5"/>
      <c r="T112" s="5"/>
      <c r="U112" s="5"/>
    </row>
    <row r="113" spans="1:21" s="45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88"/>
      <c r="O113" s="88"/>
      <c r="Q113" s="63">
        <f>SUM(Q13:Q112)</f>
        <v>0</v>
      </c>
      <c r="R113" s="5"/>
      <c r="S113" s="5"/>
      <c r="T113" s="5"/>
      <c r="U113" s="5"/>
    </row>
    <row r="114" spans="1:21" s="45" customFormat="1" x14ac:dyDescent="0.25">
      <c r="A114" s="5"/>
      <c r="B114" s="5"/>
      <c r="C114" s="5"/>
      <c r="D114" s="5"/>
      <c r="E114" s="5"/>
      <c r="F114" s="5"/>
      <c r="I114" s="5"/>
      <c r="J114" s="5"/>
      <c r="K114" s="26"/>
      <c r="L114" s="88"/>
      <c r="O114" s="88"/>
      <c r="Q114" s="89"/>
      <c r="R114" s="5"/>
      <c r="S114" s="5"/>
      <c r="T114" s="5"/>
      <c r="U114" s="5"/>
    </row>
    <row r="115" spans="1:21" s="45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26"/>
      <c r="L115" s="88"/>
      <c r="O115" s="88"/>
      <c r="Q115" s="89"/>
      <c r="R115" s="5"/>
      <c r="S115" s="5"/>
      <c r="T115" s="5"/>
      <c r="U115" s="5"/>
    </row>
    <row r="116" spans="1:21" s="45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88"/>
      <c r="O116" s="88"/>
      <c r="Q116" s="89"/>
      <c r="R116" s="5"/>
      <c r="S116" s="5"/>
      <c r="T116" s="5"/>
      <c r="U116" s="5"/>
    </row>
    <row r="117" spans="1:21" s="45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88"/>
      <c r="O117" s="88"/>
      <c r="Q117" s="89"/>
      <c r="R117" s="5"/>
      <c r="S117" s="5"/>
      <c r="T117" s="5"/>
      <c r="U117" s="5"/>
    </row>
    <row r="118" spans="1:21" s="45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88"/>
      <c r="O118" s="88"/>
      <c r="Q118" s="89"/>
      <c r="R118" s="5"/>
      <c r="S118" s="5"/>
      <c r="T118" s="5"/>
      <c r="U118" s="5"/>
    </row>
    <row r="119" spans="1:21" s="45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88"/>
      <c r="O119" s="88"/>
      <c r="Q119" s="89"/>
      <c r="R119" s="5"/>
      <c r="S119" s="5"/>
      <c r="T119" s="5"/>
      <c r="U119" s="5"/>
    </row>
    <row r="120" spans="1:21" s="45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88"/>
      <c r="O120" s="88"/>
      <c r="Q120" s="89"/>
      <c r="R120" s="5"/>
      <c r="S120" s="5"/>
      <c r="T120" s="5"/>
      <c r="U120" s="5"/>
    </row>
    <row r="121" spans="1:21" s="45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0">
        <f>SUM(L13:L120)</f>
        <v>21200000</v>
      </c>
      <c r="M121" s="90">
        <f t="shared" ref="M121:P121" si="1">SUM(M13:M120)</f>
        <v>7452000</v>
      </c>
      <c r="N121" s="90">
        <f>SUM(N13:N120)</f>
        <v>0</v>
      </c>
      <c r="O121" s="90">
        <f>SUM(O13:O120)</f>
        <v>0</v>
      </c>
      <c r="P121" s="90">
        <f t="shared" si="1"/>
        <v>0</v>
      </c>
      <c r="Q121" s="89"/>
      <c r="R121" s="5"/>
      <c r="S121" s="5"/>
      <c r="T121" s="5"/>
      <c r="U121" s="5"/>
    </row>
    <row r="122" spans="1:21" s="45" customFormat="1" x14ac:dyDescent="0.25">
      <c r="A122" s="5"/>
      <c r="B122" s="5"/>
      <c r="C122" s="5"/>
      <c r="D122" s="5"/>
      <c r="E122" s="5"/>
      <c r="F122" s="5"/>
      <c r="H122" s="5"/>
      <c r="I122" s="5"/>
      <c r="J122" s="5"/>
      <c r="K122" s="5"/>
      <c r="L122" s="90">
        <f>SUM(L13:L121)</f>
        <v>42400000</v>
      </c>
      <c r="O122" s="90">
        <f>SUM(O13:O121)</f>
        <v>0</v>
      </c>
      <c r="Q122" s="89"/>
      <c r="R122" s="5"/>
      <c r="S122" s="5"/>
      <c r="T122" s="5"/>
      <c r="U122" s="5"/>
    </row>
    <row r="123" spans="1:21" s="45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91"/>
      <c r="O123" s="91"/>
      <c r="Q123" s="89"/>
      <c r="R123" s="5"/>
      <c r="S123" s="5"/>
      <c r="T123" s="5"/>
      <c r="U123" s="5"/>
    </row>
    <row r="124" spans="1:21" s="45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1"/>
      <c r="O124" s="91"/>
      <c r="Q124" s="89"/>
      <c r="R124" s="5"/>
      <c r="S124" s="5"/>
      <c r="T124" s="5"/>
      <c r="U124" s="5"/>
    </row>
    <row r="125" spans="1:21" s="45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1"/>
      <c r="O125" s="91"/>
      <c r="Q125" s="89"/>
      <c r="R125" s="5"/>
      <c r="S125" s="5"/>
      <c r="T125" s="5"/>
      <c r="U125" s="5"/>
    </row>
    <row r="126" spans="1:21" s="45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1"/>
      <c r="O126" s="91"/>
      <c r="Q126" s="89"/>
      <c r="R126" s="5"/>
      <c r="S126" s="5"/>
      <c r="T126" s="5"/>
      <c r="U126" s="5"/>
    </row>
    <row r="127" spans="1:21" s="45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1"/>
      <c r="O127" s="91"/>
      <c r="Q127" s="89"/>
      <c r="R127" s="5"/>
      <c r="S127" s="5"/>
      <c r="T127" s="5"/>
      <c r="U127" s="5"/>
    </row>
    <row r="128" spans="1:21" s="45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1"/>
      <c r="O128" s="91"/>
      <c r="Q128" s="89"/>
      <c r="R128" s="5"/>
      <c r="S128" s="5"/>
      <c r="T128" s="5"/>
      <c r="U128" s="5"/>
    </row>
    <row r="129" spans="1:21" s="45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1"/>
      <c r="O129" s="91"/>
      <c r="Q129" s="89"/>
      <c r="R129" s="5"/>
      <c r="S129" s="5"/>
      <c r="T129" s="5"/>
      <c r="U129" s="5"/>
    </row>
    <row r="130" spans="1:21" s="45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1"/>
      <c r="O130" s="91"/>
      <c r="Q130" s="89"/>
      <c r="R130" s="5"/>
      <c r="S130" s="5"/>
      <c r="T130" s="5"/>
      <c r="U130" s="5"/>
    </row>
    <row r="131" spans="1:21" s="45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1"/>
      <c r="O131" s="91"/>
      <c r="Q131" s="89"/>
      <c r="R131" s="5"/>
      <c r="S131" s="5"/>
      <c r="T131" s="5"/>
      <c r="U131" s="5"/>
    </row>
    <row r="132" spans="1:21" s="45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1"/>
      <c r="O132" s="91"/>
      <c r="Q132" s="89"/>
      <c r="R132" s="5"/>
      <c r="S132" s="5"/>
      <c r="T132" s="5"/>
      <c r="U132" s="5"/>
    </row>
  </sheetData>
  <mergeCells count="3">
    <mergeCell ref="A1:I1"/>
    <mergeCell ref="L11:M11"/>
    <mergeCell ref="N11:O11"/>
  </mergeCells>
  <pageMargins left="0.7" right="0.7" top="0.75" bottom="0.75" header="0.3" footer="0.3"/>
  <pageSetup scale="61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A40" zoomScale="68" zoomScaleNormal="100" zoomScaleSheetLayoutView="68" workbookViewId="0">
      <selection activeCell="H81" sqref="H81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1" bestFit="1" customWidth="1"/>
    <col min="13" max="14" width="20.7109375" style="45" customWidth="1"/>
    <col min="15" max="15" width="18.5703125" style="91" bestFit="1" customWidth="1"/>
    <col min="16" max="16" width="20.7109375" style="45" customWidth="1"/>
    <col min="17" max="17" width="21.5703125" style="89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53" t="s">
        <v>0</v>
      </c>
      <c r="B1" s="153"/>
      <c r="C1" s="153"/>
      <c r="D1" s="153"/>
      <c r="E1" s="153"/>
      <c r="F1" s="153"/>
      <c r="G1" s="153"/>
      <c r="H1" s="153"/>
      <c r="I1" s="153"/>
      <c r="J1" s="149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70</v>
      </c>
      <c r="C3" s="8"/>
      <c r="D3" s="6"/>
      <c r="E3" s="6"/>
      <c r="F3" s="6"/>
      <c r="G3" s="6"/>
      <c r="H3" s="6" t="s">
        <v>3</v>
      </c>
      <c r="I3" s="10">
        <v>43175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87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 t="s">
        <v>27</v>
      </c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1063</v>
      </c>
      <c r="F8" s="20"/>
      <c r="G8" s="15">
        <f t="shared" ref="G8:G16" si="0">C8*E8</f>
        <v>106300000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744</v>
      </c>
      <c r="F9" s="20"/>
      <c r="G9" s="15">
        <f t="shared" si="0"/>
        <v>37200000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2</v>
      </c>
      <c r="F10" s="20"/>
      <c r="G10" s="15">
        <f t="shared" si="0"/>
        <v>40000</v>
      </c>
      <c r="H10" s="7"/>
      <c r="I10" s="7"/>
      <c r="J10" s="15"/>
      <c r="K10" s="23"/>
      <c r="L10" s="2" t="s">
        <v>65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5</v>
      </c>
      <c r="F11" s="20"/>
      <c r="G11" s="15">
        <f t="shared" si="0"/>
        <v>50000</v>
      </c>
      <c r="H11" s="7"/>
      <c r="I11" s="15"/>
      <c r="J11" s="15"/>
      <c r="K11" s="99"/>
      <c r="L11" s="154" t="s">
        <v>54</v>
      </c>
      <c r="M11" s="154"/>
      <c r="N11" s="155" t="s">
        <v>55</v>
      </c>
      <c r="O11" s="155"/>
      <c r="P11" s="100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1</v>
      </c>
      <c r="F12" s="20"/>
      <c r="G12" s="15">
        <f t="shared" si="0"/>
        <v>5000</v>
      </c>
      <c r="H12" s="7"/>
      <c r="I12" s="15"/>
      <c r="J12" s="15"/>
      <c r="K12" s="122" t="s">
        <v>63</v>
      </c>
      <c r="L12" s="101" t="s">
        <v>12</v>
      </c>
      <c r="M12" s="103" t="s">
        <v>13</v>
      </c>
      <c r="N12" s="102" t="s">
        <v>56</v>
      </c>
      <c r="O12" s="101" t="s">
        <v>12</v>
      </c>
      <c r="P12" s="102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42</v>
      </c>
      <c r="F13" s="20"/>
      <c r="G13" s="15">
        <f t="shared" si="0"/>
        <v>84000</v>
      </c>
      <c r="H13" s="7"/>
      <c r="I13" s="15"/>
      <c r="J13" s="133"/>
      <c r="K13" s="109">
        <v>45375</v>
      </c>
      <c r="L13" s="121">
        <v>445000</v>
      </c>
      <c r="M13" s="126">
        <v>31609000</v>
      </c>
      <c r="N13" s="136"/>
      <c r="O13" s="27"/>
      <c r="P13" s="118"/>
      <c r="Q13" s="112"/>
      <c r="R13" s="31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J14" s="133"/>
      <c r="K14" s="109">
        <v>45376</v>
      </c>
      <c r="L14" s="121">
        <v>900000</v>
      </c>
      <c r="M14" s="127"/>
      <c r="N14" s="136"/>
      <c r="O14" s="27"/>
      <c r="P14" s="94"/>
      <c r="Q14" s="112"/>
      <c r="R14" s="32"/>
      <c r="S14" s="33"/>
      <c r="T14" s="31"/>
      <c r="U14" s="31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33"/>
      <c r="K15" s="109">
        <v>45377</v>
      </c>
      <c r="L15" s="121">
        <v>2550000</v>
      </c>
      <c r="M15" s="126"/>
      <c r="N15" s="136"/>
      <c r="O15" s="27"/>
      <c r="P15" s="95"/>
      <c r="Q15" s="27"/>
      <c r="R15" s="32"/>
      <c r="S15" s="33"/>
      <c r="T15" s="31">
        <f>SUM(T6:T14)</f>
        <v>0</v>
      </c>
      <c r="U15" s="31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33"/>
      <c r="K16" s="109">
        <v>45378</v>
      </c>
      <c r="L16" s="121">
        <v>5000000</v>
      </c>
      <c r="M16" s="127"/>
      <c r="N16" s="136"/>
      <c r="O16" s="27"/>
      <c r="P16" s="28"/>
      <c r="Q16" s="99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143679000</v>
      </c>
      <c r="I17" s="8"/>
      <c r="J17" s="133"/>
      <c r="K17" s="109">
        <v>45379</v>
      </c>
      <c r="L17" s="121">
        <v>2850000</v>
      </c>
      <c r="M17" s="126"/>
      <c r="N17" s="136"/>
      <c r="O17" s="27"/>
      <c r="P17" s="28"/>
      <c r="Q17" s="119"/>
      <c r="R17" s="29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31"/>
      <c r="K18" s="109">
        <v>45380</v>
      </c>
      <c r="L18" s="121">
        <v>500000</v>
      </c>
      <c r="M18" s="126"/>
      <c r="N18" s="136"/>
      <c r="O18" s="27"/>
      <c r="P18" s="95"/>
      <c r="Q18" s="120"/>
      <c r="R18" s="32"/>
      <c r="S18" s="33"/>
      <c r="T18" s="35" t="s">
        <v>20</v>
      </c>
      <c r="U18" s="33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31"/>
      <c r="K19" s="109">
        <v>45381</v>
      </c>
      <c r="L19" s="121">
        <v>2000000</v>
      </c>
      <c r="M19" s="127"/>
      <c r="N19" s="136"/>
      <c r="O19" s="27"/>
      <c r="P19" s="96"/>
      <c r="Q19" s="100"/>
      <c r="R19" s="32"/>
      <c r="S19" s="33"/>
      <c r="T19" s="35"/>
      <c r="U19" s="33"/>
    </row>
    <row r="20" spans="1:21" x14ac:dyDescent="0.2">
      <c r="A20" s="6"/>
      <c r="B20" s="6"/>
      <c r="C20" s="21">
        <v>1000</v>
      </c>
      <c r="D20" s="6"/>
      <c r="E20" s="6">
        <v>1</v>
      </c>
      <c r="F20" s="6"/>
      <c r="G20" s="21">
        <f>C20*E20</f>
        <v>1000</v>
      </c>
      <c r="H20" s="7"/>
      <c r="I20" s="21"/>
      <c r="J20" s="131"/>
      <c r="K20" s="109">
        <v>45382</v>
      </c>
      <c r="L20" s="121">
        <v>1900000</v>
      </c>
      <c r="M20" s="125"/>
      <c r="N20" s="136"/>
      <c r="O20" s="27"/>
      <c r="P20" s="28"/>
      <c r="Q20" s="27"/>
      <c r="R20" s="29"/>
    </row>
    <row r="21" spans="1:21" x14ac:dyDescent="0.2">
      <c r="A21" s="6"/>
      <c r="B21" s="6"/>
      <c r="C21" s="21">
        <v>500</v>
      </c>
      <c r="D21" s="6"/>
      <c r="E21" s="6">
        <v>453</v>
      </c>
      <c r="F21" s="6"/>
      <c r="G21" s="21">
        <f>C21*E21</f>
        <v>226500</v>
      </c>
      <c r="H21" s="7"/>
      <c r="I21" s="21"/>
      <c r="J21" s="131"/>
      <c r="K21" s="109">
        <v>45383</v>
      </c>
      <c r="L21" s="121">
        <v>4800000</v>
      </c>
      <c r="M21" s="117"/>
      <c r="N21" s="136"/>
      <c r="O21" s="27"/>
      <c r="P21" s="28"/>
      <c r="Q21" s="27"/>
      <c r="R21" s="29"/>
    </row>
    <row r="22" spans="1:21" x14ac:dyDescent="0.2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J22" s="131"/>
      <c r="K22" s="109">
        <v>45384</v>
      </c>
      <c r="L22" s="121">
        <v>1000000</v>
      </c>
      <c r="M22" s="117"/>
      <c r="N22" s="136"/>
      <c r="O22" s="27"/>
      <c r="P22" s="28"/>
      <c r="Q22" s="27"/>
      <c r="R22" s="29"/>
    </row>
    <row r="23" spans="1:21" x14ac:dyDescent="0.2">
      <c r="A23" s="6"/>
      <c r="B23" s="6"/>
      <c r="C23" s="21">
        <v>100</v>
      </c>
      <c r="D23" s="6"/>
      <c r="E23" s="6">
        <v>1</v>
      </c>
      <c r="F23" s="6"/>
      <c r="G23" s="21">
        <f>C23*E23</f>
        <v>100</v>
      </c>
      <c r="H23" s="7"/>
      <c r="I23" s="8"/>
      <c r="J23" s="131"/>
      <c r="K23" s="109">
        <v>45385</v>
      </c>
      <c r="L23" s="121">
        <v>1550000</v>
      </c>
      <c r="M23" s="106"/>
      <c r="N23" s="136"/>
      <c r="O23" s="27"/>
      <c r="P23" s="97"/>
      <c r="Q23" s="100"/>
      <c r="R23" s="32"/>
      <c r="S23" s="33"/>
      <c r="T23" s="35"/>
      <c r="U23" s="33"/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121">
        <v>3000000</v>
      </c>
      <c r="K24" s="109">
        <v>45386</v>
      </c>
      <c r="M24" s="117"/>
      <c r="N24" s="136"/>
      <c r="O24" s="27"/>
      <c r="P24" s="92"/>
      <c r="Q24" s="112"/>
      <c r="R24" s="30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6">
        <v>0</v>
      </c>
      <c r="H25" s="7"/>
      <c r="I25" s="6" t="s">
        <v>1</v>
      </c>
      <c r="J25" s="121">
        <v>750000</v>
      </c>
      <c r="K25" s="109">
        <v>45387</v>
      </c>
      <c r="M25" s="117"/>
      <c r="N25" s="136"/>
      <c r="O25" s="27"/>
      <c r="P25" s="93"/>
      <c r="Q25" s="112"/>
      <c r="R25" s="30"/>
    </row>
    <row r="26" spans="1:21" x14ac:dyDescent="0.2">
      <c r="A26" s="6"/>
      <c r="B26" s="6"/>
      <c r="C26" s="16" t="s">
        <v>18</v>
      </c>
      <c r="D26" s="6"/>
      <c r="E26" s="6"/>
      <c r="F26" s="6"/>
      <c r="G26" s="6"/>
      <c r="H26" s="37">
        <f>SUM(G20:G25)</f>
        <v>227600</v>
      </c>
      <c r="I26" s="7"/>
      <c r="J26" s="131"/>
      <c r="K26" s="109">
        <v>45388</v>
      </c>
      <c r="L26" s="121">
        <v>900000</v>
      </c>
      <c r="M26" s="105"/>
      <c r="N26" s="136"/>
      <c r="O26" s="27"/>
      <c r="P26" s="95"/>
      <c r="Q26" s="34"/>
      <c r="R26" s="32"/>
      <c r="S26" s="33"/>
      <c r="T26" s="35"/>
      <c r="U26" s="33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143906600</v>
      </c>
      <c r="J27" s="131"/>
      <c r="K27" s="109">
        <v>45389</v>
      </c>
      <c r="L27" s="121">
        <v>710000</v>
      </c>
      <c r="M27" s="104"/>
      <c r="N27" s="115"/>
      <c r="O27" s="121"/>
      <c r="P27" s="93"/>
      <c r="Q27" s="112"/>
      <c r="R27" s="30"/>
    </row>
    <row r="28" spans="1:21" x14ac:dyDescent="0.2">
      <c r="A28" s="6"/>
      <c r="B28" s="6"/>
      <c r="C28" s="107" t="s">
        <v>58</v>
      </c>
      <c r="D28" s="6"/>
      <c r="E28" s="6"/>
      <c r="F28" s="6"/>
      <c r="G28" s="108">
        <f>I27-G29</f>
        <v>23906600</v>
      </c>
      <c r="H28" s="7"/>
      <c r="I28" s="7"/>
      <c r="J28" s="131"/>
      <c r="K28" s="109">
        <v>45390</v>
      </c>
      <c r="L28" s="121">
        <v>860000</v>
      </c>
      <c r="M28" s="39"/>
      <c r="N28" s="115"/>
      <c r="O28" s="121"/>
      <c r="P28" s="39"/>
      <c r="Q28" s="38"/>
      <c r="R28" s="32"/>
      <c r="S28" s="33"/>
      <c r="T28" s="35"/>
      <c r="U28" s="33"/>
    </row>
    <row r="29" spans="1:21" x14ac:dyDescent="0.2">
      <c r="A29" s="6"/>
      <c r="B29" s="6"/>
      <c r="C29" s="107" t="s">
        <v>59</v>
      </c>
      <c r="D29" s="6"/>
      <c r="E29" s="6"/>
      <c r="F29" s="6"/>
      <c r="G29" s="108">
        <v>120000000</v>
      </c>
      <c r="H29" s="7"/>
      <c r="I29" s="7"/>
      <c r="J29" s="131"/>
      <c r="K29" s="109">
        <v>45391</v>
      </c>
      <c r="L29" s="121">
        <v>1000000</v>
      </c>
      <c r="M29" s="39"/>
      <c r="N29" s="115"/>
      <c r="O29" s="121"/>
      <c r="P29" s="39"/>
      <c r="Q29" s="38"/>
      <c r="R29" s="32"/>
      <c r="S29" s="33"/>
      <c r="T29" s="40"/>
      <c r="U29" s="33"/>
    </row>
    <row r="30" spans="1:21" x14ac:dyDescent="0.25">
      <c r="A30" s="6"/>
      <c r="B30" s="6"/>
      <c r="C30" s="6"/>
      <c r="D30" s="6"/>
      <c r="E30" s="6"/>
      <c r="F30" s="6"/>
      <c r="G30" s="123"/>
      <c r="H30" s="7"/>
      <c r="I30" s="7"/>
      <c r="J30" s="131"/>
      <c r="K30" s="109">
        <v>45392</v>
      </c>
      <c r="L30" s="121">
        <v>950000</v>
      </c>
      <c r="M30" s="42"/>
      <c r="N30" s="115"/>
      <c r="O30" s="121"/>
      <c r="P30" s="42"/>
      <c r="Q30" s="38"/>
      <c r="R30" s="32"/>
      <c r="S30" s="33"/>
      <c r="T30" s="35"/>
      <c r="U30" s="33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K31" s="109">
        <v>45393</v>
      </c>
      <c r="L31" s="121">
        <v>1050000</v>
      </c>
      <c r="M31" s="42"/>
      <c r="N31" s="115"/>
      <c r="O31" s="121"/>
      <c r="P31" s="42"/>
      <c r="Q31" s="38"/>
      <c r="R31" s="1"/>
      <c r="S31" s="33"/>
      <c r="T31" s="1"/>
      <c r="U31" s="33"/>
    </row>
    <row r="32" spans="1:21" x14ac:dyDescent="0.25">
      <c r="A32" s="6"/>
      <c r="B32" s="6"/>
      <c r="C32" s="6" t="s">
        <v>60</v>
      </c>
      <c r="D32" s="6"/>
      <c r="E32" s="6"/>
      <c r="F32" s="6"/>
      <c r="G32" s="6" t="s">
        <v>1</v>
      </c>
      <c r="H32" s="7"/>
      <c r="I32" s="7">
        <f>'14 Maret  (2)'!I32</f>
        <v>486874603</v>
      </c>
      <c r="J32" s="86"/>
      <c r="K32" s="110"/>
      <c r="L32" s="27"/>
      <c r="M32" s="42"/>
      <c r="N32" s="115"/>
      <c r="O32" s="121"/>
      <c r="P32" s="42"/>
      <c r="Q32" s="38"/>
      <c r="R32" s="1"/>
      <c r="S32" s="33"/>
      <c r="T32" s="1"/>
      <c r="U32" s="33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/>
      <c r="I33" s="41">
        <f>+'15 Maret '!I58</f>
        <v>146550600</v>
      </c>
      <c r="K33" s="109"/>
      <c r="L33" s="27"/>
      <c r="M33" s="42"/>
      <c r="N33" s="115"/>
      <c r="O33" s="121"/>
      <c r="P33" s="42"/>
      <c r="Q33" s="38"/>
      <c r="R33" s="1"/>
      <c r="S33" s="33"/>
      <c r="T33" s="1"/>
      <c r="U33" s="33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86"/>
      <c r="K34" s="109"/>
      <c r="L34" s="27"/>
      <c r="M34" s="42"/>
      <c r="N34" s="115"/>
      <c r="O34" s="121"/>
      <c r="P34" s="42"/>
      <c r="Q34" s="38"/>
      <c r="R34" s="1"/>
      <c r="S34" s="33"/>
      <c r="T34" s="43"/>
      <c r="U34" s="33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2"/>
      <c r="K35" s="109"/>
      <c r="L35" s="27"/>
      <c r="M35" s="42"/>
      <c r="N35" s="115"/>
      <c r="O35" s="121"/>
      <c r="P35" s="42"/>
      <c r="Q35" s="38"/>
      <c r="R35" s="33"/>
      <c r="S35" s="33"/>
      <c r="T35" s="1"/>
      <c r="U35" s="33"/>
    </row>
    <row r="36" spans="1:21" x14ac:dyDescent="0.2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J36" s="86"/>
      <c r="K36" s="109"/>
      <c r="L36" s="27"/>
      <c r="N36" s="115"/>
      <c r="O36" s="121"/>
      <c r="Q36" s="38"/>
      <c r="R36" s="8"/>
      <c r="S36" s="33"/>
      <c r="T36" s="1"/>
      <c r="U36" s="1"/>
    </row>
    <row r="37" spans="1:21" x14ac:dyDescent="0.2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47"/>
      <c r="K37" s="109"/>
      <c r="L37" s="27"/>
      <c r="N37" s="115"/>
      <c r="O37" s="121"/>
      <c r="Q37" s="38"/>
      <c r="S37" s="33"/>
      <c r="T37" s="1"/>
      <c r="U37" s="1"/>
    </row>
    <row r="38" spans="1:21" x14ac:dyDescent="0.2">
      <c r="A38" s="6"/>
      <c r="B38" s="6"/>
      <c r="C38" s="6" t="s">
        <v>26</v>
      </c>
      <c r="D38" s="6"/>
      <c r="E38" s="6" t="s">
        <v>27</v>
      </c>
      <c r="F38" s="6"/>
      <c r="G38" s="21"/>
      <c r="H38" s="37"/>
      <c r="I38" s="7"/>
      <c r="J38" s="148"/>
      <c r="K38" s="109"/>
      <c r="L38" s="27"/>
      <c r="N38" s="115"/>
      <c r="O38" s="121"/>
      <c r="Q38" s="38"/>
      <c r="S38" s="33"/>
      <c r="T38" s="1"/>
      <c r="U38" s="1"/>
    </row>
    <row r="39" spans="1:21" x14ac:dyDescent="0.2">
      <c r="A39" s="6"/>
      <c r="B39" s="6"/>
      <c r="C39" s="6" t="s">
        <v>28</v>
      </c>
      <c r="D39" s="6"/>
      <c r="E39" s="6"/>
      <c r="F39" s="6"/>
      <c r="G39" s="6"/>
      <c r="H39" s="44"/>
      <c r="I39" s="6" t="s">
        <v>1</v>
      </c>
      <c r="J39" s="25"/>
      <c r="K39" s="110"/>
      <c r="L39" s="27"/>
      <c r="N39" s="116"/>
      <c r="O39" s="27"/>
      <c r="Q39" s="38"/>
      <c r="S39" s="33"/>
      <c r="T39" s="1"/>
      <c r="U39" s="1"/>
    </row>
    <row r="40" spans="1:21" x14ac:dyDescent="0.2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25"/>
      <c r="K40" s="109"/>
      <c r="L40" s="27"/>
      <c r="N40" s="109"/>
      <c r="O40" s="27"/>
      <c r="Q40" s="38"/>
      <c r="S40" s="33"/>
      <c r="T40" s="1"/>
      <c r="U40" s="1"/>
    </row>
    <row r="41" spans="1:21" x14ac:dyDescent="0.2">
      <c r="A41" s="6"/>
      <c r="B41" s="6"/>
      <c r="C41" s="6"/>
      <c r="D41" s="6"/>
      <c r="E41" s="6"/>
      <c r="F41" s="6"/>
      <c r="G41" s="6"/>
      <c r="H41" s="7"/>
      <c r="I41" s="7"/>
      <c r="J41" s="25"/>
      <c r="K41" s="109"/>
      <c r="L41" s="27"/>
      <c r="N41" s="109"/>
      <c r="O41" s="27"/>
      <c r="Q41" s="38"/>
      <c r="S41" s="33"/>
      <c r="T41" s="1"/>
      <c r="U41" s="1"/>
    </row>
    <row r="42" spans="1:21" x14ac:dyDescent="0.2">
      <c r="A42" s="6"/>
      <c r="B42" s="6"/>
      <c r="C42" s="6" t="s">
        <v>64</v>
      </c>
      <c r="D42" s="6"/>
      <c r="E42" s="6"/>
      <c r="F42" s="6"/>
      <c r="G42" s="6"/>
      <c r="H42" s="7">
        <v>75000000</v>
      </c>
      <c r="I42" s="7"/>
      <c r="J42" s="25"/>
      <c r="K42" s="109"/>
      <c r="L42" s="27"/>
      <c r="N42" s="109"/>
      <c r="O42" s="27"/>
      <c r="Q42" s="38"/>
      <c r="S42" s="33"/>
      <c r="T42" s="1"/>
      <c r="U42" s="1"/>
    </row>
    <row r="43" spans="1:21" x14ac:dyDescent="0.2">
      <c r="A43" s="6"/>
      <c r="B43" s="6"/>
      <c r="C43" s="16" t="s">
        <v>30</v>
      </c>
      <c r="D43" s="6"/>
      <c r="E43" s="6"/>
      <c r="F43" s="6"/>
      <c r="G43" s="6"/>
      <c r="H43" s="37">
        <v>2310546</v>
      </c>
      <c r="J43" s="25"/>
      <c r="K43" s="109"/>
      <c r="L43" s="27"/>
      <c r="N43" s="109"/>
      <c r="O43" s="27"/>
      <c r="Q43" s="38"/>
      <c r="S43" s="33"/>
      <c r="T43" s="1"/>
      <c r="U43" s="1"/>
    </row>
    <row r="44" spans="1:21" x14ac:dyDescent="0.2">
      <c r="A44" s="6"/>
      <c r="B44" s="6"/>
      <c r="C44" s="16" t="s">
        <v>31</v>
      </c>
      <c r="D44" s="6"/>
      <c r="E44" s="6"/>
      <c r="F44" s="6"/>
      <c r="G44" s="6"/>
      <c r="H44" s="7">
        <v>32649869</v>
      </c>
      <c r="I44" s="7"/>
      <c r="J44" s="25"/>
      <c r="K44" s="109"/>
      <c r="L44" s="27"/>
      <c r="N44" s="109"/>
      <c r="O44" s="27"/>
      <c r="Q44" s="38"/>
      <c r="S44" s="33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6">
        <v>32510381</v>
      </c>
      <c r="I45" s="7"/>
      <c r="J45" s="25"/>
      <c r="K45" s="109"/>
      <c r="L45" s="27"/>
      <c r="N45" s="109"/>
      <c r="O45" s="27"/>
      <c r="Q45" s="38"/>
      <c r="R45" s="49"/>
      <c r="S45" s="32"/>
      <c r="T45" s="50"/>
      <c r="U45" s="50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47">
        <f>SUM(H42:H45)</f>
        <v>142470796</v>
      </c>
      <c r="J46" s="25"/>
      <c r="K46" s="109"/>
      <c r="L46" s="27"/>
      <c r="N46" s="109"/>
      <c r="O46" s="27"/>
      <c r="Q46" s="38"/>
      <c r="R46" s="49"/>
      <c r="S46" s="32"/>
      <c r="T46" s="51"/>
      <c r="U46" s="50"/>
    </row>
    <row r="47" spans="1:21" x14ac:dyDescent="0.2">
      <c r="A47" s="6"/>
      <c r="B47" s="6"/>
      <c r="C47" s="6"/>
      <c r="D47" s="6"/>
      <c r="E47" s="6"/>
      <c r="F47" s="6"/>
      <c r="G47" s="6"/>
      <c r="H47" s="7"/>
      <c r="I47" s="48">
        <f>SUM(I40:I46)</f>
        <v>629345399</v>
      </c>
      <c r="J47" s="25"/>
      <c r="K47" s="109"/>
      <c r="L47" s="27"/>
      <c r="N47" s="109"/>
      <c r="O47" s="27"/>
      <c r="Q47" s="38"/>
      <c r="R47" s="49"/>
      <c r="S47" s="32"/>
      <c r="T47" s="49"/>
      <c r="U47" s="50"/>
    </row>
    <row r="48" spans="1:21" x14ac:dyDescent="0.2">
      <c r="A48" s="6"/>
      <c r="B48" s="16">
        <v>2</v>
      </c>
      <c r="C48" s="16" t="s">
        <v>57</v>
      </c>
      <c r="D48" s="6"/>
      <c r="E48" s="6"/>
      <c r="F48" s="6"/>
      <c r="G48" s="6"/>
      <c r="H48" s="7"/>
      <c r="I48" s="7"/>
      <c r="J48" s="25"/>
      <c r="K48" s="109"/>
      <c r="L48" s="27"/>
      <c r="N48" s="109"/>
      <c r="O48" s="27"/>
      <c r="Q48" s="38"/>
      <c r="R48" s="49"/>
      <c r="S48" s="50"/>
      <c r="T48" s="49"/>
      <c r="U48" s="50"/>
    </row>
    <row r="49" spans="1:21" x14ac:dyDescent="0.2">
      <c r="A49" s="6"/>
      <c r="B49" s="6"/>
      <c r="C49" s="6" t="s">
        <v>28</v>
      </c>
      <c r="D49" s="6"/>
      <c r="E49" s="6"/>
      <c r="F49" s="6"/>
      <c r="G49" s="15"/>
      <c r="H49" s="7">
        <f>M121</f>
        <v>31609000</v>
      </c>
      <c r="I49" s="7"/>
      <c r="J49" s="25"/>
      <c r="K49" s="109"/>
      <c r="L49" s="27"/>
      <c r="N49" s="109"/>
      <c r="O49" s="27"/>
      <c r="Q49" s="38"/>
      <c r="R49" s="55"/>
      <c r="S49" s="55">
        <f>SUM(S13:S47)</f>
        <v>0</v>
      </c>
      <c r="T49" s="49"/>
      <c r="U49" s="50"/>
    </row>
    <row r="50" spans="1:21" x14ac:dyDescent="0.2">
      <c r="A50" s="6"/>
      <c r="B50" s="6"/>
      <c r="C50" s="6" t="s">
        <v>33</v>
      </c>
      <c r="D50" s="6"/>
      <c r="E50" s="6"/>
      <c r="F50" s="6"/>
      <c r="G50" s="20"/>
      <c r="H50" s="52"/>
      <c r="I50" s="7" t="s">
        <v>1</v>
      </c>
      <c r="J50" s="56"/>
      <c r="K50" s="109"/>
      <c r="L50" s="27"/>
      <c r="M50" s="57"/>
      <c r="N50" s="109"/>
      <c r="O50" s="27"/>
      <c r="P50" s="57"/>
      <c r="Q50" s="38"/>
      <c r="S50" s="1"/>
      <c r="U50" s="1"/>
    </row>
    <row r="51" spans="1:21" x14ac:dyDescent="0.2">
      <c r="A51" s="6"/>
      <c r="B51" s="6"/>
      <c r="C51" s="6"/>
      <c r="D51" s="6"/>
      <c r="E51" s="6"/>
      <c r="F51" s="6"/>
      <c r="G51" s="20" t="s">
        <v>1</v>
      </c>
      <c r="H51" s="53"/>
      <c r="I51" s="7">
        <f>H49+H50</f>
        <v>31609000</v>
      </c>
      <c r="J51" s="56"/>
      <c r="K51" s="109"/>
      <c r="L51" s="27"/>
      <c r="M51" s="57"/>
      <c r="N51" s="109"/>
      <c r="O51" s="27"/>
      <c r="P51" s="57"/>
      <c r="Q51" s="38"/>
      <c r="R51" s="58"/>
      <c r="S51" s="1" t="s">
        <v>36</v>
      </c>
      <c r="U51" s="1"/>
    </row>
    <row r="52" spans="1:21" x14ac:dyDescent="0.2">
      <c r="A52" s="6"/>
      <c r="B52" s="6"/>
      <c r="C52" s="6"/>
      <c r="D52" s="6"/>
      <c r="E52" s="6"/>
      <c r="F52" s="6"/>
      <c r="G52" s="20"/>
      <c r="H52" s="54"/>
      <c r="I52" s="7" t="s">
        <v>1</v>
      </c>
      <c r="J52" s="25"/>
      <c r="K52" s="109"/>
      <c r="L52" s="27"/>
      <c r="M52" s="57"/>
      <c r="N52" s="109"/>
      <c r="O52" s="27"/>
      <c r="P52" s="57"/>
      <c r="Q52" s="38"/>
      <c r="R52" s="58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0"/>
      <c r="K53" s="109"/>
      <c r="L53" s="27"/>
      <c r="M53" s="57"/>
      <c r="N53" s="109"/>
      <c r="O53" s="27"/>
      <c r="P53" s="57"/>
      <c r="Q53" s="38"/>
      <c r="R53" s="58"/>
      <c r="S53" s="1"/>
      <c r="U53" s="1"/>
    </row>
    <row r="54" spans="1:21" x14ac:dyDescent="0.25">
      <c r="A54" s="6"/>
      <c r="B54" s="6"/>
      <c r="C54" s="62" t="s">
        <v>61</v>
      </c>
      <c r="D54" s="6"/>
      <c r="E54" s="6"/>
      <c r="F54" s="6"/>
      <c r="G54" s="15"/>
      <c r="H54" s="37">
        <f>+L121</f>
        <v>28965000</v>
      </c>
      <c r="I54" s="7"/>
      <c r="J54" s="60"/>
      <c r="K54" s="109"/>
      <c r="L54" s="27"/>
      <c r="M54" s="57"/>
      <c r="N54" s="109"/>
      <c r="O54" s="27"/>
      <c r="P54" s="57"/>
      <c r="Q54" s="38"/>
      <c r="R54" s="58"/>
      <c r="S54" s="1"/>
      <c r="U54" s="1"/>
    </row>
    <row r="55" spans="1:21" x14ac:dyDescent="0.25">
      <c r="A55" s="6"/>
      <c r="B55" s="6"/>
      <c r="C55" s="62" t="s">
        <v>62</v>
      </c>
      <c r="D55" s="6"/>
      <c r="E55" s="6"/>
      <c r="F55" s="6"/>
      <c r="G55" s="15"/>
      <c r="H55" s="37">
        <f>+O121</f>
        <v>0</v>
      </c>
      <c r="I55" s="7"/>
      <c r="J55" s="60"/>
      <c r="K55" s="109"/>
      <c r="L55" s="27"/>
      <c r="M55" s="57"/>
      <c r="N55" s="109"/>
      <c r="O55" s="27"/>
      <c r="P55" s="57"/>
      <c r="Q55" s="38"/>
      <c r="R55" s="58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24"/>
      <c r="I56" s="7"/>
      <c r="J56" s="60"/>
      <c r="K56" s="109"/>
      <c r="L56" s="27"/>
      <c r="M56" s="57"/>
      <c r="N56" s="109"/>
      <c r="O56" s="27"/>
      <c r="P56" s="57"/>
      <c r="Q56" s="38"/>
      <c r="R56" s="58"/>
      <c r="S56" s="1"/>
      <c r="U56" s="1"/>
    </row>
    <row r="57" spans="1:21" x14ac:dyDescent="0.25">
      <c r="A57" s="6"/>
      <c r="B57" s="6"/>
      <c r="C57" s="6" t="s">
        <v>37</v>
      </c>
      <c r="D57" s="6"/>
      <c r="E57" s="6"/>
      <c r="F57" s="6"/>
      <c r="G57" s="6"/>
      <c r="H57" s="15"/>
      <c r="I57" s="44">
        <f>SUM(H54:H56)</f>
        <v>28965000</v>
      </c>
      <c r="J57" s="111"/>
      <c r="K57" s="109"/>
      <c r="L57" s="27"/>
      <c r="M57" s="57"/>
      <c r="N57" s="109"/>
      <c r="O57" s="27"/>
      <c r="P57" s="57"/>
      <c r="Q57" s="38"/>
      <c r="R57" s="59"/>
      <c r="S57" s="43"/>
      <c r="T57" s="59"/>
      <c r="U57" s="43"/>
    </row>
    <row r="58" spans="1:21" x14ac:dyDescent="0.25">
      <c r="A58" s="6"/>
      <c r="B58" s="6"/>
      <c r="C58" s="16" t="s">
        <v>37</v>
      </c>
      <c r="D58" s="6"/>
      <c r="E58" s="6"/>
      <c r="F58" s="6"/>
      <c r="G58" s="6"/>
      <c r="H58" s="7"/>
      <c r="I58" s="7">
        <f>+I33-I51+I57</f>
        <v>143906600</v>
      </c>
      <c r="J58" s="60"/>
      <c r="K58" s="109"/>
      <c r="L58" s="27"/>
      <c r="M58" s="61"/>
      <c r="N58" s="109"/>
      <c r="O58" s="27"/>
      <c r="P58" s="61"/>
      <c r="Q58" s="38"/>
      <c r="R58" s="59"/>
      <c r="S58" s="43"/>
      <c r="T58" s="59"/>
      <c r="U58" s="43"/>
    </row>
    <row r="59" spans="1:21" x14ac:dyDescent="0.25">
      <c r="A59" s="62" t="s">
        <v>38</v>
      </c>
      <c r="B59" s="6"/>
      <c r="C59" s="6" t="s">
        <v>39</v>
      </c>
      <c r="D59" s="6"/>
      <c r="E59" s="6"/>
      <c r="F59" s="6"/>
      <c r="G59" s="6"/>
      <c r="H59" s="7"/>
      <c r="I59" s="7">
        <f>+I27</f>
        <v>143906600</v>
      </c>
      <c r="J59" s="60"/>
      <c r="K59" s="109"/>
      <c r="L59" s="27"/>
      <c r="M59" s="61"/>
      <c r="N59" s="109"/>
      <c r="O59" s="27"/>
      <c r="P59" s="61"/>
      <c r="Q59" s="38"/>
      <c r="R59" s="59"/>
      <c r="S59" s="43"/>
      <c r="T59" s="59"/>
      <c r="U59" s="43"/>
    </row>
    <row r="60" spans="1:21" x14ac:dyDescent="0.25">
      <c r="A60" s="6"/>
      <c r="B60" s="6"/>
      <c r="C60" s="6"/>
      <c r="D60" s="6"/>
      <c r="E60" s="6"/>
      <c r="F60" s="6"/>
      <c r="G60" s="6"/>
      <c r="H60" s="7" t="s">
        <v>1</v>
      </c>
      <c r="I60" s="44">
        <v>0</v>
      </c>
      <c r="J60" s="60"/>
      <c r="K60" s="109"/>
      <c r="L60" s="27"/>
      <c r="M60" s="63"/>
      <c r="N60" s="109"/>
      <c r="O60" s="27"/>
      <c r="P60" s="63"/>
      <c r="Q60" s="38"/>
      <c r="R60" s="59"/>
      <c r="S60" s="43"/>
      <c r="T60" s="59"/>
      <c r="U60" s="64"/>
    </row>
    <row r="61" spans="1:21" x14ac:dyDescent="0.25">
      <c r="A61" s="6"/>
      <c r="B61" s="6"/>
      <c r="C61" s="6"/>
      <c r="D61" s="6"/>
      <c r="E61" s="6" t="s">
        <v>40</v>
      </c>
      <c r="F61" s="6"/>
      <c r="G61" s="6"/>
      <c r="H61" s="7"/>
      <c r="I61" s="7">
        <f>+I59-I58</f>
        <v>0</v>
      </c>
      <c r="J61" s="69"/>
      <c r="K61" s="109"/>
      <c r="L61" s="27"/>
      <c r="M61" s="57"/>
      <c r="N61" s="109"/>
      <c r="O61" s="27"/>
      <c r="P61" s="57"/>
      <c r="Q61" s="38"/>
      <c r="R61" s="59"/>
      <c r="S61" s="43"/>
      <c r="T61" s="59"/>
      <c r="U61" s="59"/>
    </row>
    <row r="62" spans="1:21" x14ac:dyDescent="0.25">
      <c r="A62" s="6"/>
      <c r="B62" s="6"/>
      <c r="C62" s="6"/>
      <c r="D62" s="6"/>
      <c r="E62" s="6"/>
      <c r="F62" s="6"/>
      <c r="G62" s="6"/>
      <c r="H62" s="7"/>
      <c r="I62" s="7"/>
      <c r="J62" s="69"/>
      <c r="K62" s="109"/>
      <c r="L62" s="27"/>
      <c r="M62" s="63"/>
      <c r="N62" s="109"/>
      <c r="O62" s="27"/>
      <c r="P62" s="63"/>
      <c r="Q62" s="38"/>
      <c r="R62" s="59"/>
      <c r="S62" s="43"/>
      <c r="T62" s="59"/>
      <c r="U62" s="59"/>
    </row>
    <row r="63" spans="1:21" x14ac:dyDescent="0.25">
      <c r="A63" s="6" t="s">
        <v>41</v>
      </c>
      <c r="B63" s="6"/>
      <c r="C63" s="6"/>
      <c r="D63" s="6"/>
      <c r="E63" s="6"/>
      <c r="F63" s="6"/>
      <c r="G63" s="6"/>
      <c r="H63" s="7"/>
      <c r="I63" s="41"/>
      <c r="J63" s="69"/>
      <c r="K63" s="109"/>
      <c r="L63" s="27"/>
      <c r="M63" s="63"/>
      <c r="N63" s="109"/>
      <c r="O63" s="27"/>
      <c r="P63" s="63"/>
      <c r="Q63" s="38"/>
      <c r="R63" s="59"/>
      <c r="S63" s="43"/>
      <c r="T63" s="59"/>
      <c r="U63" s="59"/>
    </row>
    <row r="64" spans="1:21" x14ac:dyDescent="0.25">
      <c r="A64" s="6" t="s">
        <v>42</v>
      </c>
      <c r="B64" s="6"/>
      <c r="C64" s="6"/>
      <c r="D64" s="6"/>
      <c r="E64" s="6" t="s">
        <v>1</v>
      </c>
      <c r="F64" s="6"/>
      <c r="G64" s="6" t="s">
        <v>43</v>
      </c>
      <c r="H64" s="7"/>
      <c r="I64" s="21"/>
      <c r="J64" s="69"/>
      <c r="K64" s="110"/>
      <c r="L64" s="88"/>
      <c r="M64" s="63"/>
      <c r="N64" s="109"/>
      <c r="O64" s="27"/>
      <c r="P64" s="63"/>
      <c r="Q64" s="38"/>
      <c r="R64" s="59"/>
      <c r="S64" s="43"/>
      <c r="T64" s="59"/>
      <c r="U64" s="59"/>
    </row>
    <row r="65" spans="1:19" x14ac:dyDescent="0.25">
      <c r="A65" s="6"/>
      <c r="B65" s="6"/>
      <c r="C65" s="6"/>
      <c r="D65" s="6"/>
      <c r="E65" s="6"/>
      <c r="F65" s="6"/>
      <c r="G65" s="6"/>
      <c r="H65" s="7" t="s">
        <v>1</v>
      </c>
      <c r="I65" s="21"/>
      <c r="J65" s="69"/>
      <c r="L65" s="88"/>
      <c r="M65" s="63"/>
      <c r="N65" s="109"/>
      <c r="O65" s="27"/>
      <c r="P65" s="63"/>
      <c r="Q65" s="38"/>
      <c r="S65" s="33"/>
    </row>
    <row r="66" spans="1:19" x14ac:dyDescent="0.25">
      <c r="A66" s="65"/>
      <c r="B66" s="66"/>
      <c r="C66" s="66"/>
      <c r="D66" s="67"/>
      <c r="E66" s="67"/>
      <c r="F66" s="67"/>
      <c r="G66" s="67"/>
      <c r="H66" s="67"/>
      <c r="J66" s="69"/>
      <c r="N66" s="109"/>
      <c r="O66" s="27"/>
      <c r="Q66" s="38"/>
    </row>
    <row r="67" spans="1:19" x14ac:dyDescent="0.25">
      <c r="A67" s="1"/>
      <c r="B67" s="1"/>
      <c r="C67" s="1"/>
      <c r="D67" s="1"/>
      <c r="E67" s="1"/>
      <c r="F67" s="1"/>
      <c r="G67" s="8"/>
      <c r="I67" s="1"/>
      <c r="J67" s="69"/>
      <c r="N67" s="109"/>
      <c r="O67" s="27"/>
      <c r="Q67" s="38"/>
      <c r="S67" s="58"/>
    </row>
    <row r="68" spans="1:19" x14ac:dyDescent="0.25">
      <c r="A68" s="68" t="s">
        <v>44</v>
      </c>
      <c r="B68" s="66"/>
      <c r="C68" s="66"/>
      <c r="D68" s="67"/>
      <c r="E68" s="67"/>
      <c r="F68" s="67"/>
      <c r="G68" s="8" t="s">
        <v>45</v>
      </c>
      <c r="J68" s="69"/>
      <c r="O68" s="27"/>
      <c r="Q68" s="38"/>
      <c r="S68" s="58"/>
    </row>
    <row r="70" spans="1:19" x14ac:dyDescent="0.25">
      <c r="A70" s="68" t="s">
        <v>66</v>
      </c>
      <c r="B70" s="66"/>
      <c r="C70" s="66"/>
      <c r="D70" s="67"/>
      <c r="E70" s="67"/>
      <c r="F70" s="67"/>
      <c r="G70" s="8"/>
      <c r="H70" s="5" t="s">
        <v>69</v>
      </c>
      <c r="J70" s="69"/>
      <c r="O70" s="27"/>
      <c r="Q70" s="38"/>
      <c r="S70" s="58"/>
    </row>
    <row r="71" spans="1:19" x14ac:dyDescent="0.25">
      <c r="A71" s="1"/>
      <c r="B71" s="1"/>
      <c r="C71" s="1"/>
      <c r="D71" s="1"/>
      <c r="E71" s="1"/>
      <c r="F71" s="1"/>
      <c r="H71" s="8"/>
      <c r="I71" s="1"/>
      <c r="J71" s="69"/>
      <c r="O71" s="27"/>
      <c r="Q71" s="38"/>
    </row>
    <row r="72" spans="1:19" x14ac:dyDescent="0.25">
      <c r="A72" s="1"/>
      <c r="B72" s="1"/>
      <c r="C72" s="1"/>
      <c r="D72" s="1"/>
      <c r="E72" s="1"/>
      <c r="F72" s="1"/>
      <c r="G72" s="67" t="s">
        <v>46</v>
      </c>
      <c r="H72" s="1"/>
      <c r="I72" s="1"/>
      <c r="J72" s="69"/>
      <c r="M72" s="63"/>
      <c r="N72" s="63"/>
      <c r="O72" s="27"/>
      <c r="P72" s="63"/>
      <c r="Q72" s="38"/>
    </row>
    <row r="73" spans="1:19" x14ac:dyDescent="0.25">
      <c r="A73" s="1"/>
      <c r="B73" s="1"/>
      <c r="C73" s="1"/>
      <c r="D73" s="1"/>
      <c r="E73" s="1"/>
      <c r="F73" s="1"/>
      <c r="G73" s="67"/>
      <c r="H73" s="1"/>
      <c r="I73" s="1"/>
      <c r="J73" s="69"/>
      <c r="O73" s="27"/>
      <c r="Q73" s="38"/>
    </row>
    <row r="74" spans="1:19" x14ac:dyDescent="0.25">
      <c r="A74" s="1"/>
      <c r="B74" s="1"/>
      <c r="C74" s="1"/>
      <c r="D74" s="1"/>
      <c r="E74" s="1" t="s">
        <v>47</v>
      </c>
      <c r="F74" s="1"/>
      <c r="G74" s="1"/>
      <c r="H74" s="1"/>
      <c r="I74" s="1"/>
      <c r="J74" s="69"/>
      <c r="O74" s="27"/>
      <c r="Q74" s="38"/>
    </row>
    <row r="75" spans="1:19" x14ac:dyDescent="0.25">
      <c r="A75" s="1"/>
      <c r="B75" s="1"/>
      <c r="C75" s="1"/>
      <c r="D75" s="1"/>
      <c r="E75" s="1" t="s">
        <v>47</v>
      </c>
      <c r="F75" s="1"/>
      <c r="G75" s="1"/>
      <c r="H75" s="1"/>
      <c r="I75" s="70"/>
      <c r="J75" s="69"/>
      <c r="O75" s="27"/>
      <c r="Q75" s="38"/>
    </row>
    <row r="76" spans="1:19" x14ac:dyDescent="0.25">
      <c r="A76" s="67"/>
      <c r="B76" s="67"/>
      <c r="C76" s="67"/>
      <c r="D76" s="67"/>
      <c r="E76" s="67"/>
      <c r="F76" s="67"/>
      <c r="G76" s="71"/>
      <c r="H76" s="72"/>
      <c r="I76" s="67"/>
      <c r="J76" s="69"/>
      <c r="O76" s="27"/>
      <c r="Q76" s="73"/>
    </row>
    <row r="77" spans="1:19" x14ac:dyDescent="0.25">
      <c r="A77" s="67"/>
      <c r="B77" s="67"/>
      <c r="C77" s="67"/>
      <c r="D77" s="67"/>
      <c r="E77" s="67"/>
      <c r="F77" s="67"/>
      <c r="G77" s="71" t="s">
        <v>48</v>
      </c>
      <c r="H77" s="74"/>
      <c r="I77" s="67"/>
      <c r="J77" s="69"/>
      <c r="O77" s="27"/>
      <c r="Q77" s="73"/>
    </row>
    <row r="78" spans="1:19" x14ac:dyDescent="0.25">
      <c r="A78" s="78"/>
      <c r="B78" s="76"/>
      <c r="C78" s="76"/>
      <c r="D78" s="76"/>
      <c r="E78" s="77"/>
      <c r="F78" s="1"/>
      <c r="G78" s="1"/>
      <c r="H78" s="43"/>
      <c r="I78" s="1"/>
      <c r="J78" s="69"/>
      <c r="O78" s="27"/>
      <c r="Q78" s="73"/>
    </row>
    <row r="79" spans="1:19" x14ac:dyDescent="0.25">
      <c r="A79" s="78"/>
      <c r="B79" s="76"/>
      <c r="C79" s="79"/>
      <c r="D79" s="76"/>
      <c r="E79" s="80"/>
      <c r="F79" s="1"/>
      <c r="G79" s="1"/>
      <c r="H79" s="43"/>
      <c r="I79" s="1"/>
      <c r="J79" s="69"/>
      <c r="O79" s="27"/>
      <c r="Q79" s="73"/>
    </row>
    <row r="80" spans="1:19" x14ac:dyDescent="0.25">
      <c r="A80" s="77"/>
      <c r="B80" s="76"/>
      <c r="C80" s="79"/>
      <c r="D80" s="79"/>
      <c r="E80" s="81"/>
      <c r="F80" s="58"/>
      <c r="H80" s="59"/>
      <c r="J80" s="69"/>
      <c r="O80" s="27"/>
      <c r="Q80" s="73"/>
    </row>
    <row r="81" spans="1:17" x14ac:dyDescent="0.25">
      <c r="A81" s="82"/>
      <c r="B81" s="76"/>
      <c r="C81" s="83"/>
      <c r="D81" s="83"/>
      <c r="E81" s="81"/>
      <c r="H81" s="59"/>
      <c r="J81" s="69"/>
      <c r="O81" s="27"/>
      <c r="Q81" s="73"/>
    </row>
    <row r="82" spans="1:17" x14ac:dyDescent="0.25">
      <c r="A82" s="84"/>
      <c r="B82" s="76"/>
      <c r="C82" s="83"/>
      <c r="D82" s="83"/>
      <c r="E82" s="81"/>
      <c r="H82" s="59"/>
      <c r="J82" s="69"/>
      <c r="O82" s="27"/>
      <c r="Q82" s="85"/>
    </row>
    <row r="83" spans="1:17" x14ac:dyDescent="0.25">
      <c r="A83" s="84"/>
      <c r="B83" s="76"/>
      <c r="C83" s="83"/>
      <c r="D83" s="83"/>
      <c r="E83" s="81"/>
      <c r="H83" s="59"/>
      <c r="J83" s="69"/>
      <c r="O83" s="27"/>
      <c r="Q83" s="85"/>
    </row>
    <row r="84" spans="1:17" x14ac:dyDescent="0.25">
      <c r="A84" s="75"/>
      <c r="B84" s="76"/>
      <c r="C84" s="76"/>
      <c r="D84" s="76"/>
      <c r="E84" s="77"/>
      <c r="F84" s="1"/>
      <c r="G84" s="1"/>
      <c r="H84" s="43"/>
      <c r="I84" s="1"/>
      <c r="J84" s="69"/>
      <c r="K84" s="110"/>
      <c r="L84" s="27"/>
      <c r="O84" s="27"/>
      <c r="Q84" s="85"/>
    </row>
    <row r="85" spans="1:17" x14ac:dyDescent="0.25">
      <c r="A85" s="78" t="s">
        <v>49</v>
      </c>
      <c r="B85" s="76"/>
      <c r="C85" s="76"/>
      <c r="D85" s="76"/>
      <c r="E85" s="77"/>
      <c r="F85" s="1"/>
      <c r="G85" s="1"/>
      <c r="H85" s="43"/>
      <c r="I85" s="1"/>
      <c r="J85" s="69"/>
      <c r="K85" s="26"/>
      <c r="L85" s="27"/>
      <c r="O85" s="27"/>
      <c r="Q85" s="85"/>
    </row>
    <row r="86" spans="1:17" x14ac:dyDescent="0.25">
      <c r="A86" s="78"/>
      <c r="B86" s="76"/>
      <c r="C86" s="79"/>
      <c r="D86" s="76"/>
      <c r="E86" s="80"/>
      <c r="F86" s="1"/>
      <c r="G86" s="1"/>
      <c r="H86" s="43"/>
      <c r="I86" s="1"/>
      <c r="J86" s="69"/>
      <c r="K86" s="26"/>
      <c r="L86" s="27"/>
      <c r="O86" s="27"/>
      <c r="Q86" s="85"/>
    </row>
    <row r="87" spans="1:17" x14ac:dyDescent="0.25">
      <c r="A87" s="86">
        <f>SUM(A68:A86)</f>
        <v>0</v>
      </c>
      <c r="E87" s="59">
        <f>SUM(E68:E86)</f>
        <v>0</v>
      </c>
      <c r="H87" s="59">
        <f>SUM(H68:H86)</f>
        <v>0</v>
      </c>
      <c r="J87" s="69"/>
      <c r="K87" s="26"/>
      <c r="L87" s="27"/>
      <c r="O87" s="27"/>
      <c r="Q87" s="85"/>
    </row>
    <row r="88" spans="1:17" x14ac:dyDescent="0.25">
      <c r="J88" s="69"/>
      <c r="K88" s="26"/>
      <c r="L88" s="27"/>
      <c r="O88" s="27"/>
      <c r="Q88" s="73"/>
    </row>
    <row r="89" spans="1:17" x14ac:dyDescent="0.25">
      <c r="J89" s="69"/>
      <c r="K89" s="26"/>
      <c r="L89" s="27"/>
      <c r="O89" s="27"/>
      <c r="Q89" s="73"/>
    </row>
    <row r="90" spans="1:17" x14ac:dyDescent="0.25">
      <c r="J90" s="69"/>
      <c r="K90" s="26"/>
      <c r="L90" s="27"/>
      <c r="O90" s="27"/>
      <c r="Q90" s="73"/>
    </row>
    <row r="91" spans="1:17" x14ac:dyDescent="0.25">
      <c r="J91" s="69"/>
      <c r="K91" s="26"/>
      <c r="L91" s="27"/>
      <c r="O91" s="27"/>
      <c r="Q91" s="73"/>
    </row>
    <row r="92" spans="1:17" x14ac:dyDescent="0.25">
      <c r="J92" s="69"/>
      <c r="K92" s="26"/>
      <c r="L92" s="27"/>
      <c r="O92" s="27"/>
      <c r="Q92" s="73"/>
    </row>
    <row r="93" spans="1:17" x14ac:dyDescent="0.25">
      <c r="J93" s="69"/>
      <c r="K93" s="26"/>
      <c r="L93" s="27"/>
      <c r="O93" s="27"/>
      <c r="Q93" s="73"/>
    </row>
    <row r="94" spans="1:17" x14ac:dyDescent="0.2">
      <c r="K94" s="26"/>
      <c r="L94" s="27"/>
      <c r="O94" s="27"/>
      <c r="Q94" s="73"/>
    </row>
    <row r="95" spans="1:17" x14ac:dyDescent="0.2">
      <c r="K95" s="26"/>
      <c r="L95" s="27"/>
      <c r="O95" s="27"/>
      <c r="Q95" s="73"/>
    </row>
    <row r="96" spans="1:17" x14ac:dyDescent="0.2">
      <c r="K96" s="26"/>
      <c r="L96" s="27"/>
      <c r="O96" s="27"/>
      <c r="Q96" s="73"/>
    </row>
    <row r="97" spans="1:21" x14ac:dyDescent="0.2">
      <c r="K97" s="26"/>
      <c r="L97" s="27"/>
      <c r="O97" s="27"/>
      <c r="Q97" s="73"/>
    </row>
    <row r="98" spans="1:21" x14ac:dyDescent="0.2">
      <c r="K98" s="26"/>
      <c r="L98" s="27"/>
      <c r="O98" s="27"/>
      <c r="Q98" s="73"/>
    </row>
    <row r="99" spans="1:21" x14ac:dyDescent="0.2">
      <c r="K99" s="26"/>
      <c r="L99" s="27"/>
      <c r="O99" s="27"/>
      <c r="Q99" s="73"/>
    </row>
    <row r="100" spans="1:21" x14ac:dyDescent="0.25">
      <c r="K100" s="26"/>
      <c r="L100" s="87"/>
      <c r="O100" s="87"/>
      <c r="Q100" s="73"/>
    </row>
    <row r="101" spans="1:21" x14ac:dyDescent="0.25">
      <c r="K101" s="26"/>
      <c r="L101" s="87"/>
      <c r="O101" s="87"/>
      <c r="Q101" s="73"/>
    </row>
    <row r="102" spans="1:21" x14ac:dyDescent="0.25">
      <c r="K102" s="26"/>
      <c r="L102" s="88"/>
      <c r="O102" s="88"/>
      <c r="Q102" s="73"/>
    </row>
    <row r="103" spans="1:21" x14ac:dyDescent="0.25">
      <c r="K103" s="26"/>
      <c r="L103" s="88"/>
      <c r="O103" s="88"/>
      <c r="Q103" s="73"/>
    </row>
    <row r="104" spans="1:21" x14ac:dyDescent="0.25">
      <c r="K104" s="26"/>
      <c r="L104" s="88"/>
      <c r="O104" s="88"/>
      <c r="Q104" s="73"/>
    </row>
    <row r="105" spans="1:21" x14ac:dyDescent="0.25">
      <c r="K105" s="26"/>
      <c r="L105" s="88"/>
      <c r="O105" s="88"/>
      <c r="Q105" s="73"/>
    </row>
    <row r="106" spans="1:21" x14ac:dyDescent="0.25">
      <c r="K106" s="26"/>
      <c r="L106" s="88"/>
      <c r="O106" s="88"/>
      <c r="Q106" s="73"/>
    </row>
    <row r="107" spans="1:21" x14ac:dyDescent="0.25">
      <c r="K107" s="26"/>
      <c r="L107" s="88"/>
      <c r="O107" s="88"/>
      <c r="Q107" s="73"/>
    </row>
    <row r="108" spans="1:21" x14ac:dyDescent="0.25">
      <c r="K108" s="26"/>
      <c r="L108" s="88"/>
      <c r="O108" s="88"/>
      <c r="Q108" s="73"/>
    </row>
    <row r="109" spans="1:21" s="45" customFormat="1" x14ac:dyDescent="0.25">
      <c r="A109" s="5"/>
      <c r="B109" s="5"/>
      <c r="C109" s="5"/>
      <c r="D109" s="5"/>
      <c r="E109" s="5"/>
      <c r="F109" s="5"/>
      <c r="G109" s="5"/>
      <c r="I109" s="5"/>
      <c r="J109" s="5"/>
      <c r="K109" s="26"/>
      <c r="L109" s="88"/>
      <c r="O109" s="88"/>
      <c r="Q109" s="73"/>
      <c r="R109" s="5"/>
      <c r="S109" s="5"/>
      <c r="T109" s="5"/>
      <c r="U109" s="5"/>
    </row>
    <row r="110" spans="1:21" s="45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88"/>
      <c r="O110" s="88"/>
      <c r="Q110" s="89"/>
      <c r="R110" s="5"/>
      <c r="S110" s="5"/>
      <c r="T110" s="5"/>
      <c r="U110" s="5"/>
    </row>
    <row r="111" spans="1:21" s="45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88"/>
      <c r="O111" s="88"/>
      <c r="Q111" s="89"/>
      <c r="R111" s="5"/>
      <c r="S111" s="5"/>
      <c r="T111" s="5"/>
      <c r="U111" s="5"/>
    </row>
    <row r="112" spans="1:21" s="45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88"/>
      <c r="O112" s="88"/>
      <c r="Q112" s="89"/>
      <c r="R112" s="5"/>
      <c r="S112" s="5"/>
      <c r="T112" s="5"/>
      <c r="U112" s="5"/>
    </row>
    <row r="113" spans="1:21" s="45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88"/>
      <c r="O113" s="88"/>
      <c r="Q113" s="63">
        <f>SUM(Q13:Q112)</f>
        <v>0</v>
      </c>
      <c r="R113" s="5"/>
      <c r="S113" s="5"/>
      <c r="T113" s="5"/>
      <c r="U113" s="5"/>
    </row>
    <row r="114" spans="1:21" s="45" customFormat="1" x14ac:dyDescent="0.25">
      <c r="A114" s="5"/>
      <c r="B114" s="5"/>
      <c r="C114" s="5"/>
      <c r="D114" s="5"/>
      <c r="E114" s="5"/>
      <c r="F114" s="5"/>
      <c r="I114" s="5"/>
      <c r="J114" s="5"/>
      <c r="K114" s="26"/>
      <c r="L114" s="88"/>
      <c r="O114" s="88"/>
      <c r="Q114" s="89"/>
      <c r="R114" s="5"/>
      <c r="S114" s="5"/>
      <c r="T114" s="5"/>
      <c r="U114" s="5"/>
    </row>
    <row r="115" spans="1:21" s="45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26"/>
      <c r="L115" s="88"/>
      <c r="O115" s="88"/>
      <c r="Q115" s="89"/>
      <c r="R115" s="5"/>
      <c r="S115" s="5"/>
      <c r="T115" s="5"/>
      <c r="U115" s="5"/>
    </row>
    <row r="116" spans="1:21" s="45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88"/>
      <c r="O116" s="88"/>
      <c r="Q116" s="89"/>
      <c r="R116" s="5"/>
      <c r="S116" s="5"/>
      <c r="T116" s="5"/>
      <c r="U116" s="5"/>
    </row>
    <row r="117" spans="1:21" s="45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88"/>
      <c r="O117" s="88"/>
      <c r="Q117" s="89"/>
      <c r="R117" s="5"/>
      <c r="S117" s="5"/>
      <c r="T117" s="5"/>
      <c r="U117" s="5"/>
    </row>
    <row r="118" spans="1:21" s="45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88"/>
      <c r="O118" s="88"/>
      <c r="Q118" s="89"/>
      <c r="R118" s="5"/>
      <c r="S118" s="5"/>
      <c r="T118" s="5"/>
      <c r="U118" s="5"/>
    </row>
    <row r="119" spans="1:21" s="45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88"/>
      <c r="O119" s="88"/>
      <c r="Q119" s="89"/>
      <c r="R119" s="5"/>
      <c r="S119" s="5"/>
      <c r="T119" s="5"/>
      <c r="U119" s="5"/>
    </row>
    <row r="120" spans="1:21" s="45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88"/>
      <c r="O120" s="88"/>
      <c r="Q120" s="89"/>
      <c r="R120" s="5"/>
      <c r="S120" s="5"/>
      <c r="T120" s="5"/>
      <c r="U120" s="5"/>
    </row>
    <row r="121" spans="1:21" s="45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0">
        <f>SUM(L13:L120)</f>
        <v>28965000</v>
      </c>
      <c r="M121" s="90">
        <f t="shared" ref="M121:P121" si="1">SUM(M13:M120)</f>
        <v>31609000</v>
      </c>
      <c r="N121" s="90">
        <f>SUM(N13:N120)</f>
        <v>0</v>
      </c>
      <c r="O121" s="90">
        <f>SUM(O13:O120)</f>
        <v>0</v>
      </c>
      <c r="P121" s="90">
        <f t="shared" si="1"/>
        <v>0</v>
      </c>
      <c r="Q121" s="89"/>
      <c r="R121" s="5"/>
      <c r="S121" s="5"/>
      <c r="T121" s="5"/>
      <c r="U121" s="5"/>
    </row>
    <row r="122" spans="1:21" s="45" customFormat="1" x14ac:dyDescent="0.25">
      <c r="A122" s="5"/>
      <c r="B122" s="5"/>
      <c r="C122" s="5"/>
      <c r="D122" s="5"/>
      <c r="E122" s="5"/>
      <c r="F122" s="5"/>
      <c r="H122" s="5"/>
      <c r="I122" s="5"/>
      <c r="J122" s="5"/>
      <c r="K122" s="5"/>
      <c r="L122" s="90">
        <f>SUM(L13:L121)</f>
        <v>57930000</v>
      </c>
      <c r="O122" s="90">
        <f>SUM(O13:O121)</f>
        <v>0</v>
      </c>
      <c r="Q122" s="89"/>
      <c r="R122" s="5"/>
      <c r="S122" s="5"/>
      <c r="T122" s="5"/>
      <c r="U122" s="5"/>
    </row>
    <row r="123" spans="1:21" s="45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91"/>
      <c r="O123" s="91"/>
      <c r="Q123" s="89"/>
      <c r="R123" s="5"/>
      <c r="S123" s="5"/>
      <c r="T123" s="5"/>
      <c r="U123" s="5"/>
    </row>
    <row r="124" spans="1:21" s="45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1"/>
      <c r="O124" s="91"/>
      <c r="Q124" s="89"/>
      <c r="R124" s="5"/>
      <c r="S124" s="5"/>
      <c r="T124" s="5"/>
      <c r="U124" s="5"/>
    </row>
    <row r="125" spans="1:21" s="45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1"/>
      <c r="O125" s="91"/>
      <c r="Q125" s="89"/>
      <c r="R125" s="5"/>
      <c r="S125" s="5"/>
      <c r="T125" s="5"/>
      <c r="U125" s="5"/>
    </row>
    <row r="126" spans="1:21" s="45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1"/>
      <c r="O126" s="91"/>
      <c r="Q126" s="89"/>
      <c r="R126" s="5"/>
      <c r="S126" s="5"/>
      <c r="T126" s="5"/>
      <c r="U126" s="5"/>
    </row>
    <row r="127" spans="1:21" s="45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1"/>
      <c r="O127" s="91"/>
      <c r="Q127" s="89"/>
      <c r="R127" s="5"/>
      <c r="S127" s="5"/>
      <c r="T127" s="5"/>
      <c r="U127" s="5"/>
    </row>
    <row r="128" spans="1:21" s="45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1"/>
      <c r="O128" s="91"/>
      <c r="Q128" s="89"/>
      <c r="R128" s="5"/>
      <c r="S128" s="5"/>
      <c r="T128" s="5"/>
      <c r="U128" s="5"/>
    </row>
    <row r="129" spans="1:21" s="45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1"/>
      <c r="O129" s="91"/>
      <c r="Q129" s="89"/>
      <c r="R129" s="5"/>
      <c r="S129" s="5"/>
      <c r="T129" s="5"/>
      <c r="U129" s="5"/>
    </row>
    <row r="130" spans="1:21" s="45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1"/>
      <c r="O130" s="91"/>
      <c r="Q130" s="89"/>
      <c r="R130" s="5"/>
      <c r="S130" s="5"/>
      <c r="T130" s="5"/>
      <c r="U130" s="5"/>
    </row>
    <row r="131" spans="1:21" s="45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1"/>
      <c r="O131" s="91"/>
      <c r="Q131" s="89"/>
      <c r="R131" s="5"/>
      <c r="S131" s="5"/>
      <c r="T131" s="5"/>
      <c r="U131" s="5"/>
    </row>
    <row r="132" spans="1:21" s="45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1"/>
      <c r="O132" s="91"/>
      <c r="Q132" s="89"/>
      <c r="R132" s="5"/>
      <c r="S132" s="5"/>
      <c r="T132" s="5"/>
      <c r="U132" s="5"/>
    </row>
  </sheetData>
  <mergeCells count="3">
    <mergeCell ref="A1:I1"/>
    <mergeCell ref="L11:M11"/>
    <mergeCell ref="N11:O11"/>
  </mergeCells>
  <hyperlinks>
    <hyperlink ref="K13" r:id="rId1" display="cetak-kwitansi.php%3fid=1801172"/>
    <hyperlink ref="K14" r:id="rId2" display="cetak-kwitansi.php%3fid=1801173"/>
    <hyperlink ref="K15" r:id="rId3" display="cetak-kwitansi.php%3fid=1801174"/>
    <hyperlink ref="K17" r:id="rId4" display="cetak-kwitansi.php%3fid=1801176"/>
    <hyperlink ref="K18" r:id="rId5" display="cetak-kwitansi.php%3fid=1801177"/>
    <hyperlink ref="K19" r:id="rId6" display="cetak-kwitansi.php%3fid=1801178"/>
    <hyperlink ref="K20" r:id="rId7" display="cetak-kwitansi.php%3fid=1801179"/>
    <hyperlink ref="K21" r:id="rId8" display="cetak-kwitansi.php%3fid=1801180"/>
    <hyperlink ref="K22" r:id="rId9" display="cetak-kwitansi.php%3fid=1801181"/>
    <hyperlink ref="K23" r:id="rId10" display="cetak-kwitansi.php%3fid=1801182"/>
    <hyperlink ref="K24" r:id="rId11" display="cetak-kwitansi.php%3fid=1801183"/>
    <hyperlink ref="K25" r:id="rId12" display="cetak-kwitansi.php%3fid=1801184"/>
    <hyperlink ref="K26" r:id="rId13" display="cetak-kwitansi.php%3fid=1801185"/>
    <hyperlink ref="K27" r:id="rId14" display="cetak-kwitansi.php%3fid=1801186"/>
    <hyperlink ref="K28" r:id="rId15" display="cetak-kwitansi.php%3fid=1801187"/>
    <hyperlink ref="K29" r:id="rId16" display="cetak-kwitansi.php%3fid=1801188"/>
    <hyperlink ref="K30" r:id="rId17" display="cetak-kwitansi.php%3fid=1801189"/>
    <hyperlink ref="K31" r:id="rId18" display="cetak-kwitansi.php%3fid=1801190"/>
    <hyperlink ref="K16" r:id="rId19" display="cetak-kwitansi.php%3fid=1801175"/>
  </hyperlinks>
  <pageMargins left="0.7" right="0.7" top="0.75" bottom="0.75" header="0.3" footer="0.3"/>
  <pageSetup scale="61" orientation="portrait" horizontalDpi="0" verticalDpi="0" r:id="rId2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tabSelected="1" view="pageBreakPreview" zoomScale="68" zoomScaleNormal="100" zoomScaleSheetLayoutView="68" workbookViewId="0">
      <selection activeCell="G20" sqref="G20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1" bestFit="1" customWidth="1"/>
    <col min="13" max="14" width="20.7109375" style="45" customWidth="1"/>
    <col min="15" max="15" width="18.5703125" style="91" bestFit="1" customWidth="1"/>
    <col min="16" max="16" width="20.7109375" style="45" customWidth="1"/>
    <col min="17" max="17" width="21.5703125" style="89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53" t="s">
        <v>0</v>
      </c>
      <c r="B1" s="153"/>
      <c r="C1" s="153"/>
      <c r="D1" s="153"/>
      <c r="E1" s="153"/>
      <c r="F1" s="153"/>
      <c r="G1" s="153"/>
      <c r="H1" s="153"/>
      <c r="I1" s="153"/>
      <c r="J1" s="150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95</v>
      </c>
      <c r="C3" s="8"/>
      <c r="D3" s="6"/>
      <c r="E3" s="6"/>
      <c r="F3" s="6"/>
      <c r="G3" s="6"/>
      <c r="H3" s="6" t="s">
        <v>3</v>
      </c>
      <c r="I3" s="10">
        <v>43177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87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 t="s">
        <v>27</v>
      </c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f>1337+11</f>
        <v>1348</v>
      </c>
      <c r="F8" s="20"/>
      <c r="G8" s="15">
        <f t="shared" ref="G8:G16" si="0">C8*E8</f>
        <v>134800000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f>1011+20</f>
        <v>1031</v>
      </c>
      <c r="F9" s="20"/>
      <c r="G9" s="15">
        <f t="shared" si="0"/>
        <v>51550000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2</v>
      </c>
      <c r="F10" s="20"/>
      <c r="G10" s="15">
        <f t="shared" si="0"/>
        <v>40000</v>
      </c>
      <c r="H10" s="7"/>
      <c r="I10" s="7"/>
      <c r="J10" s="15"/>
      <c r="K10" s="23"/>
      <c r="L10" s="2" t="s">
        <v>65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5</v>
      </c>
      <c r="F11" s="20"/>
      <c r="G11" s="15">
        <f t="shared" si="0"/>
        <v>50000</v>
      </c>
      <c r="H11" s="7"/>
      <c r="I11" s="15"/>
      <c r="J11" s="15"/>
      <c r="K11" s="99"/>
      <c r="L11" s="154" t="s">
        <v>54</v>
      </c>
      <c r="M11" s="154"/>
      <c r="N11" s="155" t="s">
        <v>55</v>
      </c>
      <c r="O11" s="155"/>
      <c r="P11" s="100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0</v>
      </c>
      <c r="F12" s="20"/>
      <c r="G12" s="15">
        <f t="shared" si="0"/>
        <v>0</v>
      </c>
      <c r="H12" s="7"/>
      <c r="I12" s="15"/>
      <c r="J12" s="15"/>
      <c r="K12" s="122" t="s">
        <v>63</v>
      </c>
      <c r="L12" s="101" t="s">
        <v>12</v>
      </c>
      <c r="M12" s="103" t="s">
        <v>13</v>
      </c>
      <c r="N12" s="102" t="s">
        <v>56</v>
      </c>
      <c r="O12" s="101" t="s">
        <v>12</v>
      </c>
      <c r="P12" s="102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/>
      <c r="B13" s="20"/>
      <c r="C13" s="21">
        <v>2000</v>
      </c>
      <c r="D13" s="6"/>
      <c r="E13" s="20">
        <v>44</v>
      </c>
      <c r="F13" s="20"/>
      <c r="G13" s="15">
        <f t="shared" si="0"/>
        <v>88000</v>
      </c>
      <c r="H13" s="7"/>
      <c r="I13" s="15"/>
      <c r="J13" s="133"/>
      <c r="K13" s="109"/>
      <c r="L13" s="121">
        <v>5885000</v>
      </c>
      <c r="M13" s="126">
        <v>120000</v>
      </c>
      <c r="N13" s="115">
        <v>45394</v>
      </c>
      <c r="O13" s="151">
        <v>2000000</v>
      </c>
      <c r="P13" s="118"/>
      <c r="Q13" s="112"/>
      <c r="R13" s="31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J14" s="133"/>
      <c r="K14" s="109"/>
      <c r="L14" s="121"/>
      <c r="M14" s="127"/>
      <c r="N14" s="115">
        <v>45395</v>
      </c>
      <c r="O14" s="151">
        <v>700000</v>
      </c>
      <c r="P14" s="94"/>
      <c r="Q14" s="112"/>
      <c r="R14" s="32"/>
      <c r="S14" s="33"/>
      <c r="T14" s="31"/>
      <c r="U14" s="31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33"/>
      <c r="K15" s="109"/>
      <c r="L15" s="121"/>
      <c r="M15" s="126"/>
      <c r="N15" s="115">
        <v>45396</v>
      </c>
      <c r="O15" s="151">
        <v>1320000</v>
      </c>
      <c r="P15" s="95"/>
      <c r="Q15" s="27"/>
      <c r="R15" s="32"/>
      <c r="S15" s="33"/>
      <c r="T15" s="31">
        <f>SUM(T6:T14)</f>
        <v>0</v>
      </c>
      <c r="U15" s="31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33"/>
      <c r="K16" s="109"/>
      <c r="L16" s="121"/>
      <c r="M16" s="127"/>
      <c r="N16" s="115">
        <v>45397</v>
      </c>
      <c r="O16" s="151">
        <v>700000</v>
      </c>
      <c r="P16" s="28"/>
      <c r="Q16" s="99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186528000</v>
      </c>
      <c r="I17" s="8"/>
      <c r="J17" s="133"/>
      <c r="K17" s="109"/>
      <c r="L17" s="121"/>
      <c r="M17" s="126"/>
      <c r="N17" s="115">
        <v>45398</v>
      </c>
      <c r="O17" s="151">
        <v>1350000</v>
      </c>
      <c r="P17" s="28"/>
      <c r="Q17" s="119"/>
      <c r="R17" s="29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31"/>
      <c r="K18" s="109"/>
      <c r="L18" s="121"/>
      <c r="M18" s="126"/>
      <c r="N18" s="115">
        <v>45399</v>
      </c>
      <c r="O18" s="151">
        <v>400000</v>
      </c>
      <c r="P18" s="95"/>
      <c r="Q18" s="120"/>
      <c r="R18" s="32"/>
      <c r="S18" s="33"/>
      <c r="T18" s="35" t="s">
        <v>20</v>
      </c>
      <c r="U18" s="33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31"/>
      <c r="K19" s="109"/>
      <c r="L19" s="121"/>
      <c r="M19" s="127"/>
      <c r="N19" s="115">
        <v>45400</v>
      </c>
      <c r="O19" s="151">
        <v>400000</v>
      </c>
      <c r="P19" s="96"/>
      <c r="Q19" s="100"/>
      <c r="R19" s="32"/>
      <c r="S19" s="33"/>
      <c r="T19" s="35"/>
      <c r="U19" s="33"/>
    </row>
    <row r="20" spans="1:21" x14ac:dyDescent="0.2">
      <c r="A20" s="6"/>
      <c r="B20" s="6"/>
      <c r="C20" s="21">
        <v>1000</v>
      </c>
      <c r="D20" s="6"/>
      <c r="E20" s="6">
        <v>1</v>
      </c>
      <c r="F20" s="6"/>
      <c r="G20" s="21">
        <f>C20*E20</f>
        <v>1000</v>
      </c>
      <c r="H20" s="7"/>
      <c r="I20" s="21"/>
      <c r="J20" s="131"/>
      <c r="K20" s="109"/>
      <c r="L20" s="121"/>
      <c r="M20" s="125"/>
      <c r="N20" s="115">
        <v>45401</v>
      </c>
      <c r="O20" s="151">
        <v>1000000</v>
      </c>
      <c r="P20" s="28"/>
      <c r="Q20" s="27"/>
      <c r="R20" s="29"/>
    </row>
    <row r="21" spans="1:21" x14ac:dyDescent="0.2">
      <c r="A21" s="6"/>
      <c r="B21" s="6"/>
      <c r="C21" s="21">
        <v>500</v>
      </c>
      <c r="D21" s="6"/>
      <c r="E21" s="6">
        <v>450</v>
      </c>
      <c r="F21" s="6"/>
      <c r="G21" s="21">
        <f>C21*E21</f>
        <v>225000</v>
      </c>
      <c r="H21" s="7"/>
      <c r="I21" s="21"/>
      <c r="J21" s="131"/>
      <c r="K21" s="109"/>
      <c r="L21" s="121"/>
      <c r="M21" s="117"/>
      <c r="N21" s="115">
        <v>45402</v>
      </c>
      <c r="O21" s="151">
        <v>750000</v>
      </c>
      <c r="P21" s="28"/>
      <c r="Q21" s="27"/>
      <c r="R21" s="29"/>
    </row>
    <row r="22" spans="1:21" x14ac:dyDescent="0.2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J22" s="131"/>
      <c r="K22" s="109"/>
      <c r="L22" s="121"/>
      <c r="M22" s="117"/>
      <c r="N22" s="115">
        <v>45403</v>
      </c>
      <c r="O22" s="151">
        <v>800000</v>
      </c>
      <c r="P22" s="28"/>
      <c r="Q22" s="27"/>
      <c r="R22" s="29"/>
    </row>
    <row r="23" spans="1:21" x14ac:dyDescent="0.2">
      <c r="A23" s="6"/>
      <c r="B23" s="6"/>
      <c r="C23" s="21">
        <v>100</v>
      </c>
      <c r="D23" s="6"/>
      <c r="E23" s="6">
        <v>1</v>
      </c>
      <c r="F23" s="6"/>
      <c r="G23" s="21">
        <f>C23*E23</f>
        <v>100</v>
      </c>
      <c r="H23" s="7"/>
      <c r="I23" s="8"/>
      <c r="J23" s="131"/>
      <c r="K23" s="109"/>
      <c r="L23" s="121"/>
      <c r="M23" s="106"/>
      <c r="N23" s="115">
        <v>45404</v>
      </c>
      <c r="O23" s="151">
        <v>2000000</v>
      </c>
      <c r="P23" s="97"/>
      <c r="Q23" s="100"/>
      <c r="R23" s="32"/>
      <c r="S23" s="33"/>
      <c r="T23" s="35"/>
      <c r="U23" s="33"/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121"/>
      <c r="K24" s="109"/>
      <c r="L24" s="152"/>
      <c r="M24" s="117"/>
      <c r="N24" s="115">
        <v>45405</v>
      </c>
      <c r="O24" s="151">
        <v>900000</v>
      </c>
      <c r="P24" s="92"/>
      <c r="Q24" s="112"/>
      <c r="R24" s="30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6">
        <v>0</v>
      </c>
      <c r="H25" s="7"/>
      <c r="I25" s="6" t="s">
        <v>1</v>
      </c>
      <c r="J25" s="121"/>
      <c r="K25" s="109"/>
      <c r="L25" s="152"/>
      <c r="M25" s="117"/>
      <c r="N25" s="115">
        <v>45406</v>
      </c>
      <c r="O25" s="151">
        <v>200000</v>
      </c>
      <c r="P25" s="93"/>
      <c r="Q25" s="112"/>
      <c r="R25" s="30"/>
    </row>
    <row r="26" spans="1:21" x14ac:dyDescent="0.2">
      <c r="A26" s="6"/>
      <c r="B26" s="6"/>
      <c r="C26" s="16" t="s">
        <v>18</v>
      </c>
      <c r="D26" s="6"/>
      <c r="E26" s="6"/>
      <c r="F26" s="6"/>
      <c r="G26" s="6"/>
      <c r="H26" s="37">
        <f>SUM(G20:G25)</f>
        <v>226100</v>
      </c>
      <c r="I26" s="7"/>
      <c r="J26" s="131"/>
      <c r="K26" s="109"/>
      <c r="L26" s="121"/>
      <c r="M26" s="105"/>
      <c r="N26" s="115">
        <v>45407</v>
      </c>
      <c r="O26" s="151">
        <v>700000</v>
      </c>
      <c r="P26" s="95"/>
      <c r="Q26" s="34"/>
      <c r="R26" s="32"/>
      <c r="S26" s="33"/>
      <c r="T26" s="35"/>
      <c r="U26" s="33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186754100</v>
      </c>
      <c r="J27" s="131"/>
      <c r="K27" s="109"/>
      <c r="L27" s="121"/>
      <c r="M27" s="104"/>
      <c r="N27" s="115">
        <v>45408</v>
      </c>
      <c r="O27" s="151">
        <v>1700000</v>
      </c>
      <c r="P27" s="93"/>
      <c r="Q27" s="112"/>
      <c r="R27" s="30"/>
    </row>
    <row r="28" spans="1:21" x14ac:dyDescent="0.2">
      <c r="A28" s="6"/>
      <c r="B28" s="6"/>
      <c r="C28" s="107" t="s">
        <v>58</v>
      </c>
      <c r="D28" s="6"/>
      <c r="E28" s="6"/>
      <c r="F28" s="6"/>
      <c r="G28" s="108">
        <f>I27-G29</f>
        <v>6754100</v>
      </c>
      <c r="H28" s="7"/>
      <c r="I28" s="7"/>
      <c r="J28" s="131"/>
      <c r="K28" s="109"/>
      <c r="L28" s="121"/>
      <c r="M28" s="39"/>
      <c r="N28" s="115">
        <v>45409</v>
      </c>
      <c r="O28" s="151">
        <v>1500000</v>
      </c>
      <c r="P28" s="39"/>
      <c r="Q28" s="38"/>
      <c r="R28" s="32"/>
      <c r="S28" s="33"/>
      <c r="T28" s="35"/>
      <c r="U28" s="33"/>
    </row>
    <row r="29" spans="1:21" x14ac:dyDescent="0.2">
      <c r="A29" s="6"/>
      <c r="B29" s="6"/>
      <c r="C29" s="107" t="s">
        <v>59</v>
      </c>
      <c r="D29" s="6"/>
      <c r="E29" s="6"/>
      <c r="F29" s="6"/>
      <c r="G29" s="108">
        <v>180000000</v>
      </c>
      <c r="H29" s="7"/>
      <c r="I29" s="7"/>
      <c r="J29" s="131"/>
      <c r="K29" s="109"/>
      <c r="L29" s="121"/>
      <c r="M29" s="39"/>
      <c r="N29" s="115">
        <v>45410</v>
      </c>
      <c r="O29" s="151">
        <v>1450000</v>
      </c>
      <c r="P29" s="39"/>
      <c r="Q29" s="38"/>
      <c r="R29" s="32"/>
      <c r="S29" s="33"/>
      <c r="T29" s="40"/>
      <c r="U29" s="33"/>
    </row>
    <row r="30" spans="1:21" x14ac:dyDescent="0.25">
      <c r="A30" s="6"/>
      <c r="B30" s="6"/>
      <c r="C30" s="6"/>
      <c r="D30" s="6"/>
      <c r="E30" s="6"/>
      <c r="F30" s="6"/>
      <c r="G30" s="123"/>
      <c r="H30" s="7"/>
      <c r="I30" s="7"/>
      <c r="J30" s="131"/>
      <c r="K30" s="109"/>
      <c r="L30" s="121"/>
      <c r="M30" s="42"/>
      <c r="N30" s="115">
        <v>45411</v>
      </c>
      <c r="O30" s="151">
        <v>3000000</v>
      </c>
      <c r="P30" s="42"/>
      <c r="Q30" s="38"/>
      <c r="R30" s="32"/>
      <c r="S30" s="33"/>
      <c r="T30" s="35"/>
      <c r="U30" s="33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K31" s="109"/>
      <c r="L31" s="121"/>
      <c r="M31" s="42"/>
      <c r="N31" s="115">
        <v>45412</v>
      </c>
      <c r="O31" s="151">
        <v>500000</v>
      </c>
      <c r="P31" s="42"/>
      <c r="Q31" s="38"/>
      <c r="R31" s="1"/>
      <c r="S31" s="33"/>
      <c r="T31" s="1"/>
      <c r="U31" s="33"/>
    </row>
    <row r="32" spans="1:21" x14ac:dyDescent="0.25">
      <c r="A32" s="6"/>
      <c r="B32" s="6"/>
      <c r="C32" s="6" t="s">
        <v>60</v>
      </c>
      <c r="D32" s="6"/>
      <c r="E32" s="6"/>
      <c r="F32" s="6"/>
      <c r="G32" s="6" t="s">
        <v>1</v>
      </c>
      <c r="H32" s="7"/>
      <c r="I32" s="7">
        <f>'14 Maret  (2)'!I32</f>
        <v>486874603</v>
      </c>
      <c r="J32" s="86"/>
      <c r="K32" s="110"/>
      <c r="L32" s="27"/>
      <c r="M32" s="42"/>
      <c r="N32" s="115">
        <v>45413</v>
      </c>
      <c r="O32" s="151">
        <v>750000</v>
      </c>
      <c r="P32" s="42"/>
      <c r="Q32" s="38"/>
      <c r="R32" s="1"/>
      <c r="S32" s="33"/>
      <c r="T32" s="1"/>
      <c r="U32" s="33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/>
      <c r="I33" s="41">
        <f>+'16 Maret '!I58</f>
        <v>143906600</v>
      </c>
      <c r="K33" s="109"/>
      <c r="L33" s="27"/>
      <c r="M33" s="42"/>
      <c r="N33" s="115">
        <v>45414</v>
      </c>
      <c r="O33" s="151">
        <v>1600000</v>
      </c>
      <c r="P33" s="42"/>
      <c r="Q33" s="38"/>
      <c r="R33" s="1"/>
      <c r="S33" s="33"/>
      <c r="T33" s="1"/>
      <c r="U33" s="33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86"/>
      <c r="K34" s="109"/>
      <c r="L34" s="27"/>
      <c r="M34" s="42"/>
      <c r="N34" s="115">
        <v>45415</v>
      </c>
      <c r="O34" s="151">
        <v>2000000</v>
      </c>
      <c r="P34" s="42"/>
      <c r="Q34" s="38"/>
      <c r="R34" s="1"/>
      <c r="S34" s="33"/>
      <c r="T34" s="43"/>
      <c r="U34" s="33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2"/>
      <c r="K35" s="109"/>
      <c r="L35" s="27"/>
      <c r="M35" s="42"/>
      <c r="N35" s="115">
        <v>45416</v>
      </c>
      <c r="O35" s="151">
        <v>9262500</v>
      </c>
      <c r="P35" s="42"/>
      <c r="Q35" s="38"/>
      <c r="R35" s="33"/>
      <c r="S35" s="33"/>
      <c r="T35" s="1"/>
      <c r="U35" s="33"/>
    </row>
    <row r="36" spans="1:21" x14ac:dyDescent="0.2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J36" s="86"/>
      <c r="K36" s="109"/>
      <c r="L36" s="27"/>
      <c r="N36" s="116">
        <v>45417</v>
      </c>
      <c r="O36" s="121">
        <v>1100000</v>
      </c>
      <c r="Q36" s="38"/>
      <c r="R36" s="8"/>
      <c r="S36" s="33"/>
      <c r="T36" s="1"/>
      <c r="U36" s="1"/>
    </row>
    <row r="37" spans="1:21" x14ac:dyDescent="0.2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147"/>
      <c r="K37" s="109"/>
      <c r="L37" s="27"/>
      <c r="N37" s="115">
        <v>45418</v>
      </c>
      <c r="O37" s="121">
        <v>500000</v>
      </c>
      <c r="Q37" s="38"/>
      <c r="S37" s="33"/>
      <c r="T37" s="1"/>
      <c r="U37" s="1"/>
    </row>
    <row r="38" spans="1:21" x14ac:dyDescent="0.2">
      <c r="A38" s="6"/>
      <c r="B38" s="6"/>
      <c r="C38" s="6" t="s">
        <v>26</v>
      </c>
      <c r="D38" s="6"/>
      <c r="E38" s="6" t="s">
        <v>27</v>
      </c>
      <c r="F38" s="6"/>
      <c r="G38" s="21"/>
      <c r="H38" s="37"/>
      <c r="I38" s="7"/>
      <c r="J38" s="148"/>
      <c r="K38" s="109"/>
      <c r="L38" s="27"/>
      <c r="N38" s="115">
        <v>45419</v>
      </c>
      <c r="O38" s="121">
        <v>500000</v>
      </c>
      <c r="Q38" s="38"/>
      <c r="S38" s="33"/>
      <c r="T38" s="1"/>
      <c r="U38" s="1"/>
    </row>
    <row r="39" spans="1:21" x14ac:dyDescent="0.2">
      <c r="A39" s="6"/>
      <c r="B39" s="6"/>
      <c r="C39" s="6" t="s">
        <v>28</v>
      </c>
      <c r="D39" s="6"/>
      <c r="E39" s="6"/>
      <c r="F39" s="6"/>
      <c r="G39" s="6"/>
      <c r="H39" s="44"/>
      <c r="I39" s="6" t="s">
        <v>1</v>
      </c>
      <c r="J39" s="25"/>
      <c r="K39" s="110"/>
      <c r="L39" s="27"/>
      <c r="N39" s="116"/>
      <c r="O39" s="27"/>
      <c r="Q39" s="38"/>
      <c r="S39" s="33"/>
      <c r="T39" s="1"/>
      <c r="U39" s="1"/>
    </row>
    <row r="40" spans="1:21" x14ac:dyDescent="0.2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25"/>
      <c r="K40" s="109"/>
      <c r="L40" s="27"/>
      <c r="N40" s="109"/>
      <c r="O40" s="27"/>
      <c r="Q40" s="38"/>
      <c r="S40" s="33"/>
      <c r="T40" s="1"/>
      <c r="U40" s="1"/>
    </row>
    <row r="41" spans="1:21" x14ac:dyDescent="0.2">
      <c r="A41" s="6"/>
      <c r="B41" s="6"/>
      <c r="C41" s="6"/>
      <c r="D41" s="6"/>
      <c r="E41" s="6"/>
      <c r="F41" s="6"/>
      <c r="G41" s="6"/>
      <c r="H41" s="7"/>
      <c r="I41" s="7"/>
      <c r="J41" s="25"/>
      <c r="K41" s="109"/>
      <c r="L41" s="27"/>
      <c r="N41" s="109"/>
      <c r="O41" s="27"/>
      <c r="Q41" s="38"/>
      <c r="S41" s="33"/>
      <c r="T41" s="1"/>
      <c r="U41" s="1"/>
    </row>
    <row r="42" spans="1:21" x14ac:dyDescent="0.2">
      <c r="A42" s="6"/>
      <c r="B42" s="6"/>
      <c r="C42" s="6" t="s">
        <v>64</v>
      </c>
      <c r="D42" s="6"/>
      <c r="E42" s="6"/>
      <c r="F42" s="6"/>
      <c r="G42" s="6"/>
      <c r="H42" s="7">
        <v>75000000</v>
      </c>
      <c r="I42" s="7"/>
      <c r="J42" s="25"/>
      <c r="K42" s="109"/>
      <c r="L42" s="27"/>
      <c r="N42" s="109"/>
      <c r="O42" s="27"/>
      <c r="Q42" s="38"/>
      <c r="S42" s="33"/>
      <c r="T42" s="1"/>
      <c r="U42" s="1"/>
    </row>
    <row r="43" spans="1:21" x14ac:dyDescent="0.2">
      <c r="A43" s="6"/>
      <c r="B43" s="6"/>
      <c r="C43" s="16" t="s">
        <v>30</v>
      </c>
      <c r="D43" s="6"/>
      <c r="E43" s="6"/>
      <c r="F43" s="6"/>
      <c r="G43" s="6"/>
      <c r="H43" s="37">
        <v>2310546</v>
      </c>
      <c r="J43" s="25"/>
      <c r="K43" s="109"/>
      <c r="L43" s="27"/>
      <c r="N43" s="109"/>
      <c r="O43" s="27"/>
      <c r="Q43" s="38"/>
      <c r="S43" s="33"/>
      <c r="T43" s="1"/>
      <c r="U43" s="1"/>
    </row>
    <row r="44" spans="1:21" x14ac:dyDescent="0.2">
      <c r="A44" s="6"/>
      <c r="B44" s="6"/>
      <c r="C44" s="16" t="s">
        <v>31</v>
      </c>
      <c r="D44" s="6"/>
      <c r="E44" s="6"/>
      <c r="F44" s="6"/>
      <c r="G44" s="6"/>
      <c r="H44" s="7">
        <v>32649869</v>
      </c>
      <c r="I44" s="7"/>
      <c r="J44" s="25"/>
      <c r="K44" s="109"/>
      <c r="L44" s="27"/>
      <c r="N44" s="109"/>
      <c r="O44" s="27"/>
      <c r="Q44" s="38"/>
      <c r="S44" s="33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6">
        <v>32510381</v>
      </c>
      <c r="I45" s="7"/>
      <c r="J45" s="25"/>
      <c r="K45" s="109"/>
      <c r="L45" s="27"/>
      <c r="N45" s="109"/>
      <c r="O45" s="27"/>
      <c r="Q45" s="38"/>
      <c r="R45" s="49"/>
      <c r="S45" s="32"/>
      <c r="T45" s="50"/>
      <c r="U45" s="50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47">
        <f>SUM(H42:H45)</f>
        <v>142470796</v>
      </c>
      <c r="J46" s="25"/>
      <c r="K46" s="109"/>
      <c r="L46" s="27"/>
      <c r="N46" s="109"/>
      <c r="O46" s="27"/>
      <c r="Q46" s="38"/>
      <c r="R46" s="49"/>
      <c r="S46" s="32"/>
      <c r="T46" s="51"/>
      <c r="U46" s="50"/>
    </row>
    <row r="47" spans="1:21" x14ac:dyDescent="0.2">
      <c r="A47" s="6"/>
      <c r="B47" s="6"/>
      <c r="C47" s="6"/>
      <c r="D47" s="6"/>
      <c r="E47" s="6"/>
      <c r="F47" s="6"/>
      <c r="G47" s="6"/>
      <c r="H47" s="7"/>
      <c r="I47" s="48">
        <f>SUM(I40:I46)</f>
        <v>629345399</v>
      </c>
      <c r="J47" s="25"/>
      <c r="K47" s="109"/>
      <c r="L47" s="27"/>
      <c r="N47" s="109"/>
      <c r="O47" s="27"/>
      <c r="Q47" s="38"/>
      <c r="R47" s="49"/>
      <c r="S47" s="32"/>
      <c r="T47" s="49"/>
      <c r="U47" s="50"/>
    </row>
    <row r="48" spans="1:21" x14ac:dyDescent="0.2">
      <c r="A48" s="6"/>
      <c r="B48" s="16">
        <v>2</v>
      </c>
      <c r="C48" s="16" t="s">
        <v>57</v>
      </c>
      <c r="D48" s="6"/>
      <c r="E48" s="6"/>
      <c r="F48" s="6"/>
      <c r="G48" s="6"/>
      <c r="H48" s="7"/>
      <c r="I48" s="7"/>
      <c r="J48" s="25"/>
      <c r="K48" s="109"/>
      <c r="L48" s="27"/>
      <c r="N48" s="109"/>
      <c r="O48" s="27"/>
      <c r="Q48" s="38"/>
      <c r="R48" s="49"/>
      <c r="S48" s="50"/>
      <c r="T48" s="49"/>
      <c r="U48" s="50"/>
    </row>
    <row r="49" spans="1:21" x14ac:dyDescent="0.2">
      <c r="A49" s="6"/>
      <c r="B49" s="6"/>
      <c r="C49" s="6" t="s">
        <v>28</v>
      </c>
      <c r="D49" s="6"/>
      <c r="E49" s="6"/>
      <c r="F49" s="6"/>
      <c r="G49" s="15"/>
      <c r="H49" s="7">
        <f>M121</f>
        <v>120000</v>
      </c>
      <c r="I49" s="7"/>
      <c r="J49" s="25"/>
      <c r="K49" s="109"/>
      <c r="L49" s="27"/>
      <c r="N49" s="109"/>
      <c r="O49" s="27"/>
      <c r="Q49" s="38"/>
      <c r="R49" s="55"/>
      <c r="S49" s="55">
        <f>SUM(S13:S47)</f>
        <v>0</v>
      </c>
      <c r="T49" s="49"/>
      <c r="U49" s="50"/>
    </row>
    <row r="50" spans="1:21" x14ac:dyDescent="0.2">
      <c r="A50" s="6"/>
      <c r="B50" s="6"/>
      <c r="C50" s="6" t="s">
        <v>33</v>
      </c>
      <c r="D50" s="6"/>
      <c r="E50" s="6"/>
      <c r="F50" s="6"/>
      <c r="G50" s="20"/>
      <c r="H50" s="52"/>
      <c r="I50" s="7" t="s">
        <v>1</v>
      </c>
      <c r="J50" s="56"/>
      <c r="K50" s="109"/>
      <c r="L50" s="27"/>
      <c r="M50" s="57"/>
      <c r="N50" s="109"/>
      <c r="O50" s="27"/>
      <c r="P50" s="57"/>
      <c r="Q50" s="38"/>
      <c r="S50" s="1"/>
      <c r="U50" s="1"/>
    </row>
    <row r="51" spans="1:21" x14ac:dyDescent="0.2">
      <c r="A51" s="6"/>
      <c r="B51" s="6"/>
      <c r="C51" s="6"/>
      <c r="D51" s="6"/>
      <c r="E51" s="6"/>
      <c r="F51" s="6"/>
      <c r="G51" s="20" t="s">
        <v>1</v>
      </c>
      <c r="H51" s="53"/>
      <c r="I51" s="7">
        <f>H49+H50</f>
        <v>120000</v>
      </c>
      <c r="J51" s="56"/>
      <c r="K51" s="109"/>
      <c r="L51" s="27"/>
      <c r="M51" s="57"/>
      <c r="N51" s="109"/>
      <c r="O51" s="27"/>
      <c r="P51" s="57"/>
      <c r="Q51" s="38"/>
      <c r="R51" s="58"/>
      <c r="S51" s="1" t="s">
        <v>36</v>
      </c>
      <c r="U51" s="1"/>
    </row>
    <row r="52" spans="1:21" x14ac:dyDescent="0.2">
      <c r="A52" s="6"/>
      <c r="B52" s="6"/>
      <c r="C52" s="6"/>
      <c r="D52" s="6"/>
      <c r="E52" s="6"/>
      <c r="F52" s="6"/>
      <c r="G52" s="20"/>
      <c r="H52" s="54"/>
      <c r="I52" s="7" t="s">
        <v>1</v>
      </c>
      <c r="J52" s="25"/>
      <c r="K52" s="109"/>
      <c r="L52" s="27"/>
      <c r="M52" s="57"/>
      <c r="N52" s="109"/>
      <c r="O52" s="27"/>
      <c r="P52" s="57"/>
      <c r="Q52" s="38"/>
      <c r="R52" s="58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0"/>
      <c r="K53" s="109"/>
      <c r="L53" s="27"/>
      <c r="M53" s="57"/>
      <c r="N53" s="109"/>
      <c r="O53" s="27"/>
      <c r="P53" s="57"/>
      <c r="Q53" s="38"/>
      <c r="R53" s="58"/>
      <c r="S53" s="1"/>
      <c r="U53" s="1"/>
    </row>
    <row r="54" spans="1:21" x14ac:dyDescent="0.25">
      <c r="A54" s="6"/>
      <c r="B54" s="6"/>
      <c r="C54" s="62" t="s">
        <v>61</v>
      </c>
      <c r="D54" s="6"/>
      <c r="E54" s="6"/>
      <c r="F54" s="6"/>
      <c r="G54" s="15"/>
      <c r="H54" s="37">
        <f>+L121</f>
        <v>5885000</v>
      </c>
      <c r="I54" s="7"/>
      <c r="J54" s="60"/>
      <c r="K54" s="109"/>
      <c r="L54" s="27"/>
      <c r="M54" s="57"/>
      <c r="N54" s="109"/>
      <c r="O54" s="27"/>
      <c r="P54" s="57"/>
      <c r="Q54" s="38"/>
      <c r="R54" s="58"/>
      <c r="S54" s="1"/>
      <c r="U54" s="1"/>
    </row>
    <row r="55" spans="1:21" x14ac:dyDescent="0.25">
      <c r="A55" s="6"/>
      <c r="B55" s="6"/>
      <c r="C55" s="62" t="s">
        <v>62</v>
      </c>
      <c r="D55" s="6"/>
      <c r="E55" s="6"/>
      <c r="F55" s="6"/>
      <c r="G55" s="15"/>
      <c r="H55" s="37">
        <f>+O121</f>
        <v>37082500</v>
      </c>
      <c r="I55" s="7"/>
      <c r="J55" s="60"/>
      <c r="K55" s="109"/>
      <c r="L55" s="27"/>
      <c r="M55" s="57"/>
      <c r="N55" s="109"/>
      <c r="O55" s="27"/>
      <c r="P55" s="57"/>
      <c r="Q55" s="38"/>
      <c r="R55" s="58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24"/>
      <c r="I56" s="7"/>
      <c r="J56" s="60"/>
      <c r="K56" s="109"/>
      <c r="L56" s="27"/>
      <c r="M56" s="57"/>
      <c r="N56" s="109"/>
      <c r="O56" s="27"/>
      <c r="P56" s="57"/>
      <c r="Q56" s="38"/>
      <c r="R56" s="58"/>
      <c r="S56" s="1"/>
      <c r="U56" s="1"/>
    </row>
    <row r="57" spans="1:21" x14ac:dyDescent="0.25">
      <c r="A57" s="6"/>
      <c r="B57" s="6"/>
      <c r="C57" s="6" t="s">
        <v>37</v>
      </c>
      <c r="D57" s="6"/>
      <c r="E57" s="6"/>
      <c r="F57" s="6"/>
      <c r="G57" s="6"/>
      <c r="H57" s="15"/>
      <c r="I57" s="44">
        <f>SUM(H54:H56)</f>
        <v>42967500</v>
      </c>
      <c r="J57" s="111"/>
      <c r="K57" s="109"/>
      <c r="L57" s="27"/>
      <c r="M57" s="57"/>
      <c r="N57" s="109"/>
      <c r="O57" s="27"/>
      <c r="P57" s="57"/>
      <c r="Q57" s="38"/>
      <c r="R57" s="59"/>
      <c r="S57" s="43"/>
      <c r="T57" s="59"/>
      <c r="U57" s="43"/>
    </row>
    <row r="58" spans="1:21" x14ac:dyDescent="0.25">
      <c r="A58" s="6"/>
      <c r="B58" s="6"/>
      <c r="C58" s="16" t="s">
        <v>37</v>
      </c>
      <c r="D58" s="6"/>
      <c r="E58" s="6"/>
      <c r="F58" s="6"/>
      <c r="G58" s="6"/>
      <c r="H58" s="7"/>
      <c r="I58" s="7">
        <f>+I33-I51+I57</f>
        <v>186754100</v>
      </c>
      <c r="J58" s="60"/>
      <c r="K58" s="109"/>
      <c r="L58" s="27"/>
      <c r="M58" s="61"/>
      <c r="N58" s="109"/>
      <c r="O58" s="27"/>
      <c r="P58" s="61"/>
      <c r="Q58" s="38"/>
      <c r="R58" s="59"/>
      <c r="S58" s="43"/>
      <c r="T58" s="59"/>
      <c r="U58" s="43"/>
    </row>
    <row r="59" spans="1:21" x14ac:dyDescent="0.25">
      <c r="A59" s="62" t="s">
        <v>38</v>
      </c>
      <c r="B59" s="6"/>
      <c r="C59" s="6" t="s">
        <v>39</v>
      </c>
      <c r="D59" s="6"/>
      <c r="E59" s="6"/>
      <c r="F59" s="6"/>
      <c r="G59" s="6"/>
      <c r="H59" s="7"/>
      <c r="I59" s="7">
        <f>+I27</f>
        <v>186754100</v>
      </c>
      <c r="J59" s="60"/>
      <c r="K59" s="109"/>
      <c r="L59" s="27"/>
      <c r="M59" s="61"/>
      <c r="N59" s="109"/>
      <c r="O59" s="27"/>
      <c r="P59" s="61"/>
      <c r="Q59" s="38"/>
      <c r="R59" s="59"/>
      <c r="S59" s="43"/>
      <c r="T59" s="59"/>
      <c r="U59" s="43"/>
    </row>
    <row r="60" spans="1:21" x14ac:dyDescent="0.25">
      <c r="A60" s="6"/>
      <c r="B60" s="6"/>
      <c r="C60" s="6"/>
      <c r="D60" s="6"/>
      <c r="E60" s="6"/>
      <c r="F60" s="6"/>
      <c r="G60" s="6"/>
      <c r="H60" s="7" t="s">
        <v>1</v>
      </c>
      <c r="I60" s="44">
        <v>0</v>
      </c>
      <c r="J60" s="60"/>
      <c r="K60" s="109"/>
      <c r="L60" s="27"/>
      <c r="M60" s="63"/>
      <c r="N60" s="109"/>
      <c r="O60" s="27"/>
      <c r="P60" s="63"/>
      <c r="Q60" s="38"/>
      <c r="R60" s="59"/>
      <c r="S60" s="43"/>
      <c r="T60" s="59"/>
      <c r="U60" s="64"/>
    </row>
    <row r="61" spans="1:21" x14ac:dyDescent="0.25">
      <c r="A61" s="6"/>
      <c r="B61" s="6"/>
      <c r="C61" s="6"/>
      <c r="D61" s="6"/>
      <c r="E61" s="6" t="s">
        <v>40</v>
      </c>
      <c r="F61" s="6"/>
      <c r="G61" s="6"/>
      <c r="H61" s="7"/>
      <c r="I61" s="7">
        <f>+I59-I58</f>
        <v>0</v>
      </c>
      <c r="J61" s="69"/>
      <c r="K61" s="109"/>
      <c r="L61" s="27"/>
      <c r="M61" s="57"/>
      <c r="N61" s="109"/>
      <c r="O61" s="27"/>
      <c r="P61" s="57"/>
      <c r="Q61" s="38"/>
      <c r="R61" s="59"/>
      <c r="S61" s="43"/>
      <c r="T61" s="59"/>
      <c r="U61" s="59"/>
    </row>
    <row r="62" spans="1:21" x14ac:dyDescent="0.25">
      <c r="A62" s="6"/>
      <c r="B62" s="6"/>
      <c r="C62" s="6"/>
      <c r="D62" s="6"/>
      <c r="E62" s="6"/>
      <c r="F62" s="6"/>
      <c r="G62" s="6"/>
      <c r="H62" s="7"/>
      <c r="I62" s="7"/>
      <c r="J62" s="69"/>
      <c r="K62" s="109"/>
      <c r="L62" s="27"/>
      <c r="M62" s="63"/>
      <c r="N62" s="109"/>
      <c r="O62" s="27"/>
      <c r="P62" s="63"/>
      <c r="Q62" s="38"/>
      <c r="R62" s="59"/>
      <c r="S62" s="43"/>
      <c r="T62" s="59"/>
      <c r="U62" s="59"/>
    </row>
    <row r="63" spans="1:21" x14ac:dyDescent="0.25">
      <c r="A63" s="6" t="s">
        <v>41</v>
      </c>
      <c r="B63" s="6"/>
      <c r="C63" s="6"/>
      <c r="D63" s="6"/>
      <c r="E63" s="6"/>
      <c r="F63" s="6"/>
      <c r="G63" s="6"/>
      <c r="H63" s="7"/>
      <c r="I63" s="41"/>
      <c r="J63" s="69"/>
      <c r="K63" s="109"/>
      <c r="L63" s="27"/>
      <c r="M63" s="63"/>
      <c r="N63" s="109"/>
      <c r="O63" s="27"/>
      <c r="P63" s="63"/>
      <c r="Q63" s="38"/>
      <c r="R63" s="59"/>
      <c r="S63" s="43"/>
      <c r="T63" s="59"/>
      <c r="U63" s="59"/>
    </row>
    <row r="64" spans="1:21" x14ac:dyDescent="0.25">
      <c r="A64" s="6" t="s">
        <v>42</v>
      </c>
      <c r="B64" s="6"/>
      <c r="C64" s="6"/>
      <c r="D64" s="6"/>
      <c r="E64" s="6" t="s">
        <v>1</v>
      </c>
      <c r="F64" s="6"/>
      <c r="G64" s="6" t="s">
        <v>43</v>
      </c>
      <c r="H64" s="7"/>
      <c r="I64" s="21"/>
      <c r="J64" s="69"/>
      <c r="K64" s="110"/>
      <c r="L64" s="88"/>
      <c r="M64" s="63"/>
      <c r="N64" s="109"/>
      <c r="O64" s="27"/>
      <c r="P64" s="63"/>
      <c r="Q64" s="38"/>
      <c r="R64" s="59"/>
      <c r="S64" s="43"/>
      <c r="T64" s="59"/>
      <c r="U64" s="59"/>
    </row>
    <row r="65" spans="1:19" x14ac:dyDescent="0.25">
      <c r="A65" s="6"/>
      <c r="B65" s="6"/>
      <c r="C65" s="6"/>
      <c r="D65" s="6"/>
      <c r="E65" s="6"/>
      <c r="F65" s="6"/>
      <c r="G65" s="6"/>
      <c r="H65" s="7" t="s">
        <v>1</v>
      </c>
      <c r="I65" s="21"/>
      <c r="J65" s="69"/>
      <c r="L65" s="88"/>
      <c r="M65" s="63"/>
      <c r="N65" s="109"/>
      <c r="O65" s="27"/>
      <c r="P65" s="63"/>
      <c r="Q65" s="38"/>
      <c r="S65" s="33"/>
    </row>
    <row r="66" spans="1:19" x14ac:dyDescent="0.25">
      <c r="A66" s="65"/>
      <c r="B66" s="66"/>
      <c r="C66" s="66"/>
      <c r="D66" s="67"/>
      <c r="E66" s="67"/>
      <c r="F66" s="67"/>
      <c r="G66" s="67"/>
      <c r="H66" s="67"/>
      <c r="J66" s="69"/>
      <c r="N66" s="109"/>
      <c r="O66" s="27"/>
      <c r="Q66" s="38"/>
    </row>
    <row r="67" spans="1:19" x14ac:dyDescent="0.25">
      <c r="A67" s="1"/>
      <c r="B67" s="1"/>
      <c r="C67" s="1"/>
      <c r="D67" s="1"/>
      <c r="E67" s="1"/>
      <c r="F67" s="1"/>
      <c r="G67" s="8"/>
      <c r="I67" s="1"/>
      <c r="J67" s="69"/>
      <c r="N67" s="109"/>
      <c r="O67" s="27"/>
      <c r="Q67" s="38"/>
      <c r="S67" s="58"/>
    </row>
    <row r="68" spans="1:19" x14ac:dyDescent="0.25">
      <c r="A68" s="68" t="s">
        <v>44</v>
      </c>
      <c r="B68" s="66"/>
      <c r="C68" s="66"/>
      <c r="D68" s="67"/>
      <c r="E68" s="67"/>
      <c r="F68" s="67"/>
      <c r="G68" s="8" t="s">
        <v>45</v>
      </c>
      <c r="J68" s="69"/>
      <c r="O68" s="27"/>
      <c r="Q68" s="38"/>
      <c r="S68" s="58"/>
    </row>
    <row r="70" spans="1:19" x14ac:dyDescent="0.25">
      <c r="A70" s="68" t="s">
        <v>66</v>
      </c>
      <c r="B70" s="66"/>
      <c r="C70" s="66"/>
      <c r="D70" s="67"/>
      <c r="E70" s="67"/>
      <c r="F70" s="67"/>
      <c r="G70" s="8"/>
      <c r="H70" s="5" t="s">
        <v>69</v>
      </c>
      <c r="J70" s="69"/>
      <c r="O70" s="27"/>
      <c r="Q70" s="38"/>
      <c r="S70" s="58"/>
    </row>
    <row r="71" spans="1:19" x14ac:dyDescent="0.25">
      <c r="A71" s="1"/>
      <c r="B71" s="1"/>
      <c r="C71" s="1"/>
      <c r="D71" s="1"/>
      <c r="E71" s="1"/>
      <c r="F71" s="1"/>
      <c r="H71" s="8"/>
      <c r="I71" s="1"/>
      <c r="J71" s="69"/>
      <c r="O71" s="27"/>
      <c r="Q71" s="38"/>
    </row>
    <row r="72" spans="1:19" x14ac:dyDescent="0.25">
      <c r="A72" s="1"/>
      <c r="B72" s="1"/>
      <c r="C72" s="1"/>
      <c r="D72" s="1"/>
      <c r="E72" s="1"/>
      <c r="F72" s="1"/>
      <c r="G72" s="67" t="s">
        <v>46</v>
      </c>
      <c r="H72" s="1"/>
      <c r="I72" s="1"/>
      <c r="J72" s="69"/>
      <c r="M72" s="63"/>
      <c r="N72" s="63"/>
      <c r="O72" s="27"/>
      <c r="P72" s="63"/>
      <c r="Q72" s="38"/>
    </row>
    <row r="73" spans="1:19" x14ac:dyDescent="0.25">
      <c r="A73" s="1"/>
      <c r="B73" s="1"/>
      <c r="C73" s="1"/>
      <c r="D73" s="1"/>
      <c r="E73" s="1"/>
      <c r="F73" s="1"/>
      <c r="G73" s="67"/>
      <c r="H73" s="1"/>
      <c r="I73" s="1"/>
      <c r="J73" s="69"/>
      <c r="O73" s="27"/>
      <c r="Q73" s="38"/>
    </row>
    <row r="74" spans="1:19" x14ac:dyDescent="0.25">
      <c r="A74" s="1"/>
      <c r="B74" s="1"/>
      <c r="C74" s="1"/>
      <c r="D74" s="1"/>
      <c r="E74" s="1" t="s">
        <v>47</v>
      </c>
      <c r="F74" s="1"/>
      <c r="G74" s="1"/>
      <c r="H74" s="1"/>
      <c r="I74" s="1"/>
      <c r="J74" s="69"/>
      <c r="O74" s="27"/>
      <c r="Q74" s="38"/>
    </row>
    <row r="75" spans="1:19" x14ac:dyDescent="0.25">
      <c r="A75" s="1"/>
      <c r="B75" s="1"/>
      <c r="C75" s="1"/>
      <c r="D75" s="1"/>
      <c r="E75" s="1" t="s">
        <v>47</v>
      </c>
      <c r="F75" s="1"/>
      <c r="G75" s="1"/>
      <c r="H75" s="1"/>
      <c r="I75" s="70"/>
      <c r="J75" s="69"/>
      <c r="O75" s="27"/>
      <c r="Q75" s="38"/>
    </row>
    <row r="76" spans="1:19" x14ac:dyDescent="0.25">
      <c r="A76" s="67"/>
      <c r="B76" s="67"/>
      <c r="C76" s="67"/>
      <c r="D76" s="67"/>
      <c r="E76" s="67"/>
      <c r="F76" s="67"/>
      <c r="G76" s="71"/>
      <c r="H76" s="72"/>
      <c r="I76" s="67"/>
      <c r="J76" s="69"/>
      <c r="O76" s="27"/>
      <c r="Q76" s="73"/>
    </row>
    <row r="77" spans="1:19" x14ac:dyDescent="0.25">
      <c r="A77" s="67"/>
      <c r="B77" s="67"/>
      <c r="C77" s="67"/>
      <c r="D77" s="67"/>
      <c r="E77" s="67"/>
      <c r="F77" s="67"/>
      <c r="G77" s="71" t="s">
        <v>48</v>
      </c>
      <c r="H77" s="74"/>
      <c r="I77" s="67"/>
      <c r="J77" s="69"/>
      <c r="O77" s="27"/>
      <c r="Q77" s="73"/>
    </row>
    <row r="78" spans="1:19" x14ac:dyDescent="0.25">
      <c r="A78" s="78"/>
      <c r="B78" s="76"/>
      <c r="C78" s="76"/>
      <c r="D78" s="76"/>
      <c r="E78" s="77"/>
      <c r="F78" s="1"/>
      <c r="G78" s="1"/>
      <c r="H78" s="43"/>
      <c r="I78" s="1"/>
      <c r="J78" s="69"/>
      <c r="O78" s="27"/>
      <c r="Q78" s="73"/>
    </row>
    <row r="79" spans="1:19" x14ac:dyDescent="0.25">
      <c r="A79" s="78"/>
      <c r="B79" s="76"/>
      <c r="C79" s="79"/>
      <c r="D79" s="76"/>
      <c r="E79" s="80"/>
      <c r="F79" s="1"/>
      <c r="G79" s="1"/>
      <c r="H79" s="43"/>
      <c r="I79" s="1"/>
      <c r="J79" s="69"/>
      <c r="O79" s="27"/>
      <c r="Q79" s="73"/>
    </row>
    <row r="80" spans="1:19" x14ac:dyDescent="0.25">
      <c r="A80" s="77"/>
      <c r="B80" s="76"/>
      <c r="C80" s="79"/>
      <c r="D80" s="79"/>
      <c r="E80" s="81"/>
      <c r="F80" s="58"/>
      <c r="H80" s="59"/>
      <c r="J80" s="69"/>
      <c r="O80" s="27"/>
      <c r="Q80" s="73"/>
    </row>
    <row r="81" spans="1:17" x14ac:dyDescent="0.25">
      <c r="A81" s="82"/>
      <c r="B81" s="76"/>
      <c r="C81" s="83"/>
      <c r="D81" s="83"/>
      <c r="E81" s="81"/>
      <c r="H81" s="59"/>
      <c r="J81" s="69"/>
      <c r="O81" s="27"/>
      <c r="Q81" s="73"/>
    </row>
    <row r="82" spans="1:17" x14ac:dyDescent="0.25">
      <c r="A82" s="84"/>
      <c r="B82" s="76"/>
      <c r="C82" s="83"/>
      <c r="D82" s="83"/>
      <c r="E82" s="81"/>
      <c r="H82" s="59"/>
      <c r="J82" s="69"/>
      <c r="O82" s="27"/>
      <c r="Q82" s="85"/>
    </row>
    <row r="83" spans="1:17" x14ac:dyDescent="0.25">
      <c r="A83" s="84"/>
      <c r="B83" s="76"/>
      <c r="C83" s="83"/>
      <c r="D83" s="83"/>
      <c r="E83" s="81"/>
      <c r="H83" s="59"/>
      <c r="J83" s="69"/>
      <c r="O83" s="27"/>
      <c r="Q83" s="85"/>
    </row>
    <row r="84" spans="1:17" x14ac:dyDescent="0.25">
      <c r="A84" s="75"/>
      <c r="B84" s="76"/>
      <c r="C84" s="76"/>
      <c r="D84" s="76"/>
      <c r="E84" s="77"/>
      <c r="F84" s="1"/>
      <c r="G84" s="1"/>
      <c r="H84" s="43"/>
      <c r="I84" s="1"/>
      <c r="J84" s="69"/>
      <c r="K84" s="110"/>
      <c r="L84" s="27"/>
      <c r="O84" s="27"/>
      <c r="Q84" s="85"/>
    </row>
    <row r="85" spans="1:17" x14ac:dyDescent="0.25">
      <c r="A85" s="78" t="s">
        <v>49</v>
      </c>
      <c r="B85" s="76"/>
      <c r="C85" s="76"/>
      <c r="D85" s="76"/>
      <c r="E85" s="77"/>
      <c r="F85" s="1"/>
      <c r="G85" s="1"/>
      <c r="H85" s="43"/>
      <c r="I85" s="1"/>
      <c r="J85" s="69"/>
      <c r="K85" s="26"/>
      <c r="L85" s="27"/>
      <c r="O85" s="27"/>
      <c r="Q85" s="85"/>
    </row>
    <row r="86" spans="1:17" x14ac:dyDescent="0.25">
      <c r="A86" s="78"/>
      <c r="B86" s="76"/>
      <c r="C86" s="79"/>
      <c r="D86" s="76"/>
      <c r="E86" s="80"/>
      <c r="F86" s="1"/>
      <c r="G86" s="1"/>
      <c r="H86" s="43"/>
      <c r="I86" s="1"/>
      <c r="J86" s="69"/>
      <c r="K86" s="26"/>
      <c r="L86" s="27"/>
      <c r="O86" s="27"/>
      <c r="Q86" s="85"/>
    </row>
    <row r="87" spans="1:17" x14ac:dyDescent="0.25">
      <c r="A87" s="86">
        <f>SUM(A68:A86)</f>
        <v>0</v>
      </c>
      <c r="E87" s="59">
        <f>SUM(E68:E86)</f>
        <v>0</v>
      </c>
      <c r="H87" s="59">
        <f>SUM(H68:H86)</f>
        <v>0</v>
      </c>
      <c r="J87" s="69"/>
      <c r="K87" s="26"/>
      <c r="L87" s="27"/>
      <c r="O87" s="27"/>
      <c r="Q87" s="85"/>
    </row>
    <row r="88" spans="1:17" x14ac:dyDescent="0.25">
      <c r="J88" s="69"/>
      <c r="K88" s="26"/>
      <c r="L88" s="27"/>
      <c r="O88" s="27"/>
      <c r="Q88" s="73"/>
    </row>
    <row r="89" spans="1:17" x14ac:dyDescent="0.25">
      <c r="J89" s="69"/>
      <c r="K89" s="26"/>
      <c r="L89" s="27"/>
      <c r="O89" s="27"/>
      <c r="Q89" s="73"/>
    </row>
    <row r="90" spans="1:17" x14ac:dyDescent="0.25">
      <c r="J90" s="69"/>
      <c r="K90" s="26"/>
      <c r="L90" s="27"/>
      <c r="O90" s="27"/>
      <c r="Q90" s="73"/>
    </row>
    <row r="91" spans="1:17" x14ac:dyDescent="0.25">
      <c r="J91" s="69"/>
      <c r="K91" s="26"/>
      <c r="L91" s="27"/>
      <c r="O91" s="27"/>
      <c r="Q91" s="73"/>
    </row>
    <row r="92" spans="1:17" x14ac:dyDescent="0.25">
      <c r="J92" s="69"/>
      <c r="K92" s="26"/>
      <c r="L92" s="27"/>
      <c r="O92" s="27"/>
      <c r="Q92" s="73"/>
    </row>
    <row r="93" spans="1:17" x14ac:dyDescent="0.25">
      <c r="J93" s="69"/>
      <c r="K93" s="26"/>
      <c r="L93" s="27"/>
      <c r="O93" s="27"/>
      <c r="Q93" s="73"/>
    </row>
    <row r="94" spans="1:17" x14ac:dyDescent="0.2">
      <c r="K94" s="26"/>
      <c r="L94" s="27"/>
      <c r="O94" s="27"/>
      <c r="Q94" s="73"/>
    </row>
    <row r="95" spans="1:17" x14ac:dyDescent="0.2">
      <c r="K95" s="26"/>
      <c r="L95" s="27"/>
      <c r="O95" s="27"/>
      <c r="Q95" s="73"/>
    </row>
    <row r="96" spans="1:17" x14ac:dyDescent="0.2">
      <c r="K96" s="26"/>
      <c r="L96" s="27"/>
      <c r="O96" s="27"/>
      <c r="Q96" s="73"/>
    </row>
    <row r="97" spans="1:21" x14ac:dyDescent="0.2">
      <c r="K97" s="26"/>
      <c r="L97" s="27"/>
      <c r="O97" s="27"/>
      <c r="Q97" s="73"/>
    </row>
    <row r="98" spans="1:21" x14ac:dyDescent="0.2">
      <c r="K98" s="26"/>
      <c r="L98" s="27"/>
      <c r="O98" s="27"/>
      <c r="Q98" s="73"/>
    </row>
    <row r="99" spans="1:21" x14ac:dyDescent="0.2">
      <c r="K99" s="26"/>
      <c r="L99" s="27"/>
      <c r="O99" s="27"/>
      <c r="Q99" s="73"/>
    </row>
    <row r="100" spans="1:21" x14ac:dyDescent="0.25">
      <c r="K100" s="26"/>
      <c r="L100" s="87"/>
      <c r="O100" s="87"/>
      <c r="Q100" s="73"/>
    </row>
    <row r="101" spans="1:21" x14ac:dyDescent="0.25">
      <c r="K101" s="26"/>
      <c r="L101" s="87"/>
      <c r="O101" s="87"/>
      <c r="Q101" s="73"/>
    </row>
    <row r="102" spans="1:21" x14ac:dyDescent="0.25">
      <c r="K102" s="26"/>
      <c r="L102" s="88"/>
      <c r="O102" s="88"/>
      <c r="Q102" s="73"/>
    </row>
    <row r="103" spans="1:21" x14ac:dyDescent="0.25">
      <c r="K103" s="26"/>
      <c r="L103" s="88"/>
      <c r="O103" s="88"/>
      <c r="Q103" s="73"/>
    </row>
    <row r="104" spans="1:21" x14ac:dyDescent="0.25">
      <c r="K104" s="26"/>
      <c r="L104" s="88"/>
      <c r="O104" s="88"/>
      <c r="Q104" s="73"/>
    </row>
    <row r="105" spans="1:21" x14ac:dyDescent="0.25">
      <c r="K105" s="26"/>
      <c r="L105" s="88"/>
      <c r="O105" s="88"/>
      <c r="Q105" s="73"/>
    </row>
    <row r="106" spans="1:21" x14ac:dyDescent="0.25">
      <c r="K106" s="26"/>
      <c r="L106" s="88"/>
      <c r="O106" s="88"/>
      <c r="Q106" s="73"/>
    </row>
    <row r="107" spans="1:21" x14ac:dyDescent="0.25">
      <c r="K107" s="26"/>
      <c r="L107" s="88"/>
      <c r="O107" s="88"/>
      <c r="Q107" s="73"/>
    </row>
    <row r="108" spans="1:21" x14ac:dyDescent="0.25">
      <c r="K108" s="26"/>
      <c r="L108" s="88"/>
      <c r="O108" s="88"/>
      <c r="Q108" s="73"/>
    </row>
    <row r="109" spans="1:21" s="45" customFormat="1" x14ac:dyDescent="0.25">
      <c r="A109" s="5"/>
      <c r="B109" s="5"/>
      <c r="C109" s="5"/>
      <c r="D109" s="5"/>
      <c r="E109" s="5"/>
      <c r="F109" s="5"/>
      <c r="G109" s="5"/>
      <c r="I109" s="5"/>
      <c r="J109" s="5"/>
      <c r="K109" s="26"/>
      <c r="L109" s="88"/>
      <c r="O109" s="88"/>
      <c r="Q109" s="73"/>
      <c r="R109" s="5"/>
      <c r="S109" s="5"/>
      <c r="T109" s="5"/>
      <c r="U109" s="5"/>
    </row>
    <row r="110" spans="1:21" s="45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88"/>
      <c r="O110" s="88"/>
      <c r="Q110" s="89"/>
      <c r="R110" s="5"/>
      <c r="S110" s="5"/>
      <c r="T110" s="5"/>
      <c r="U110" s="5"/>
    </row>
    <row r="111" spans="1:21" s="45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88"/>
      <c r="O111" s="88"/>
      <c r="Q111" s="89"/>
      <c r="R111" s="5"/>
      <c r="S111" s="5"/>
      <c r="T111" s="5"/>
      <c r="U111" s="5"/>
    </row>
    <row r="112" spans="1:21" s="45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88"/>
      <c r="O112" s="88"/>
      <c r="Q112" s="89"/>
      <c r="R112" s="5"/>
      <c r="S112" s="5"/>
      <c r="T112" s="5"/>
      <c r="U112" s="5"/>
    </row>
    <row r="113" spans="1:21" s="45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88"/>
      <c r="O113" s="88"/>
      <c r="Q113" s="63">
        <f>SUM(Q13:Q112)</f>
        <v>0</v>
      </c>
      <c r="R113" s="5"/>
      <c r="S113" s="5"/>
      <c r="T113" s="5"/>
      <c r="U113" s="5"/>
    </row>
    <row r="114" spans="1:21" s="45" customFormat="1" x14ac:dyDescent="0.25">
      <c r="A114" s="5"/>
      <c r="B114" s="5"/>
      <c r="C114" s="5"/>
      <c r="D114" s="5"/>
      <c r="E114" s="5"/>
      <c r="F114" s="5"/>
      <c r="I114" s="5"/>
      <c r="J114" s="5"/>
      <c r="K114" s="26"/>
      <c r="L114" s="88"/>
      <c r="O114" s="88"/>
      <c r="Q114" s="89"/>
      <c r="R114" s="5"/>
      <c r="S114" s="5"/>
      <c r="T114" s="5"/>
      <c r="U114" s="5"/>
    </row>
    <row r="115" spans="1:21" s="45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26"/>
      <c r="L115" s="88"/>
      <c r="O115" s="88"/>
      <c r="Q115" s="89"/>
      <c r="R115" s="5"/>
      <c r="S115" s="5"/>
      <c r="T115" s="5"/>
      <c r="U115" s="5"/>
    </row>
    <row r="116" spans="1:21" s="45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88"/>
      <c r="O116" s="88"/>
      <c r="Q116" s="89"/>
      <c r="R116" s="5"/>
      <c r="S116" s="5"/>
      <c r="T116" s="5"/>
      <c r="U116" s="5"/>
    </row>
    <row r="117" spans="1:21" s="45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88"/>
      <c r="O117" s="88"/>
      <c r="Q117" s="89"/>
      <c r="R117" s="5"/>
      <c r="S117" s="5"/>
      <c r="T117" s="5"/>
      <c r="U117" s="5"/>
    </row>
    <row r="118" spans="1:21" s="45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88"/>
      <c r="O118" s="88"/>
      <c r="Q118" s="89"/>
      <c r="R118" s="5"/>
      <c r="S118" s="5"/>
      <c r="T118" s="5"/>
      <c r="U118" s="5"/>
    </row>
    <row r="119" spans="1:21" s="45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88"/>
      <c r="O119" s="88"/>
      <c r="Q119" s="89"/>
      <c r="R119" s="5"/>
      <c r="S119" s="5"/>
      <c r="T119" s="5"/>
      <c r="U119" s="5"/>
    </row>
    <row r="120" spans="1:21" s="45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88"/>
      <c r="O120" s="88"/>
      <c r="Q120" s="89"/>
      <c r="R120" s="5"/>
      <c r="S120" s="5"/>
      <c r="T120" s="5"/>
      <c r="U120" s="5"/>
    </row>
    <row r="121" spans="1:21" s="45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90">
        <f>SUM(L13:L120)</f>
        <v>5885000</v>
      </c>
      <c r="M121" s="90">
        <f t="shared" ref="M121:P121" si="1">SUM(M13:M120)</f>
        <v>120000</v>
      </c>
      <c r="N121" s="90">
        <f>SUM(N13:N120)</f>
        <v>1180569</v>
      </c>
      <c r="O121" s="90">
        <f>SUM(O13:O120)</f>
        <v>37082500</v>
      </c>
      <c r="P121" s="90">
        <f t="shared" si="1"/>
        <v>0</v>
      </c>
      <c r="Q121" s="89"/>
      <c r="R121" s="5"/>
      <c r="S121" s="5"/>
      <c r="T121" s="5"/>
      <c r="U121" s="5"/>
    </row>
    <row r="122" spans="1:21" s="45" customFormat="1" x14ac:dyDescent="0.25">
      <c r="A122" s="5"/>
      <c r="B122" s="5"/>
      <c r="C122" s="5"/>
      <c r="D122" s="5"/>
      <c r="E122" s="5"/>
      <c r="F122" s="5"/>
      <c r="H122" s="5"/>
      <c r="I122" s="5"/>
      <c r="J122" s="5"/>
      <c r="K122" s="5"/>
      <c r="L122" s="90">
        <f>SUM(L13:L121)</f>
        <v>11770000</v>
      </c>
      <c r="O122" s="90">
        <f>SUM(O13:O121)</f>
        <v>74165000</v>
      </c>
      <c r="Q122" s="89"/>
      <c r="R122" s="5"/>
      <c r="S122" s="5"/>
      <c r="T122" s="5"/>
      <c r="U122" s="5"/>
    </row>
    <row r="123" spans="1:21" s="45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91"/>
      <c r="O123" s="91"/>
      <c r="Q123" s="89"/>
      <c r="R123" s="5"/>
      <c r="S123" s="5"/>
      <c r="T123" s="5"/>
      <c r="U123" s="5"/>
    </row>
    <row r="124" spans="1:21" s="45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1"/>
      <c r="O124" s="91"/>
      <c r="Q124" s="89"/>
      <c r="R124" s="5"/>
      <c r="S124" s="5"/>
      <c r="T124" s="5"/>
      <c r="U124" s="5"/>
    </row>
    <row r="125" spans="1:21" s="45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1"/>
      <c r="O125" s="91"/>
      <c r="Q125" s="89"/>
      <c r="R125" s="5"/>
      <c r="S125" s="5"/>
      <c r="T125" s="5"/>
      <c r="U125" s="5"/>
    </row>
    <row r="126" spans="1:21" s="45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1"/>
      <c r="O126" s="91"/>
      <c r="Q126" s="89"/>
      <c r="R126" s="5"/>
      <c r="S126" s="5"/>
      <c r="T126" s="5"/>
      <c r="U126" s="5"/>
    </row>
    <row r="127" spans="1:21" s="45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1"/>
      <c r="O127" s="91"/>
      <c r="Q127" s="89"/>
      <c r="R127" s="5"/>
      <c r="S127" s="5"/>
      <c r="T127" s="5"/>
      <c r="U127" s="5"/>
    </row>
    <row r="128" spans="1:21" s="45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1"/>
      <c r="O128" s="91"/>
      <c r="Q128" s="89"/>
      <c r="R128" s="5"/>
      <c r="S128" s="5"/>
      <c r="T128" s="5"/>
      <c r="U128" s="5"/>
    </row>
    <row r="129" spans="1:21" s="45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1"/>
      <c r="O129" s="91"/>
      <c r="Q129" s="89"/>
      <c r="R129" s="5"/>
      <c r="S129" s="5"/>
      <c r="T129" s="5"/>
      <c r="U129" s="5"/>
    </row>
    <row r="130" spans="1:21" s="45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1"/>
      <c r="O130" s="91"/>
      <c r="Q130" s="89"/>
      <c r="R130" s="5"/>
      <c r="S130" s="5"/>
      <c r="T130" s="5"/>
      <c r="U130" s="5"/>
    </row>
    <row r="131" spans="1:21" s="45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1"/>
      <c r="O131" s="91"/>
      <c r="Q131" s="89"/>
      <c r="R131" s="5"/>
      <c r="S131" s="5"/>
      <c r="T131" s="5"/>
      <c r="U131" s="5"/>
    </row>
    <row r="132" spans="1:21" s="45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1"/>
      <c r="O132" s="91"/>
      <c r="Q132" s="89"/>
      <c r="R132" s="5"/>
      <c r="S132" s="5"/>
      <c r="T132" s="5"/>
      <c r="U132" s="5"/>
    </row>
  </sheetData>
  <mergeCells count="3">
    <mergeCell ref="A1:I1"/>
    <mergeCell ref="L11:M11"/>
    <mergeCell ref="N11:O11"/>
  </mergeCells>
  <hyperlinks>
    <hyperlink ref="N28" r:id="rId1" display="cetak-kwitansi.php%3fid=1801207"/>
    <hyperlink ref="N14" r:id="rId2" display="cetak-kwitansi.php%3fid=1801192"/>
    <hyperlink ref="N15" r:id="rId3" display="cetak-kwitansi.php%3fid=1801193"/>
    <hyperlink ref="N16" r:id="rId4" display="cetak-kwitansi.php%3fid=1801194"/>
    <hyperlink ref="N17" r:id="rId5" display="cetak-kwitansi.php%3fid=1801195"/>
    <hyperlink ref="N21" r:id="rId6" display="cetak-kwitansi.php%3fid=1801200"/>
    <hyperlink ref="N22" r:id="rId7" display="cetak-kwitansi.php%3fid=1801201"/>
    <hyperlink ref="N24" r:id="rId8" display="cetak-kwitansi.php%3fid=1801203"/>
    <hyperlink ref="N25" r:id="rId9" display="cetak-kwitansi.php%3fid=1801204"/>
    <hyperlink ref="N26" r:id="rId10" display="cetak-kwitansi.php%3fid=1801205"/>
    <hyperlink ref="N27" r:id="rId11" display="cetak-kwitansi.php%3fid=1801206"/>
    <hyperlink ref="N29" r:id="rId12" display="cetak-kwitansi.php%3fid=1801208"/>
    <hyperlink ref="N31" r:id="rId13" display="cetak-kwitansi.php%3fid=1801210"/>
    <hyperlink ref="N32" r:id="rId14" display="cetak-kwitansi.php%3fid=1801211"/>
    <hyperlink ref="N33" r:id="rId15" display="cetak-kwitansi.php%3fid=1801212"/>
    <hyperlink ref="N34" r:id="rId16" display="cetak-kwitansi.php%3fid=1801213"/>
    <hyperlink ref="N19" r:id="rId17" display="cetak-kwitansi.php%3fid=1801198"/>
    <hyperlink ref="N13" r:id="rId18" display="cetak-kwitansi.php%3fid=1801191"/>
    <hyperlink ref="N18" r:id="rId19" display="cetak-kwitansi.php%3fid=1801197"/>
    <hyperlink ref="N20" r:id="rId20" display="cetak-kwitansi.php%3fid=1801199"/>
    <hyperlink ref="N23" r:id="rId21" display="cetak-kwitansi.php%3fid=1801202"/>
    <hyperlink ref="N30" r:id="rId22" display="cetak-kwitansi.php%3fid=1801209"/>
    <hyperlink ref="N35" r:id="rId23" display="cetak-kwitansi.php%3fid=1801214"/>
  </hyperlinks>
  <pageMargins left="0.7" right="0.7" top="0.75" bottom="0.75" header="0.3" footer="0.3"/>
  <pageSetup scale="61" orientation="portrait" horizontalDpi="0" verticalDpi="0"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4"/>
  <sheetViews>
    <sheetView view="pageBreakPreview" topLeftCell="A43" zoomScale="84" zoomScaleNormal="100" zoomScaleSheetLayoutView="84" workbookViewId="0">
      <selection activeCell="I51" sqref="I51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1" bestFit="1" customWidth="1"/>
    <col min="13" max="14" width="20.7109375" style="45" customWidth="1"/>
    <col min="15" max="15" width="18.5703125" style="91" bestFit="1" customWidth="1"/>
    <col min="16" max="16" width="20.7109375" style="45" customWidth="1"/>
    <col min="17" max="17" width="21.5703125" style="89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53" t="s">
        <v>0</v>
      </c>
      <c r="B1" s="153"/>
      <c r="C1" s="153"/>
      <c r="D1" s="153"/>
      <c r="E1" s="153"/>
      <c r="F1" s="153"/>
      <c r="G1" s="153"/>
      <c r="H1" s="153"/>
      <c r="I1" s="153"/>
      <c r="J1" s="129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51</v>
      </c>
      <c r="C3" s="8"/>
      <c r="D3" s="6"/>
      <c r="E3" s="6"/>
      <c r="F3" s="6"/>
      <c r="G3" s="6"/>
      <c r="H3" s="6" t="s">
        <v>3</v>
      </c>
      <c r="I3" s="10">
        <v>43160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 t="s">
        <v>27</v>
      </c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1300</v>
      </c>
      <c r="F8" s="20"/>
      <c r="G8" s="15">
        <f>C8*E8</f>
        <v>130000000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86</v>
      </c>
      <c r="F9" s="20"/>
      <c r="G9" s="15">
        <f t="shared" ref="G9:G16" si="0">C9*E9</f>
        <v>4300000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41</v>
      </c>
      <c r="F10" s="20"/>
      <c r="G10" s="15">
        <f t="shared" si="0"/>
        <v>820000</v>
      </c>
      <c r="H10" s="7"/>
      <c r="I10" s="7"/>
      <c r="J10" s="15"/>
      <c r="K10" s="23"/>
      <c r="L10" s="2" t="s">
        <v>65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123</v>
      </c>
      <c r="F11" s="20"/>
      <c r="G11" s="15">
        <f t="shared" si="0"/>
        <v>1230000</v>
      </c>
      <c r="H11" s="7"/>
      <c r="I11" s="15"/>
      <c r="J11" s="15"/>
      <c r="K11" s="99"/>
      <c r="L11" s="154" t="s">
        <v>54</v>
      </c>
      <c r="M11" s="154"/>
      <c r="N11" s="155" t="s">
        <v>55</v>
      </c>
      <c r="O11" s="155"/>
      <c r="P11" s="100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1</v>
      </c>
      <c r="F12" s="20"/>
      <c r="G12" s="15">
        <f>C12*E12</f>
        <v>5000</v>
      </c>
      <c r="H12" s="7"/>
      <c r="I12" s="15"/>
      <c r="J12" s="15"/>
      <c r="K12" s="122" t="s">
        <v>63</v>
      </c>
      <c r="L12" s="101" t="s">
        <v>12</v>
      </c>
      <c r="M12" s="103" t="s">
        <v>13</v>
      </c>
      <c r="N12" s="102" t="s">
        <v>56</v>
      </c>
      <c r="O12" s="101" t="s">
        <v>12</v>
      </c>
      <c r="P12" s="102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 t="s">
        <v>68</v>
      </c>
      <c r="B13" s="20"/>
      <c r="C13" s="21">
        <v>2000</v>
      </c>
      <c r="D13" s="6"/>
      <c r="E13" s="20">
        <v>0</v>
      </c>
      <c r="F13" s="20"/>
      <c r="G13" s="15">
        <f t="shared" si="0"/>
        <v>0</v>
      </c>
      <c r="H13" s="7"/>
      <c r="I13" s="15"/>
      <c r="J13" s="131">
        <v>265000</v>
      </c>
      <c r="K13" s="113">
        <v>45117</v>
      </c>
      <c r="L13" s="27">
        <v>800000</v>
      </c>
      <c r="M13" s="126">
        <v>25140500</v>
      </c>
      <c r="N13" s="113"/>
      <c r="O13" s="121">
        <v>9025000</v>
      </c>
      <c r="P13" s="118"/>
      <c r="Q13" s="112"/>
      <c r="R13" s="31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J14" s="131">
        <v>115000</v>
      </c>
      <c r="K14" s="113">
        <v>45118</v>
      </c>
      <c r="L14" s="27">
        <v>3000000</v>
      </c>
      <c r="M14" s="127"/>
      <c r="N14" s="115"/>
      <c r="O14" s="121"/>
      <c r="P14" s="94"/>
      <c r="Q14" s="112"/>
      <c r="R14" s="32"/>
      <c r="S14" s="33"/>
      <c r="T14" s="31"/>
      <c r="U14" s="31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31">
        <v>7500000</v>
      </c>
      <c r="K15" s="113">
        <v>45119</v>
      </c>
      <c r="L15" s="27">
        <v>900000</v>
      </c>
      <c r="M15" s="126"/>
      <c r="N15" s="115"/>
      <c r="O15" s="121"/>
      <c r="P15" s="95"/>
      <c r="Q15" s="27"/>
      <c r="R15" s="32"/>
      <c r="S15" s="33"/>
      <c r="T15" s="31">
        <f>SUM(T6:T14)</f>
        <v>0</v>
      </c>
      <c r="U15" s="31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31">
        <v>13815000</v>
      </c>
      <c r="K16" s="113">
        <v>45120</v>
      </c>
      <c r="L16" s="27">
        <v>1000000</v>
      </c>
      <c r="M16" s="127"/>
      <c r="N16" s="115"/>
      <c r="O16" s="121"/>
      <c r="P16" s="28"/>
      <c r="Q16" s="99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136355000</v>
      </c>
      <c r="I17" s="8"/>
      <c r="J17" s="131">
        <v>850000</v>
      </c>
      <c r="K17" s="113">
        <v>45121</v>
      </c>
      <c r="L17" s="27">
        <v>1500000</v>
      </c>
      <c r="M17" s="126"/>
      <c r="N17" s="115"/>
      <c r="O17" s="121"/>
      <c r="P17" s="28"/>
      <c r="Q17" s="119"/>
      <c r="R17" s="29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31">
        <v>2440000</v>
      </c>
      <c r="K18" s="113">
        <v>45122</v>
      </c>
      <c r="L18" s="27">
        <v>400000</v>
      </c>
      <c r="M18" s="126"/>
      <c r="N18" s="115"/>
      <c r="O18" s="121"/>
      <c r="P18" s="95"/>
      <c r="Q18" s="120"/>
      <c r="R18" s="32"/>
      <c r="S18" s="33"/>
      <c r="T18" s="35" t="s">
        <v>20</v>
      </c>
      <c r="U18" s="33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31">
        <v>25000</v>
      </c>
      <c r="K19" s="113">
        <v>45123</v>
      </c>
      <c r="L19" s="27">
        <v>3000000</v>
      </c>
      <c r="M19" s="127"/>
      <c r="N19" s="115"/>
      <c r="O19" s="121"/>
      <c r="P19" s="96"/>
      <c r="Q19" s="100"/>
      <c r="R19" s="32"/>
      <c r="S19" s="33"/>
      <c r="T19" s="35"/>
      <c r="U19" s="33"/>
    </row>
    <row r="20" spans="1:21" x14ac:dyDescent="0.25">
      <c r="A20" s="6"/>
      <c r="B20" s="6"/>
      <c r="C20" s="21">
        <v>1000</v>
      </c>
      <c r="D20" s="6"/>
      <c r="E20" s="6">
        <v>1</v>
      </c>
      <c r="F20" s="6"/>
      <c r="G20" s="21">
        <f>C20*E20</f>
        <v>1000</v>
      </c>
      <c r="H20" s="7"/>
      <c r="I20" s="21"/>
      <c r="J20" s="131">
        <f>+SUM(J13:J19)</f>
        <v>25010000</v>
      </c>
      <c r="K20" s="113">
        <v>45124</v>
      </c>
      <c r="L20" s="27">
        <v>1600000</v>
      </c>
      <c r="M20" s="125"/>
      <c r="N20" s="115"/>
      <c r="O20" s="121"/>
      <c r="P20" s="28"/>
      <c r="Q20" s="27"/>
      <c r="R20" s="29"/>
    </row>
    <row r="21" spans="1:21" x14ac:dyDescent="0.25">
      <c r="A21" s="6"/>
      <c r="B21" s="6"/>
      <c r="C21" s="21">
        <v>500</v>
      </c>
      <c r="D21" s="6"/>
      <c r="E21" s="6">
        <v>450</v>
      </c>
      <c r="F21" s="6"/>
      <c r="G21" s="21">
        <f>C21*E21</f>
        <v>225000</v>
      </c>
      <c r="H21" s="7"/>
      <c r="I21" s="21"/>
      <c r="J21" s="86">
        <f>+J20-M13</f>
        <v>-130500</v>
      </c>
      <c r="K21" s="113">
        <v>45125</v>
      </c>
      <c r="L21" s="27">
        <v>850000</v>
      </c>
      <c r="M21" s="117"/>
      <c r="N21" s="115"/>
      <c r="O21" s="121"/>
      <c r="P21" s="28"/>
      <c r="Q21" s="27"/>
      <c r="R21" s="29"/>
    </row>
    <row r="22" spans="1:21" x14ac:dyDescent="0.25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K22" s="113">
        <v>45126</v>
      </c>
      <c r="L22" s="27">
        <v>4300000</v>
      </c>
      <c r="M22" s="117"/>
      <c r="N22" s="115"/>
      <c r="O22" s="121"/>
      <c r="P22" s="28"/>
      <c r="Q22" s="27"/>
      <c r="R22" s="29"/>
    </row>
    <row r="23" spans="1:21" x14ac:dyDescent="0.25">
      <c r="A23" s="6"/>
      <c r="B23" s="6"/>
      <c r="C23" s="21">
        <v>100</v>
      </c>
      <c r="D23" s="6"/>
      <c r="E23" s="6">
        <v>1</v>
      </c>
      <c r="F23" s="6"/>
      <c r="G23" s="21">
        <f>C23*E23</f>
        <v>100</v>
      </c>
      <c r="H23" s="7"/>
      <c r="I23" s="8"/>
      <c r="K23" s="113"/>
      <c r="L23" s="121"/>
      <c r="M23" s="106"/>
      <c r="N23" s="115"/>
      <c r="O23" s="121"/>
      <c r="P23" s="97"/>
      <c r="Q23" s="100"/>
      <c r="R23" s="32"/>
      <c r="S23" s="33"/>
      <c r="T23" s="35"/>
      <c r="U23" s="33"/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K24" s="113"/>
      <c r="L24" s="121"/>
      <c r="M24" s="117"/>
      <c r="N24" s="115"/>
      <c r="O24" s="121"/>
      <c r="P24" s="92"/>
      <c r="Q24" s="112"/>
      <c r="R24" s="30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6">
        <v>0</v>
      </c>
      <c r="H25" s="7"/>
      <c r="I25" s="6" t="s">
        <v>1</v>
      </c>
      <c r="K25" s="113"/>
      <c r="L25" s="121"/>
      <c r="M25" s="117"/>
      <c r="N25" s="115"/>
      <c r="O25" s="121"/>
      <c r="P25" s="93"/>
      <c r="Q25" s="112"/>
      <c r="R25" s="30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37">
        <f>SUM(G20:G25)</f>
        <v>226100</v>
      </c>
      <c r="I26" s="7"/>
      <c r="K26" s="113"/>
      <c r="L26" s="121"/>
      <c r="M26" s="105"/>
      <c r="N26" s="115"/>
      <c r="O26" s="121"/>
      <c r="P26" s="95"/>
      <c r="Q26" s="34"/>
      <c r="R26" s="32"/>
      <c r="S26" s="33"/>
      <c r="T26" s="35"/>
      <c r="U26" s="33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136581100</v>
      </c>
      <c r="K27" s="113"/>
      <c r="L27" s="121"/>
      <c r="M27" s="104"/>
      <c r="N27" s="115"/>
      <c r="O27" s="121"/>
      <c r="P27" s="93"/>
      <c r="Q27" s="112"/>
      <c r="R27" s="30"/>
    </row>
    <row r="28" spans="1:21" x14ac:dyDescent="0.25">
      <c r="A28" s="6"/>
      <c r="B28" s="6"/>
      <c r="C28" s="107" t="s">
        <v>58</v>
      </c>
      <c r="D28" s="6"/>
      <c r="E28" s="6"/>
      <c r="F28" s="6"/>
      <c r="G28" s="108">
        <f>I27-G29</f>
        <v>21581100</v>
      </c>
      <c r="H28" s="7"/>
      <c r="I28" s="7"/>
      <c r="K28" s="113"/>
      <c r="L28" s="121"/>
      <c r="M28" s="39"/>
      <c r="N28" s="115"/>
      <c r="O28" s="121"/>
      <c r="P28" s="39"/>
      <c r="Q28" s="38"/>
      <c r="R28" s="32"/>
      <c r="S28" s="33"/>
      <c r="T28" s="35"/>
      <c r="U28" s="33"/>
    </row>
    <row r="29" spans="1:21" x14ac:dyDescent="0.25">
      <c r="A29" s="6"/>
      <c r="B29" s="6"/>
      <c r="C29" s="107" t="s">
        <v>59</v>
      </c>
      <c r="D29" s="6"/>
      <c r="E29" s="6"/>
      <c r="F29" s="6"/>
      <c r="G29" s="108">
        <v>115000000</v>
      </c>
      <c r="H29" s="7"/>
      <c r="I29" s="7"/>
      <c r="K29"/>
      <c r="L29" s="27"/>
      <c r="M29" s="39"/>
      <c r="N29" s="115"/>
      <c r="O29" s="121"/>
      <c r="P29" s="39"/>
      <c r="Q29" s="38"/>
      <c r="R29" s="32"/>
      <c r="S29" s="33"/>
      <c r="T29" s="40"/>
      <c r="U29" s="33"/>
    </row>
    <row r="30" spans="1:21" x14ac:dyDescent="0.25">
      <c r="A30" s="6"/>
      <c r="B30" s="6"/>
      <c r="C30" s="6"/>
      <c r="D30" s="6"/>
      <c r="E30" s="6"/>
      <c r="F30" s="6"/>
      <c r="G30" s="123"/>
      <c r="H30" s="7"/>
      <c r="I30" s="7"/>
      <c r="K30" s="109"/>
      <c r="L30" s="27"/>
      <c r="M30" s="42"/>
      <c r="N30" s="115"/>
      <c r="O30" s="121"/>
      <c r="P30" s="42"/>
      <c r="Q30" s="38"/>
      <c r="R30" s="32"/>
      <c r="S30" s="33"/>
      <c r="T30" s="35"/>
      <c r="U30" s="33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K31" s="110"/>
      <c r="M31" s="42"/>
      <c r="N31" s="115"/>
      <c r="O31" s="121"/>
      <c r="P31" s="42"/>
      <c r="Q31" s="38"/>
      <c r="R31" s="1"/>
      <c r="S31" s="33"/>
      <c r="T31" s="1"/>
      <c r="U31" s="33"/>
    </row>
    <row r="32" spans="1:21" x14ac:dyDescent="0.25">
      <c r="A32" s="6"/>
      <c r="B32" s="6"/>
      <c r="C32" s="6" t="s">
        <v>60</v>
      </c>
      <c r="D32" s="6"/>
      <c r="E32" s="6"/>
      <c r="F32" s="6"/>
      <c r="G32" s="6" t="s">
        <v>1</v>
      </c>
      <c r="H32" s="7"/>
      <c r="I32" s="7">
        <f>+'28 Feb'!I40</f>
        <v>486874603</v>
      </c>
      <c r="M32" s="42"/>
      <c r="N32" s="115"/>
      <c r="O32" s="121"/>
      <c r="P32" s="42"/>
      <c r="Q32" s="38"/>
      <c r="R32" s="1"/>
      <c r="S32" s="33"/>
      <c r="T32" s="1"/>
      <c r="U32" s="33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1">
        <f>+'28 Feb'!I60</f>
        <v>139266600</v>
      </c>
      <c r="M33" s="42"/>
      <c r="N33" s="115"/>
      <c r="O33" s="121"/>
      <c r="P33" s="42"/>
      <c r="Q33" s="38"/>
      <c r="R33" s="1"/>
      <c r="S33" s="33"/>
      <c r="T33" s="1"/>
      <c r="U33" s="33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M34" s="42"/>
      <c r="N34" s="115"/>
      <c r="O34" s="121"/>
      <c r="P34" s="42"/>
      <c r="Q34" s="38"/>
      <c r="R34" s="1"/>
      <c r="S34" s="33"/>
      <c r="T34" s="43"/>
      <c r="U34" s="33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2"/>
      <c r="M35" s="42"/>
      <c r="N35" s="115"/>
      <c r="O35" s="121"/>
      <c r="P35" s="42"/>
      <c r="Q35" s="38"/>
      <c r="R35" s="33"/>
      <c r="S35" s="33"/>
      <c r="T35" s="1"/>
      <c r="U35" s="33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N36" s="115"/>
      <c r="O36" s="121"/>
      <c r="Q36" s="38"/>
      <c r="R36" s="8"/>
      <c r="S36" s="33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98"/>
      <c r="N37" s="115"/>
      <c r="O37" s="121"/>
      <c r="Q37" s="38"/>
      <c r="S37" s="33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37"/>
      <c r="I38" s="7"/>
      <c r="J38" s="25"/>
      <c r="N38" s="115"/>
      <c r="O38" s="121"/>
      <c r="Q38" s="38"/>
      <c r="S38" s="33"/>
      <c r="T38" s="1"/>
      <c r="U38" s="1"/>
    </row>
    <row r="39" spans="1:21" x14ac:dyDescent="0.25">
      <c r="A39" s="6"/>
      <c r="B39" s="6"/>
      <c r="C39" s="6" t="s">
        <v>28</v>
      </c>
      <c r="D39" s="6"/>
      <c r="E39" s="6"/>
      <c r="F39" s="6"/>
      <c r="G39" s="6"/>
      <c r="H39" s="44"/>
      <c r="I39" s="6" t="s">
        <v>1</v>
      </c>
      <c r="J39" s="25"/>
      <c r="N39" s="116"/>
      <c r="O39" s="27"/>
      <c r="Q39" s="38"/>
      <c r="S39" s="33"/>
      <c r="T39" s="1"/>
      <c r="U39" s="1"/>
    </row>
    <row r="40" spans="1:21" x14ac:dyDescent="0.25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25"/>
      <c r="N40" s="109"/>
      <c r="O40" s="27"/>
      <c r="Q40" s="38"/>
      <c r="S40" s="33"/>
      <c r="T40" s="1"/>
      <c r="U40" s="1"/>
    </row>
    <row r="41" spans="1:21" x14ac:dyDescent="0.25">
      <c r="A41" s="6"/>
      <c r="B41" s="6"/>
      <c r="C41" s="6"/>
      <c r="D41" s="6"/>
      <c r="E41" s="6"/>
      <c r="F41" s="6"/>
      <c r="G41" s="6"/>
      <c r="H41" s="7"/>
      <c r="I41" s="7"/>
      <c r="J41" s="25"/>
      <c r="N41" s="109"/>
      <c r="O41" s="27"/>
      <c r="Q41" s="38"/>
      <c r="S41" s="33"/>
      <c r="T41" s="1"/>
      <c r="U41" s="1"/>
    </row>
    <row r="42" spans="1:21" x14ac:dyDescent="0.25">
      <c r="A42" s="6"/>
      <c r="B42" s="6"/>
      <c r="C42" s="6" t="s">
        <v>64</v>
      </c>
      <c r="D42" s="6"/>
      <c r="E42" s="6"/>
      <c r="F42" s="6"/>
      <c r="G42" s="6"/>
      <c r="H42" s="7">
        <v>75000000</v>
      </c>
      <c r="I42" s="7"/>
      <c r="J42" s="25"/>
      <c r="N42" s="109"/>
      <c r="O42" s="27"/>
      <c r="Q42" s="38"/>
      <c r="S42" s="33"/>
      <c r="T42" s="1"/>
      <c r="U42" s="1"/>
    </row>
    <row r="43" spans="1:21" x14ac:dyDescent="0.25">
      <c r="A43" s="6"/>
      <c r="B43" s="6"/>
      <c r="C43" s="16" t="s">
        <v>30</v>
      </c>
      <c r="D43" s="6"/>
      <c r="E43" s="6"/>
      <c r="F43" s="6"/>
      <c r="G43" s="6"/>
      <c r="H43" s="37">
        <v>2310546</v>
      </c>
      <c r="J43" s="25"/>
      <c r="N43" s="109"/>
      <c r="O43" s="27"/>
      <c r="Q43" s="38"/>
      <c r="S43" s="33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32649869</v>
      </c>
      <c r="I44" s="7"/>
      <c r="J44" s="25"/>
      <c r="N44" s="109"/>
      <c r="O44" s="27"/>
      <c r="Q44" s="38"/>
      <c r="S44" s="33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6">
        <v>32510381</v>
      </c>
      <c r="I45" s="7"/>
      <c r="J45" s="25"/>
      <c r="N45" s="109"/>
      <c r="O45" s="27"/>
      <c r="Q45" s="38"/>
      <c r="R45" s="49"/>
      <c r="S45" s="32"/>
      <c r="T45" s="50"/>
      <c r="U45" s="50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47">
        <f>SUM(H42:H45)</f>
        <v>142470796</v>
      </c>
      <c r="J46" s="25"/>
      <c r="N46" s="109"/>
      <c r="O46" s="27"/>
      <c r="Q46" s="38"/>
      <c r="R46" s="49"/>
      <c r="S46" s="32"/>
      <c r="T46" s="51"/>
      <c r="U46" s="50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48">
        <f>SUM(I40:I46)</f>
        <v>629345399</v>
      </c>
      <c r="J47" s="25"/>
      <c r="N47" s="109"/>
      <c r="O47" s="27"/>
      <c r="Q47" s="38"/>
      <c r="R47" s="49"/>
      <c r="S47" s="32"/>
      <c r="T47" s="49"/>
      <c r="U47" s="50"/>
    </row>
    <row r="48" spans="1:21" x14ac:dyDescent="0.25">
      <c r="A48" s="6"/>
      <c r="B48" s="16">
        <v>2</v>
      </c>
      <c r="C48" s="16" t="s">
        <v>57</v>
      </c>
      <c r="D48" s="6"/>
      <c r="E48" s="6"/>
      <c r="F48" s="6"/>
      <c r="G48" s="6"/>
      <c r="H48" s="7"/>
      <c r="I48" s="7"/>
      <c r="J48" s="25"/>
      <c r="N48" s="109"/>
      <c r="O48" s="27"/>
      <c r="Q48" s="38"/>
      <c r="R48" s="49"/>
      <c r="S48" s="50"/>
      <c r="T48" s="49"/>
      <c r="U48" s="50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M123</f>
        <v>25140500</v>
      </c>
      <c r="I49" s="7"/>
      <c r="J49" s="25"/>
      <c r="N49" s="109"/>
      <c r="O49" s="27"/>
      <c r="Q49" s="38"/>
      <c r="R49" s="55"/>
      <c r="S49" s="55">
        <f>SUM(S13:S47)</f>
        <v>0</v>
      </c>
      <c r="T49" s="49"/>
      <c r="U49" s="50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2"/>
      <c r="I50" s="7" t="s">
        <v>1</v>
      </c>
      <c r="J50" s="56"/>
      <c r="M50" s="57"/>
      <c r="N50" s="109"/>
      <c r="O50" s="27"/>
      <c r="P50" s="57"/>
      <c r="Q50" s="38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3"/>
      <c r="I51" s="7">
        <f>H49+H50</f>
        <v>25140500</v>
      </c>
      <c r="J51" s="56"/>
      <c r="M51" s="57"/>
      <c r="N51" s="109"/>
      <c r="O51" s="27"/>
      <c r="P51" s="57"/>
      <c r="Q51" s="38"/>
      <c r="R51" s="58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4"/>
      <c r="I52" s="7" t="s">
        <v>1</v>
      </c>
      <c r="J52" s="25"/>
      <c r="M52" s="57"/>
      <c r="N52" s="109"/>
      <c r="O52" s="27"/>
      <c r="P52" s="57"/>
      <c r="Q52" s="38"/>
      <c r="R52" s="58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0"/>
      <c r="M53" s="57"/>
      <c r="N53" s="109"/>
      <c r="O53" s="27"/>
      <c r="P53" s="57"/>
      <c r="Q53" s="38"/>
      <c r="R53" s="58"/>
      <c r="S53" s="1"/>
      <c r="U53" s="1"/>
    </row>
    <row r="54" spans="1:21" x14ac:dyDescent="0.25">
      <c r="A54" s="6"/>
      <c r="B54" s="6"/>
      <c r="C54" s="62" t="s">
        <v>61</v>
      </c>
      <c r="D54" s="6"/>
      <c r="E54" s="6"/>
      <c r="F54" s="6"/>
      <c r="G54" s="15"/>
      <c r="H54" s="37">
        <f>+L123</f>
        <v>17350000</v>
      </c>
      <c r="I54" s="7"/>
      <c r="J54" s="60"/>
      <c r="M54" s="57"/>
      <c r="N54" s="109"/>
      <c r="O54" s="27"/>
      <c r="P54" s="57"/>
      <c r="Q54" s="38"/>
      <c r="R54" s="58"/>
      <c r="S54" s="1"/>
      <c r="U54" s="1"/>
    </row>
    <row r="55" spans="1:21" x14ac:dyDescent="0.25">
      <c r="A55" s="6"/>
      <c r="B55" s="6"/>
      <c r="C55" s="62" t="s">
        <v>62</v>
      </c>
      <c r="D55" s="6"/>
      <c r="E55" s="6"/>
      <c r="F55" s="6"/>
      <c r="G55" s="15"/>
      <c r="H55" s="37"/>
      <c r="I55" s="7"/>
      <c r="J55" s="60"/>
      <c r="M55" s="57"/>
      <c r="N55" s="109"/>
      <c r="O55" s="27"/>
      <c r="P55" s="57"/>
      <c r="Q55" s="38"/>
      <c r="R55" s="58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24">
        <v>5105000</v>
      </c>
      <c r="I56" s="7"/>
      <c r="J56" s="60"/>
      <c r="M56" s="57"/>
      <c r="N56" s="109"/>
      <c r="O56" s="27"/>
      <c r="P56" s="57"/>
      <c r="Q56" s="38"/>
      <c r="R56" s="58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37"/>
      <c r="I57" s="7"/>
      <c r="J57" s="60"/>
      <c r="M57" s="57"/>
      <c r="N57" s="109"/>
      <c r="O57" s="27"/>
      <c r="P57" s="57"/>
      <c r="Q57" s="38"/>
      <c r="R57" s="58"/>
      <c r="S57" s="1"/>
      <c r="U57" s="1"/>
    </row>
    <row r="58" spans="1:21" x14ac:dyDescent="0.25">
      <c r="A58" s="6"/>
      <c r="B58" s="6"/>
      <c r="C58" s="6"/>
      <c r="D58" s="6"/>
      <c r="E58" s="6"/>
      <c r="F58" s="6"/>
      <c r="G58" s="6"/>
      <c r="H58" s="37"/>
      <c r="I58" s="7"/>
      <c r="J58" s="60"/>
      <c r="M58" s="57"/>
      <c r="N58" s="109"/>
      <c r="O58" s="27"/>
      <c r="P58" s="57"/>
      <c r="Q58" s="38"/>
      <c r="R58" s="58"/>
      <c r="S58" s="1"/>
      <c r="U58" s="1"/>
    </row>
    <row r="59" spans="1:21" x14ac:dyDescent="0.25">
      <c r="A59" s="6"/>
      <c r="B59" s="6"/>
      <c r="C59" s="6" t="s">
        <v>37</v>
      </c>
      <c r="D59" s="6"/>
      <c r="E59" s="6"/>
      <c r="F59" s="6"/>
      <c r="G59" s="6"/>
      <c r="H59" s="15"/>
      <c r="I59" s="44">
        <f>SUM(H54:H56)</f>
        <v>22455000</v>
      </c>
      <c r="J59" s="111"/>
      <c r="M59" s="57"/>
      <c r="N59" s="109"/>
      <c r="O59" s="27"/>
      <c r="P59" s="57"/>
      <c r="Q59" s="38"/>
      <c r="R59" s="59"/>
      <c r="S59" s="43"/>
      <c r="T59" s="59"/>
      <c r="U59" s="43"/>
    </row>
    <row r="60" spans="1:21" x14ac:dyDescent="0.25">
      <c r="A60" s="6"/>
      <c r="B60" s="6"/>
      <c r="C60" s="16" t="s">
        <v>37</v>
      </c>
      <c r="D60" s="6"/>
      <c r="E60" s="6"/>
      <c r="F60" s="6"/>
      <c r="G60" s="6"/>
      <c r="H60" s="7"/>
      <c r="I60" s="7">
        <f>+I33-I51+I59</f>
        <v>136581100</v>
      </c>
      <c r="J60" s="60"/>
      <c r="M60" s="61"/>
      <c r="N60" s="109"/>
      <c r="O60" s="27"/>
      <c r="P60" s="61"/>
      <c r="Q60" s="38"/>
      <c r="R60" s="59"/>
      <c r="S60" s="43"/>
      <c r="T60" s="59"/>
      <c r="U60" s="43"/>
    </row>
    <row r="61" spans="1:21" x14ac:dyDescent="0.25">
      <c r="A61" s="62" t="s">
        <v>38</v>
      </c>
      <c r="B61" s="6"/>
      <c r="C61" s="6" t="s">
        <v>39</v>
      </c>
      <c r="D61" s="6"/>
      <c r="E61" s="6"/>
      <c r="F61" s="6"/>
      <c r="G61" s="6"/>
      <c r="H61" s="7"/>
      <c r="I61" s="7">
        <f>+I27</f>
        <v>136581100</v>
      </c>
      <c r="J61" s="60"/>
      <c r="M61" s="61"/>
      <c r="N61" s="109"/>
      <c r="O61" s="27"/>
      <c r="P61" s="61"/>
      <c r="Q61" s="38"/>
      <c r="R61" s="59"/>
      <c r="S61" s="43"/>
      <c r="T61" s="59"/>
      <c r="U61" s="43"/>
    </row>
    <row r="62" spans="1:21" x14ac:dyDescent="0.25">
      <c r="A62" s="6"/>
      <c r="B62" s="6"/>
      <c r="C62" s="6"/>
      <c r="D62" s="6"/>
      <c r="E62" s="6"/>
      <c r="F62" s="6"/>
      <c r="G62" s="6"/>
      <c r="H62" s="7" t="s">
        <v>1</v>
      </c>
      <c r="I62" s="44">
        <v>0</v>
      </c>
      <c r="J62" s="60"/>
      <c r="M62" s="63"/>
      <c r="N62" s="109"/>
      <c r="O62" s="27"/>
      <c r="P62" s="63"/>
      <c r="Q62" s="38"/>
      <c r="R62" s="59"/>
      <c r="S62" s="43"/>
      <c r="T62" s="59"/>
      <c r="U62" s="64"/>
    </row>
    <row r="63" spans="1:21" x14ac:dyDescent="0.25">
      <c r="A63" s="6"/>
      <c r="B63" s="6"/>
      <c r="C63" s="6"/>
      <c r="D63" s="6"/>
      <c r="E63" s="6" t="s">
        <v>40</v>
      </c>
      <c r="F63" s="6"/>
      <c r="G63" s="6"/>
      <c r="H63" s="7"/>
      <c r="I63" s="7">
        <f>+I61-I60</f>
        <v>0</v>
      </c>
      <c r="J63" s="69"/>
      <c r="M63" s="57"/>
      <c r="N63" s="109"/>
      <c r="O63" s="27"/>
      <c r="P63" s="57"/>
      <c r="Q63" s="38"/>
      <c r="R63" s="59"/>
      <c r="S63" s="43"/>
      <c r="T63" s="59"/>
      <c r="U63" s="59"/>
    </row>
    <row r="64" spans="1:21" x14ac:dyDescent="0.25">
      <c r="A64" s="6"/>
      <c r="B64" s="6"/>
      <c r="C64" s="6"/>
      <c r="D64" s="6"/>
      <c r="E64" s="6"/>
      <c r="F64" s="6"/>
      <c r="G64" s="6"/>
      <c r="H64" s="7"/>
      <c r="I64" s="7"/>
      <c r="J64" s="69"/>
      <c r="M64" s="63"/>
      <c r="N64" s="109"/>
      <c r="O64" s="27"/>
      <c r="P64" s="63"/>
      <c r="Q64" s="38"/>
      <c r="R64" s="59"/>
      <c r="S64" s="43"/>
      <c r="T64" s="59"/>
      <c r="U64" s="59"/>
    </row>
    <row r="65" spans="1:21" x14ac:dyDescent="0.25">
      <c r="A65" s="6" t="s">
        <v>41</v>
      </c>
      <c r="B65" s="6"/>
      <c r="C65" s="6"/>
      <c r="D65" s="6"/>
      <c r="E65" s="6"/>
      <c r="F65" s="6"/>
      <c r="G65" s="6"/>
      <c r="H65" s="7"/>
      <c r="I65" s="41"/>
      <c r="J65" s="69"/>
      <c r="M65" s="63"/>
      <c r="N65" s="109"/>
      <c r="O65" s="27"/>
      <c r="P65" s="63"/>
      <c r="Q65" s="38"/>
      <c r="R65" s="59"/>
      <c r="S65" s="43"/>
      <c r="T65" s="59"/>
      <c r="U65" s="59"/>
    </row>
    <row r="66" spans="1:21" x14ac:dyDescent="0.25">
      <c r="A66" s="6" t="s">
        <v>42</v>
      </c>
      <c r="B66" s="6"/>
      <c r="C66" s="6"/>
      <c r="D66" s="6"/>
      <c r="E66" s="6" t="s">
        <v>1</v>
      </c>
      <c r="F66" s="6"/>
      <c r="G66" s="6" t="s">
        <v>43</v>
      </c>
      <c r="H66" s="7"/>
      <c r="I66" s="21"/>
      <c r="J66" s="69"/>
      <c r="M66" s="63"/>
      <c r="N66" s="109"/>
      <c r="O66" s="27"/>
      <c r="P66" s="63"/>
      <c r="Q66" s="38"/>
      <c r="R66" s="59"/>
      <c r="S66" s="43"/>
      <c r="T66" s="59"/>
      <c r="U66" s="59"/>
    </row>
    <row r="67" spans="1:21" x14ac:dyDescent="0.25">
      <c r="A67" s="6"/>
      <c r="B67" s="6"/>
      <c r="C67" s="6"/>
      <c r="D67" s="6"/>
      <c r="E67" s="6"/>
      <c r="F67" s="6"/>
      <c r="G67" s="6"/>
      <c r="H67" s="7" t="s">
        <v>1</v>
      </c>
      <c r="I67" s="21"/>
      <c r="J67" s="69"/>
      <c r="M67" s="63"/>
      <c r="N67" s="109"/>
      <c r="O67" s="27"/>
      <c r="P67" s="63"/>
      <c r="Q67" s="38"/>
      <c r="S67" s="33"/>
    </row>
    <row r="68" spans="1:21" x14ac:dyDescent="0.25">
      <c r="A68" s="65"/>
      <c r="B68" s="66"/>
      <c r="C68" s="66"/>
      <c r="D68" s="67"/>
      <c r="E68" s="67"/>
      <c r="F68" s="67"/>
      <c r="G68" s="67"/>
      <c r="H68" s="67"/>
      <c r="J68" s="69"/>
      <c r="N68" s="109"/>
      <c r="O68" s="27"/>
      <c r="Q68" s="38"/>
    </row>
    <row r="69" spans="1:21" x14ac:dyDescent="0.25">
      <c r="A69" s="1"/>
      <c r="B69" s="1"/>
      <c r="C69" s="1"/>
      <c r="D69" s="1"/>
      <c r="E69" s="1"/>
      <c r="F69" s="1"/>
      <c r="G69" s="8"/>
      <c r="I69" s="1"/>
      <c r="J69" s="69"/>
      <c r="N69" s="109"/>
      <c r="O69" s="27"/>
      <c r="Q69" s="38"/>
      <c r="S69" s="58"/>
    </row>
    <row r="70" spans="1:21" x14ac:dyDescent="0.25">
      <c r="A70" s="68" t="s">
        <v>44</v>
      </c>
      <c r="B70" s="66"/>
      <c r="C70" s="66"/>
      <c r="D70" s="67"/>
      <c r="E70" s="67"/>
      <c r="F70" s="67"/>
      <c r="G70" s="8" t="s">
        <v>45</v>
      </c>
      <c r="J70" s="69"/>
      <c r="O70" s="27"/>
      <c r="Q70" s="38"/>
      <c r="S70" s="58"/>
    </row>
    <row r="72" spans="1:21" x14ac:dyDescent="0.25">
      <c r="A72" s="68" t="s">
        <v>66</v>
      </c>
      <c r="B72" s="66"/>
      <c r="C72" s="66"/>
      <c r="D72" s="67"/>
      <c r="E72" s="67"/>
      <c r="F72" s="67"/>
      <c r="G72" s="8"/>
      <c r="H72" s="5" t="s">
        <v>69</v>
      </c>
      <c r="J72" s="69"/>
      <c r="O72" s="27"/>
      <c r="Q72" s="38"/>
      <c r="S72" s="58"/>
    </row>
    <row r="73" spans="1:21" x14ac:dyDescent="0.25">
      <c r="A73" s="1"/>
      <c r="B73" s="1"/>
      <c r="C73" s="1"/>
      <c r="D73" s="1"/>
      <c r="E73" s="1"/>
      <c r="F73" s="1"/>
      <c r="H73" s="8"/>
      <c r="I73" s="1"/>
      <c r="J73" s="69"/>
      <c r="O73" s="27"/>
      <c r="Q73" s="38"/>
    </row>
    <row r="74" spans="1:21" x14ac:dyDescent="0.25">
      <c r="A74" s="1"/>
      <c r="B74" s="1"/>
      <c r="C74" s="1"/>
      <c r="D74" s="1"/>
      <c r="E74" s="1"/>
      <c r="F74" s="1"/>
      <c r="G74" s="67" t="s">
        <v>46</v>
      </c>
      <c r="H74" s="1"/>
      <c r="I74" s="1"/>
      <c r="J74" s="69"/>
      <c r="M74" s="63"/>
      <c r="N74" s="63"/>
      <c r="O74" s="27"/>
      <c r="P74" s="63"/>
      <c r="Q74" s="38"/>
    </row>
    <row r="75" spans="1:21" x14ac:dyDescent="0.25">
      <c r="A75" s="1"/>
      <c r="B75" s="1"/>
      <c r="C75" s="1"/>
      <c r="D75" s="1"/>
      <c r="E75" s="1"/>
      <c r="F75" s="1"/>
      <c r="G75" s="67"/>
      <c r="H75" s="1"/>
      <c r="I75" s="1"/>
      <c r="J75" s="69"/>
      <c r="O75" s="27"/>
      <c r="Q75" s="38"/>
    </row>
    <row r="76" spans="1:21" x14ac:dyDescent="0.25">
      <c r="A76" s="1"/>
      <c r="B76" s="1"/>
      <c r="C76" s="1"/>
      <c r="D76" s="1"/>
      <c r="E76" s="1" t="s">
        <v>47</v>
      </c>
      <c r="F76" s="1"/>
      <c r="G76" s="1"/>
      <c r="H76" s="1"/>
      <c r="I76" s="1"/>
      <c r="J76" s="69"/>
      <c r="O76" s="27"/>
      <c r="Q76" s="38"/>
    </row>
    <row r="77" spans="1:21" x14ac:dyDescent="0.25">
      <c r="A77" s="1"/>
      <c r="B77" s="1"/>
      <c r="C77" s="1"/>
      <c r="D77" s="1"/>
      <c r="E77" s="1" t="s">
        <v>47</v>
      </c>
      <c r="F77" s="1"/>
      <c r="G77" s="1"/>
      <c r="H77" s="1"/>
      <c r="I77" s="70"/>
      <c r="J77" s="69"/>
      <c r="O77" s="27"/>
      <c r="Q77" s="38"/>
    </row>
    <row r="78" spans="1:21" x14ac:dyDescent="0.25">
      <c r="A78" s="67"/>
      <c r="B78" s="67"/>
      <c r="C78" s="67"/>
      <c r="D78" s="67"/>
      <c r="E78" s="67"/>
      <c r="F78" s="67"/>
      <c r="G78" s="71"/>
      <c r="H78" s="72"/>
      <c r="I78" s="67"/>
      <c r="J78" s="69"/>
      <c r="O78" s="27"/>
      <c r="Q78" s="73"/>
    </row>
    <row r="79" spans="1:21" x14ac:dyDescent="0.25">
      <c r="A79" s="67"/>
      <c r="B79" s="67"/>
      <c r="C79" s="67"/>
      <c r="D79" s="67"/>
      <c r="E79" s="67"/>
      <c r="F79" s="67"/>
      <c r="G79" s="71" t="s">
        <v>48</v>
      </c>
      <c r="H79" s="74"/>
      <c r="I79" s="67"/>
      <c r="J79" s="69"/>
      <c r="O79" s="27"/>
      <c r="Q79" s="73"/>
    </row>
    <row r="80" spans="1:21" x14ac:dyDescent="0.25">
      <c r="A80" s="78"/>
      <c r="B80" s="76"/>
      <c r="C80" s="76"/>
      <c r="D80" s="76"/>
      <c r="E80" s="77"/>
      <c r="F80" s="1"/>
      <c r="G80" s="1"/>
      <c r="H80" s="43"/>
      <c r="I80" s="1"/>
      <c r="J80" s="69"/>
      <c r="O80" s="27"/>
      <c r="Q80" s="73"/>
    </row>
    <row r="81" spans="1:17" x14ac:dyDescent="0.25">
      <c r="A81" s="78"/>
      <c r="B81" s="76"/>
      <c r="C81" s="79"/>
      <c r="D81" s="76"/>
      <c r="E81" s="80"/>
      <c r="F81" s="1"/>
      <c r="G81" s="1"/>
      <c r="H81" s="43"/>
      <c r="I81" s="1"/>
      <c r="J81" s="69"/>
      <c r="O81" s="27"/>
      <c r="Q81" s="73"/>
    </row>
    <row r="82" spans="1:17" x14ac:dyDescent="0.25">
      <c r="A82" s="77"/>
      <c r="B82" s="76"/>
      <c r="C82" s="79"/>
      <c r="D82" s="79"/>
      <c r="E82" s="81"/>
      <c r="F82" s="58"/>
      <c r="H82" s="59"/>
      <c r="J82" s="69"/>
      <c r="O82" s="27"/>
      <c r="Q82" s="73"/>
    </row>
    <row r="83" spans="1:17" x14ac:dyDescent="0.25">
      <c r="A83" s="82"/>
      <c r="B83" s="76"/>
      <c r="C83" s="83"/>
      <c r="D83" s="83"/>
      <c r="E83" s="81"/>
      <c r="H83" s="59"/>
      <c r="J83" s="69"/>
      <c r="O83" s="27"/>
      <c r="Q83" s="73"/>
    </row>
    <row r="84" spans="1:17" x14ac:dyDescent="0.25">
      <c r="A84" s="84"/>
      <c r="B84" s="76"/>
      <c r="C84" s="83"/>
      <c r="D84" s="83"/>
      <c r="E84" s="81"/>
      <c r="H84" s="59"/>
      <c r="J84" s="69"/>
      <c r="O84" s="27"/>
      <c r="Q84" s="85"/>
    </row>
    <row r="85" spans="1:17" x14ac:dyDescent="0.25">
      <c r="A85" s="84"/>
      <c r="B85" s="76"/>
      <c r="C85" s="83"/>
      <c r="D85" s="83"/>
      <c r="E85" s="81"/>
      <c r="H85" s="59"/>
      <c r="J85" s="69"/>
      <c r="O85" s="27"/>
      <c r="Q85" s="85"/>
    </row>
    <row r="86" spans="1:17" x14ac:dyDescent="0.25">
      <c r="A86" s="75"/>
      <c r="B86" s="76"/>
      <c r="C86" s="76"/>
      <c r="D86" s="76"/>
      <c r="E86" s="77"/>
      <c r="F86" s="1"/>
      <c r="G86" s="1"/>
      <c r="H86" s="43"/>
      <c r="I86" s="1"/>
      <c r="J86" s="69"/>
      <c r="K86" s="110"/>
      <c r="L86" s="27"/>
      <c r="O86" s="27"/>
      <c r="Q86" s="85"/>
    </row>
    <row r="87" spans="1:17" x14ac:dyDescent="0.25">
      <c r="A87" s="78" t="s">
        <v>49</v>
      </c>
      <c r="B87" s="76"/>
      <c r="C87" s="76"/>
      <c r="D87" s="76"/>
      <c r="E87" s="77"/>
      <c r="F87" s="1"/>
      <c r="G87" s="1"/>
      <c r="H87" s="43"/>
      <c r="I87" s="1"/>
      <c r="J87" s="69"/>
      <c r="K87" s="26"/>
      <c r="L87" s="27"/>
      <c r="O87" s="27"/>
      <c r="Q87" s="85"/>
    </row>
    <row r="88" spans="1:17" x14ac:dyDescent="0.25">
      <c r="A88" s="78"/>
      <c r="B88" s="76"/>
      <c r="C88" s="79"/>
      <c r="D88" s="76"/>
      <c r="E88" s="80"/>
      <c r="F88" s="1"/>
      <c r="G88" s="1"/>
      <c r="H88" s="43"/>
      <c r="I88" s="1"/>
      <c r="J88" s="69"/>
      <c r="K88" s="26"/>
      <c r="L88" s="27"/>
      <c r="O88" s="27"/>
      <c r="Q88" s="85"/>
    </row>
    <row r="89" spans="1:17" x14ac:dyDescent="0.25">
      <c r="A89" s="86">
        <f>SUM(A70:A88)</f>
        <v>0</v>
      </c>
      <c r="E89" s="59">
        <f>SUM(E70:E88)</f>
        <v>0</v>
      </c>
      <c r="H89" s="59">
        <f>SUM(H70:H88)</f>
        <v>0</v>
      </c>
      <c r="J89" s="69"/>
      <c r="K89" s="26"/>
      <c r="L89" s="27"/>
      <c r="O89" s="27"/>
      <c r="Q89" s="85"/>
    </row>
    <row r="90" spans="1:17" x14ac:dyDescent="0.25">
      <c r="J90" s="69"/>
      <c r="K90" s="26"/>
      <c r="L90" s="27"/>
      <c r="O90" s="27"/>
      <c r="Q90" s="73"/>
    </row>
    <row r="91" spans="1:17" x14ac:dyDescent="0.25">
      <c r="J91" s="69"/>
      <c r="K91" s="26"/>
      <c r="L91" s="27"/>
      <c r="O91" s="27"/>
      <c r="Q91" s="73"/>
    </row>
    <row r="92" spans="1:17" x14ac:dyDescent="0.25">
      <c r="J92" s="69"/>
      <c r="K92" s="26"/>
      <c r="L92" s="27"/>
      <c r="O92" s="27"/>
      <c r="Q92" s="73"/>
    </row>
    <row r="93" spans="1:17" x14ac:dyDescent="0.25">
      <c r="J93" s="69"/>
      <c r="K93" s="26"/>
      <c r="L93" s="27"/>
      <c r="O93" s="27"/>
      <c r="Q93" s="73"/>
    </row>
    <row r="94" spans="1:17" x14ac:dyDescent="0.25">
      <c r="J94" s="69"/>
      <c r="K94" s="26"/>
      <c r="L94" s="27"/>
      <c r="O94" s="27"/>
      <c r="Q94" s="73"/>
    </row>
    <row r="95" spans="1:17" x14ac:dyDescent="0.25">
      <c r="J95" s="69"/>
      <c r="K95" s="26"/>
      <c r="L95" s="27"/>
      <c r="O95" s="27"/>
      <c r="Q95" s="73"/>
    </row>
    <row r="96" spans="1:17" x14ac:dyDescent="0.2">
      <c r="K96" s="26"/>
      <c r="L96" s="27"/>
      <c r="O96" s="27"/>
      <c r="Q96" s="73"/>
    </row>
    <row r="97" spans="1:21" x14ac:dyDescent="0.2">
      <c r="K97" s="26"/>
      <c r="L97" s="27"/>
      <c r="O97" s="27"/>
      <c r="Q97" s="73"/>
    </row>
    <row r="98" spans="1:21" x14ac:dyDescent="0.2">
      <c r="K98" s="26"/>
      <c r="L98" s="27"/>
      <c r="O98" s="27"/>
      <c r="Q98" s="73"/>
    </row>
    <row r="99" spans="1:21" x14ac:dyDescent="0.2">
      <c r="K99" s="26"/>
      <c r="L99" s="27"/>
      <c r="O99" s="27"/>
      <c r="Q99" s="73"/>
    </row>
    <row r="100" spans="1:21" x14ac:dyDescent="0.2">
      <c r="K100" s="26"/>
      <c r="L100" s="27"/>
      <c r="O100" s="27"/>
      <c r="Q100" s="73"/>
    </row>
    <row r="101" spans="1:21" x14ac:dyDescent="0.2">
      <c r="K101" s="26"/>
      <c r="L101" s="27"/>
      <c r="O101" s="27"/>
      <c r="Q101" s="73"/>
    </row>
    <row r="102" spans="1:21" x14ac:dyDescent="0.25">
      <c r="K102" s="26"/>
      <c r="L102" s="87"/>
      <c r="O102" s="87"/>
      <c r="Q102" s="73"/>
    </row>
    <row r="103" spans="1:21" x14ac:dyDescent="0.25">
      <c r="K103" s="26"/>
      <c r="L103" s="87"/>
      <c r="O103" s="87"/>
      <c r="Q103" s="73"/>
    </row>
    <row r="104" spans="1:21" x14ac:dyDescent="0.25">
      <c r="K104" s="26"/>
      <c r="L104" s="88"/>
      <c r="O104" s="88"/>
      <c r="Q104" s="73"/>
    </row>
    <row r="105" spans="1:21" x14ac:dyDescent="0.25">
      <c r="K105" s="26"/>
      <c r="L105" s="88"/>
      <c r="O105" s="88"/>
      <c r="Q105" s="73"/>
    </row>
    <row r="106" spans="1:21" x14ac:dyDescent="0.25">
      <c r="K106" s="26"/>
      <c r="L106" s="88"/>
      <c r="O106" s="88"/>
      <c r="Q106" s="73"/>
    </row>
    <row r="107" spans="1:21" x14ac:dyDescent="0.25">
      <c r="K107" s="26"/>
      <c r="L107" s="88"/>
      <c r="O107" s="88"/>
      <c r="Q107" s="73"/>
    </row>
    <row r="108" spans="1:21" x14ac:dyDescent="0.25">
      <c r="K108" s="26"/>
      <c r="L108" s="88"/>
      <c r="O108" s="88"/>
      <c r="Q108" s="73"/>
    </row>
    <row r="109" spans="1:21" x14ac:dyDescent="0.25">
      <c r="K109" s="26"/>
      <c r="L109" s="88"/>
      <c r="O109" s="88"/>
      <c r="Q109" s="73"/>
    </row>
    <row r="110" spans="1:21" x14ac:dyDescent="0.25">
      <c r="K110" s="26"/>
      <c r="L110" s="88"/>
      <c r="O110" s="88"/>
      <c r="Q110" s="73"/>
    </row>
    <row r="111" spans="1:21" s="45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88"/>
      <c r="O111" s="88"/>
      <c r="Q111" s="73"/>
      <c r="R111" s="5"/>
      <c r="S111" s="5"/>
      <c r="T111" s="5"/>
      <c r="U111" s="5"/>
    </row>
    <row r="112" spans="1:21" s="45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88"/>
      <c r="O112" s="88"/>
      <c r="Q112" s="89"/>
      <c r="R112" s="5"/>
      <c r="S112" s="5"/>
      <c r="T112" s="5"/>
      <c r="U112" s="5"/>
    </row>
    <row r="113" spans="1:21" s="45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88"/>
      <c r="O113" s="88"/>
      <c r="Q113" s="89"/>
      <c r="R113" s="5"/>
      <c r="S113" s="5"/>
      <c r="T113" s="5"/>
      <c r="U113" s="5"/>
    </row>
    <row r="114" spans="1:21" s="45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88"/>
      <c r="O114" s="88"/>
      <c r="Q114" s="89"/>
      <c r="R114" s="5"/>
      <c r="S114" s="5"/>
      <c r="T114" s="5"/>
      <c r="U114" s="5"/>
    </row>
    <row r="115" spans="1:21" s="45" customFormat="1" x14ac:dyDescent="0.25">
      <c r="A115" s="5"/>
      <c r="B115" s="5"/>
      <c r="C115" s="5"/>
      <c r="D115" s="5"/>
      <c r="E115" s="5"/>
      <c r="F115" s="5"/>
      <c r="G115" s="5"/>
      <c r="I115" s="5"/>
      <c r="J115" s="5"/>
      <c r="K115" s="26"/>
      <c r="L115" s="88"/>
      <c r="O115" s="88"/>
      <c r="Q115" s="63">
        <f>SUM(Q13:Q114)</f>
        <v>0</v>
      </c>
      <c r="R115" s="5"/>
      <c r="S115" s="5"/>
      <c r="T115" s="5"/>
      <c r="U115" s="5"/>
    </row>
    <row r="116" spans="1:21" s="45" customFormat="1" x14ac:dyDescent="0.25">
      <c r="A116" s="5"/>
      <c r="B116" s="5"/>
      <c r="C116" s="5"/>
      <c r="D116" s="5"/>
      <c r="E116" s="5"/>
      <c r="F116" s="5"/>
      <c r="I116" s="5"/>
      <c r="J116" s="5"/>
      <c r="K116" s="26"/>
      <c r="L116" s="88"/>
      <c r="O116" s="88"/>
      <c r="Q116" s="89"/>
      <c r="R116" s="5"/>
      <c r="S116" s="5"/>
      <c r="T116" s="5"/>
      <c r="U116" s="5"/>
    </row>
    <row r="117" spans="1:21" s="45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88"/>
      <c r="O117" s="88"/>
      <c r="Q117" s="89"/>
      <c r="R117" s="5"/>
      <c r="S117" s="5"/>
      <c r="T117" s="5"/>
      <c r="U117" s="5"/>
    </row>
    <row r="118" spans="1:21" s="45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88"/>
      <c r="O118" s="88"/>
      <c r="Q118" s="89"/>
      <c r="R118" s="5"/>
      <c r="S118" s="5"/>
      <c r="T118" s="5"/>
      <c r="U118" s="5"/>
    </row>
    <row r="119" spans="1:21" s="45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88"/>
      <c r="O119" s="88"/>
      <c r="Q119" s="89"/>
      <c r="R119" s="5"/>
      <c r="S119" s="5"/>
      <c r="T119" s="5"/>
      <c r="U119" s="5"/>
    </row>
    <row r="120" spans="1:21" s="45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88"/>
      <c r="O120" s="88"/>
      <c r="Q120" s="89"/>
      <c r="R120" s="5"/>
      <c r="S120" s="5"/>
      <c r="T120" s="5"/>
      <c r="U120" s="5"/>
    </row>
    <row r="121" spans="1:21" s="45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88"/>
      <c r="O121" s="88"/>
      <c r="Q121" s="89"/>
      <c r="R121" s="5"/>
      <c r="S121" s="5"/>
      <c r="T121" s="5"/>
      <c r="U121" s="5"/>
    </row>
    <row r="122" spans="1:21" s="45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88"/>
      <c r="O122" s="88"/>
      <c r="Q122" s="89"/>
      <c r="R122" s="5"/>
      <c r="S122" s="5"/>
      <c r="T122" s="5"/>
      <c r="U122" s="5"/>
    </row>
    <row r="123" spans="1:21" s="45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26"/>
      <c r="L123" s="90">
        <f>SUM(L13:L122)</f>
        <v>17350000</v>
      </c>
      <c r="M123" s="90">
        <f t="shared" ref="M123:P123" si="1">SUM(M13:M122)</f>
        <v>25140500</v>
      </c>
      <c r="N123" s="90">
        <f>SUM(N13:N122)</f>
        <v>0</v>
      </c>
      <c r="O123" s="90">
        <f>SUM(O13:O122)</f>
        <v>9025000</v>
      </c>
      <c r="P123" s="90">
        <f t="shared" si="1"/>
        <v>0</v>
      </c>
      <c r="Q123" s="89"/>
      <c r="R123" s="5"/>
      <c r="S123" s="5"/>
      <c r="T123" s="5"/>
      <c r="U123" s="5"/>
    </row>
    <row r="124" spans="1:21" s="45" customFormat="1" x14ac:dyDescent="0.25">
      <c r="A124" s="5"/>
      <c r="B124" s="5"/>
      <c r="C124" s="5"/>
      <c r="D124" s="5"/>
      <c r="E124" s="5"/>
      <c r="F124" s="5"/>
      <c r="H124" s="5"/>
      <c r="I124" s="5"/>
      <c r="J124" s="5"/>
      <c r="K124" s="5"/>
      <c r="L124" s="90">
        <f>SUM(L13:L123)</f>
        <v>34700000</v>
      </c>
      <c r="O124" s="90">
        <f>SUM(O13:O123)</f>
        <v>18050000</v>
      </c>
      <c r="Q124" s="89"/>
      <c r="R124" s="5"/>
      <c r="S124" s="5"/>
      <c r="T124" s="5"/>
      <c r="U124" s="5"/>
    </row>
    <row r="125" spans="1:21" s="45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1"/>
      <c r="O125" s="91"/>
      <c r="Q125" s="89"/>
      <c r="R125" s="5"/>
      <c r="S125" s="5"/>
      <c r="T125" s="5"/>
      <c r="U125" s="5"/>
    </row>
    <row r="126" spans="1:21" s="45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1"/>
      <c r="O126" s="91"/>
      <c r="Q126" s="89"/>
      <c r="R126" s="5"/>
      <c r="S126" s="5"/>
      <c r="T126" s="5"/>
      <c r="U126" s="5"/>
    </row>
    <row r="127" spans="1:21" s="45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1"/>
      <c r="O127" s="91"/>
      <c r="Q127" s="89"/>
      <c r="R127" s="5"/>
      <c r="S127" s="5"/>
      <c r="T127" s="5"/>
      <c r="U127" s="5"/>
    </row>
    <row r="128" spans="1:21" s="45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1"/>
      <c r="O128" s="91"/>
      <c r="Q128" s="89"/>
      <c r="R128" s="5"/>
      <c r="S128" s="5"/>
      <c r="T128" s="5"/>
      <c r="U128" s="5"/>
    </row>
    <row r="129" spans="1:21" s="45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1"/>
      <c r="O129" s="91"/>
      <c r="Q129" s="89"/>
      <c r="R129" s="5"/>
      <c r="S129" s="5"/>
      <c r="T129" s="5"/>
      <c r="U129" s="5"/>
    </row>
    <row r="130" spans="1:21" s="45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1"/>
      <c r="O130" s="91"/>
      <c r="Q130" s="89"/>
      <c r="R130" s="5"/>
      <c r="S130" s="5"/>
      <c r="T130" s="5"/>
      <c r="U130" s="5"/>
    </row>
    <row r="131" spans="1:21" s="45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1"/>
      <c r="O131" s="91"/>
      <c r="Q131" s="89"/>
      <c r="R131" s="5"/>
      <c r="S131" s="5"/>
      <c r="T131" s="5"/>
      <c r="U131" s="5"/>
    </row>
    <row r="132" spans="1:21" s="45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1"/>
      <c r="O132" s="91"/>
      <c r="Q132" s="89"/>
      <c r="R132" s="5"/>
      <c r="S132" s="5"/>
      <c r="T132" s="5"/>
      <c r="U132" s="5"/>
    </row>
    <row r="133" spans="1:21" s="45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1"/>
      <c r="O133" s="91"/>
      <c r="Q133" s="89"/>
      <c r="R133" s="5"/>
      <c r="S133" s="5"/>
      <c r="T133" s="5"/>
      <c r="U133" s="5"/>
    </row>
    <row r="134" spans="1:21" s="45" customForma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91"/>
      <c r="O134" s="91"/>
      <c r="Q134" s="89"/>
      <c r="R134" s="5"/>
      <c r="S134" s="5"/>
      <c r="T134" s="5"/>
      <c r="U134" s="5"/>
    </row>
  </sheetData>
  <mergeCells count="3">
    <mergeCell ref="A1:I1"/>
    <mergeCell ref="L11:M11"/>
    <mergeCell ref="N11:O11"/>
  </mergeCells>
  <pageMargins left="0.7" right="0.7" top="0.75" bottom="0.75" header="0.3" footer="0.3"/>
  <pageSetup scale="5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4"/>
  <sheetViews>
    <sheetView view="pageBreakPreview" topLeftCell="A37" zoomScale="84" zoomScaleNormal="100" zoomScaleSheetLayoutView="84" workbookViewId="0">
      <selection activeCell="I59" sqref="I59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1" bestFit="1" customWidth="1"/>
    <col min="13" max="14" width="20.7109375" style="45" customWidth="1"/>
    <col min="15" max="15" width="18.5703125" style="91" bestFit="1" customWidth="1"/>
    <col min="16" max="16" width="20.7109375" style="45" customWidth="1"/>
    <col min="17" max="17" width="21.5703125" style="89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53" t="s">
        <v>0</v>
      </c>
      <c r="B1" s="153"/>
      <c r="C1" s="153"/>
      <c r="D1" s="153"/>
      <c r="E1" s="153"/>
      <c r="F1" s="153"/>
      <c r="G1" s="153"/>
      <c r="H1" s="153"/>
      <c r="I1" s="153"/>
      <c r="J1" s="132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70</v>
      </c>
      <c r="C3" s="8"/>
      <c r="D3" s="6"/>
      <c r="E3" s="6"/>
      <c r="F3" s="6"/>
      <c r="G3" s="6"/>
      <c r="H3" s="6" t="s">
        <v>3</v>
      </c>
      <c r="I3" s="10">
        <v>43161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23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 t="s">
        <v>27</v>
      </c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f>1308-164</f>
        <v>1144</v>
      </c>
      <c r="F8" s="20"/>
      <c r="G8" s="15">
        <f>C8*E8</f>
        <v>114400000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32</v>
      </c>
      <c r="F9" s="20"/>
      <c r="G9" s="15">
        <f t="shared" ref="G9:G16" si="0">C9*E9</f>
        <v>1600000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9</v>
      </c>
      <c r="F10" s="20"/>
      <c r="G10" s="15">
        <f t="shared" si="0"/>
        <v>180000</v>
      </c>
      <c r="H10" s="7"/>
      <c r="I10" s="7"/>
      <c r="J10" s="15"/>
      <c r="K10" s="23"/>
      <c r="L10" s="2" t="s">
        <v>65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101</v>
      </c>
      <c r="F11" s="20"/>
      <c r="G11" s="15">
        <f t="shared" si="0"/>
        <v>1010000</v>
      </c>
      <c r="H11" s="7"/>
      <c r="I11" s="15"/>
      <c r="J11" s="15"/>
      <c r="K11" s="99"/>
      <c r="L11" s="154" t="s">
        <v>54</v>
      </c>
      <c r="M11" s="154"/>
      <c r="N11" s="155" t="s">
        <v>55</v>
      </c>
      <c r="O11" s="155"/>
      <c r="P11" s="100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1</v>
      </c>
      <c r="F12" s="20"/>
      <c r="G12" s="15">
        <f>C12*E12</f>
        <v>5000</v>
      </c>
      <c r="H12" s="7"/>
      <c r="I12" s="15"/>
      <c r="J12" s="15"/>
      <c r="K12" s="122" t="s">
        <v>63</v>
      </c>
      <c r="L12" s="101" t="s">
        <v>12</v>
      </c>
      <c r="M12" s="103" t="s">
        <v>13</v>
      </c>
      <c r="N12" s="102" t="s">
        <v>56</v>
      </c>
      <c r="O12" s="101" t="s">
        <v>12</v>
      </c>
      <c r="P12" s="102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 t="s">
        <v>68</v>
      </c>
      <c r="B13" s="20"/>
      <c r="C13" s="21">
        <v>2000</v>
      </c>
      <c r="D13" s="6"/>
      <c r="E13" s="20">
        <v>0</v>
      </c>
      <c r="F13" s="20"/>
      <c r="G13" s="15">
        <f t="shared" si="0"/>
        <v>0</v>
      </c>
      <c r="H13" s="7"/>
      <c r="I13" s="15"/>
      <c r="J13" s="131">
        <v>3400000</v>
      </c>
      <c r="K13" s="113">
        <v>45127</v>
      </c>
      <c r="L13" s="121">
        <v>800000</v>
      </c>
      <c r="M13" s="126">
        <v>8950000</v>
      </c>
      <c r="N13" s="113"/>
      <c r="O13" s="121"/>
      <c r="P13" s="118"/>
      <c r="Q13" s="112"/>
      <c r="R13" s="31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J14" s="131">
        <v>144000</v>
      </c>
      <c r="K14" s="113">
        <v>45128</v>
      </c>
      <c r="L14" s="121">
        <v>700000</v>
      </c>
      <c r="M14" s="127">
        <v>1000000</v>
      </c>
      <c r="N14" s="115"/>
      <c r="O14" s="121"/>
      <c r="P14" s="94"/>
      <c r="Q14" s="112"/>
      <c r="R14" s="32"/>
      <c r="S14" s="33"/>
      <c r="T14" s="31"/>
      <c r="U14" s="31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31">
        <v>450000</v>
      </c>
      <c r="K15" s="113">
        <v>45130</v>
      </c>
      <c r="L15" s="121">
        <v>700000</v>
      </c>
      <c r="M15" s="126">
        <v>16460000</v>
      </c>
      <c r="N15" s="115"/>
      <c r="O15" s="121"/>
      <c r="P15" s="95"/>
      <c r="Q15" s="27"/>
      <c r="R15" s="32"/>
      <c r="S15" s="33"/>
      <c r="T15" s="31">
        <f>SUM(T6:T14)</f>
        <v>0</v>
      </c>
      <c r="U15" s="31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31">
        <v>3325000</v>
      </c>
      <c r="K16" s="113">
        <v>45131</v>
      </c>
      <c r="L16" s="121">
        <v>1500000</v>
      </c>
      <c r="M16" s="127"/>
      <c r="N16" s="115"/>
      <c r="O16" s="121"/>
      <c r="P16" s="28"/>
      <c r="Q16" s="99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117195000</v>
      </c>
      <c r="I17" s="8"/>
      <c r="J17" s="131">
        <v>2500000</v>
      </c>
      <c r="K17" s="113">
        <v>45132</v>
      </c>
      <c r="L17" s="121">
        <v>950000</v>
      </c>
      <c r="M17" s="126"/>
      <c r="N17" s="115"/>
      <c r="O17" s="121"/>
      <c r="P17" s="28"/>
      <c r="Q17" s="119"/>
      <c r="R17" s="29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31">
        <f>+SUM(J13:J17)</f>
        <v>9819000</v>
      </c>
      <c r="K18" s="113">
        <v>45133</v>
      </c>
      <c r="L18" s="121">
        <v>800000</v>
      </c>
      <c r="M18" s="126"/>
      <c r="N18" s="115"/>
      <c r="O18" s="121"/>
      <c r="P18" s="95"/>
      <c r="Q18" s="120"/>
      <c r="R18" s="32"/>
      <c r="S18" s="33"/>
      <c r="T18" s="35" t="s">
        <v>20</v>
      </c>
      <c r="U18" s="33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31">
        <v>9950000</v>
      </c>
      <c r="K19" s="113">
        <v>45134</v>
      </c>
      <c r="L19" s="121">
        <v>800000</v>
      </c>
      <c r="M19" s="127"/>
      <c r="N19" s="115"/>
      <c r="O19" s="121"/>
      <c r="P19" s="96"/>
      <c r="Q19" s="100"/>
      <c r="R19" s="32"/>
      <c r="S19" s="33"/>
      <c r="T19" s="35"/>
      <c r="U19" s="33"/>
    </row>
    <row r="20" spans="1:21" x14ac:dyDescent="0.25">
      <c r="A20" s="6"/>
      <c r="B20" s="6"/>
      <c r="C20" s="21">
        <v>1000</v>
      </c>
      <c r="D20" s="6"/>
      <c r="E20" s="6">
        <v>1</v>
      </c>
      <c r="F20" s="6"/>
      <c r="G20" s="21">
        <f>C20*E20</f>
        <v>1000</v>
      </c>
      <c r="H20" s="7"/>
      <c r="I20" s="21"/>
      <c r="J20" s="131">
        <f>+J19-J18</f>
        <v>131000</v>
      </c>
      <c r="K20" s="113">
        <v>45129</v>
      </c>
      <c r="L20" s="110">
        <v>1000000</v>
      </c>
      <c r="M20" s="125"/>
      <c r="N20" s="115"/>
      <c r="O20" s="121"/>
      <c r="P20" s="28"/>
      <c r="Q20" s="27"/>
      <c r="R20" s="29"/>
    </row>
    <row r="21" spans="1:21" x14ac:dyDescent="0.25">
      <c r="A21" s="6"/>
      <c r="B21" s="6"/>
      <c r="C21" s="21">
        <v>500</v>
      </c>
      <c r="D21" s="6"/>
      <c r="E21" s="6">
        <v>450</v>
      </c>
      <c r="F21" s="6"/>
      <c r="G21" s="21">
        <f>C21*E21</f>
        <v>225000</v>
      </c>
      <c r="H21" s="7"/>
      <c r="I21" s="21"/>
      <c r="J21" s="86"/>
      <c r="K21" s="113"/>
      <c r="L21" s="27"/>
      <c r="M21" s="117"/>
      <c r="N21" s="115"/>
      <c r="O21" s="121"/>
      <c r="P21" s="28"/>
      <c r="Q21" s="27"/>
      <c r="R21" s="29"/>
    </row>
    <row r="22" spans="1:21" x14ac:dyDescent="0.25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K22" s="113"/>
      <c r="L22" s="27"/>
      <c r="M22" s="117"/>
      <c r="N22" s="115"/>
      <c r="O22" s="121"/>
      <c r="P22" s="28"/>
      <c r="Q22" s="27"/>
      <c r="R22" s="29"/>
    </row>
    <row r="23" spans="1:21" x14ac:dyDescent="0.25">
      <c r="A23" s="6"/>
      <c r="B23" s="6"/>
      <c r="C23" s="21">
        <v>100</v>
      </c>
      <c r="D23" s="6"/>
      <c r="E23" s="6">
        <v>1</v>
      </c>
      <c r="F23" s="6"/>
      <c r="G23" s="21">
        <f>C23*E23</f>
        <v>100</v>
      </c>
      <c r="H23" s="7"/>
      <c r="I23" s="8"/>
      <c r="K23" s="113"/>
      <c r="L23" s="121"/>
      <c r="M23" s="106"/>
      <c r="N23" s="115"/>
      <c r="O23" s="121"/>
      <c r="P23" s="97"/>
      <c r="Q23" s="100"/>
      <c r="R23" s="32"/>
      <c r="S23" s="33"/>
      <c r="T23" s="35"/>
      <c r="U23" s="33"/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K24" s="113"/>
      <c r="L24" s="121"/>
      <c r="M24" s="117"/>
      <c r="N24" s="115"/>
      <c r="O24" s="121"/>
      <c r="P24" s="92"/>
      <c r="Q24" s="112"/>
      <c r="R24" s="30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6">
        <v>0</v>
      </c>
      <c r="H25" s="7"/>
      <c r="I25" s="6" t="s">
        <v>1</v>
      </c>
      <c r="K25" s="113"/>
      <c r="L25" s="121"/>
      <c r="M25" s="117"/>
      <c r="N25" s="115"/>
      <c r="O25" s="121"/>
      <c r="P25" s="93"/>
      <c r="Q25" s="112"/>
      <c r="R25" s="30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37">
        <f>SUM(G20:G25)</f>
        <v>226100</v>
      </c>
      <c r="I26" s="7"/>
      <c r="K26" s="113"/>
      <c r="L26" s="121"/>
      <c r="M26" s="105"/>
      <c r="N26" s="115"/>
      <c r="O26" s="121"/>
      <c r="P26" s="95"/>
      <c r="Q26" s="34"/>
      <c r="R26" s="32"/>
      <c r="S26" s="33"/>
      <c r="T26" s="35"/>
      <c r="U26" s="33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117421100</v>
      </c>
      <c r="K27" s="113"/>
      <c r="L27" s="121"/>
      <c r="M27" s="104"/>
      <c r="N27" s="115"/>
      <c r="O27" s="121"/>
      <c r="P27" s="93"/>
      <c r="Q27" s="112"/>
      <c r="R27" s="30"/>
    </row>
    <row r="28" spans="1:21" x14ac:dyDescent="0.25">
      <c r="A28" s="6"/>
      <c r="B28" s="6"/>
      <c r="C28" s="107" t="s">
        <v>58</v>
      </c>
      <c r="D28" s="6"/>
      <c r="E28" s="6"/>
      <c r="F28" s="6"/>
      <c r="G28" s="108">
        <f>I27-G29</f>
        <v>2421100</v>
      </c>
      <c r="H28" s="7"/>
      <c r="I28" s="7"/>
      <c r="K28" s="113"/>
      <c r="L28" s="121"/>
      <c r="M28" s="39"/>
      <c r="N28" s="115"/>
      <c r="O28" s="121"/>
      <c r="P28" s="39"/>
      <c r="Q28" s="38"/>
      <c r="R28" s="32"/>
      <c r="S28" s="33"/>
      <c r="T28" s="35"/>
      <c r="U28" s="33"/>
    </row>
    <row r="29" spans="1:21" x14ac:dyDescent="0.25">
      <c r="A29" s="6"/>
      <c r="B29" s="6"/>
      <c r="C29" s="107" t="s">
        <v>59</v>
      </c>
      <c r="D29" s="6"/>
      <c r="E29" s="6"/>
      <c r="F29" s="6"/>
      <c r="G29" s="108">
        <v>115000000</v>
      </c>
      <c r="H29" s="7"/>
      <c r="I29" s="7"/>
      <c r="K29"/>
      <c r="L29" s="27"/>
      <c r="M29" s="39"/>
      <c r="N29" s="115"/>
      <c r="O29" s="121"/>
      <c r="P29" s="39"/>
      <c r="Q29" s="38"/>
      <c r="R29" s="32"/>
      <c r="S29" s="33"/>
      <c r="T29" s="40"/>
      <c r="U29" s="33"/>
    </row>
    <row r="30" spans="1:21" x14ac:dyDescent="0.25">
      <c r="A30" s="6"/>
      <c r="B30" s="6"/>
      <c r="C30" s="6"/>
      <c r="D30" s="6"/>
      <c r="E30" s="6"/>
      <c r="F30" s="6"/>
      <c r="G30" s="123"/>
      <c r="H30" s="7"/>
      <c r="I30" s="7"/>
      <c r="K30" s="109"/>
      <c r="L30" s="27"/>
      <c r="M30" s="42"/>
      <c r="N30" s="115"/>
      <c r="O30" s="121"/>
      <c r="P30" s="42"/>
      <c r="Q30" s="38"/>
      <c r="R30" s="32"/>
      <c r="S30" s="33"/>
      <c r="T30" s="35"/>
      <c r="U30" s="33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K31" s="110"/>
      <c r="M31" s="42"/>
      <c r="N31" s="115"/>
      <c r="O31" s="121"/>
      <c r="P31" s="42"/>
      <c r="Q31" s="38"/>
      <c r="R31" s="1"/>
      <c r="S31" s="33"/>
      <c r="T31" s="1"/>
      <c r="U31" s="33"/>
    </row>
    <row r="32" spans="1:21" x14ac:dyDescent="0.25">
      <c r="A32" s="6"/>
      <c r="B32" s="6"/>
      <c r="C32" s="6" t="s">
        <v>60</v>
      </c>
      <c r="D32" s="6"/>
      <c r="E32" s="6"/>
      <c r="F32" s="6"/>
      <c r="G32" s="6" t="s">
        <v>1</v>
      </c>
      <c r="H32" s="7"/>
      <c r="I32" s="7">
        <f>+'01 Maret 2018,'!I40</f>
        <v>486874603</v>
      </c>
      <c r="M32" s="42"/>
      <c r="N32" s="115"/>
      <c r="O32" s="121"/>
      <c r="P32" s="42"/>
      <c r="Q32" s="38"/>
      <c r="R32" s="1"/>
      <c r="S32" s="33"/>
      <c r="T32" s="1"/>
      <c r="U32" s="33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1">
        <f>+'01 Maret 2018,'!I60</f>
        <v>136581100</v>
      </c>
      <c r="M33" s="42"/>
      <c r="N33" s="115"/>
      <c r="O33" s="121"/>
      <c r="P33" s="42"/>
      <c r="Q33" s="38"/>
      <c r="R33" s="1"/>
      <c r="S33" s="33"/>
      <c r="T33" s="1"/>
      <c r="U33" s="33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M34" s="42"/>
      <c r="N34" s="115"/>
      <c r="O34" s="121"/>
      <c r="P34" s="42"/>
      <c r="Q34" s="38"/>
      <c r="R34" s="1"/>
      <c r="S34" s="33"/>
      <c r="T34" s="43"/>
      <c r="U34" s="33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2"/>
      <c r="M35" s="42"/>
      <c r="N35" s="115"/>
      <c r="O35" s="121"/>
      <c r="P35" s="42"/>
      <c r="Q35" s="38"/>
      <c r="R35" s="33"/>
      <c r="S35" s="33"/>
      <c r="T35" s="1"/>
      <c r="U35" s="33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N36" s="115"/>
      <c r="O36" s="121"/>
      <c r="Q36" s="38"/>
      <c r="R36" s="8"/>
      <c r="S36" s="33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98"/>
      <c r="N37" s="115"/>
      <c r="O37" s="121"/>
      <c r="Q37" s="38"/>
      <c r="S37" s="33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37"/>
      <c r="I38" s="7"/>
      <c r="J38" s="25"/>
      <c r="N38" s="115"/>
      <c r="O38" s="121"/>
      <c r="Q38" s="38"/>
      <c r="S38" s="33"/>
      <c r="T38" s="1"/>
      <c r="U38" s="1"/>
    </row>
    <row r="39" spans="1:21" x14ac:dyDescent="0.25">
      <c r="A39" s="6"/>
      <c r="B39" s="6"/>
      <c r="C39" s="6" t="s">
        <v>28</v>
      </c>
      <c r="D39" s="6"/>
      <c r="E39" s="6"/>
      <c r="F39" s="6"/>
      <c r="G39" s="6"/>
      <c r="H39" s="44"/>
      <c r="I39" s="6" t="s">
        <v>1</v>
      </c>
      <c r="J39" s="25"/>
      <c r="N39" s="116"/>
      <c r="O39" s="27"/>
      <c r="Q39" s="38"/>
      <c r="S39" s="33"/>
      <c r="T39" s="1"/>
      <c r="U39" s="1"/>
    </row>
    <row r="40" spans="1:21" x14ac:dyDescent="0.25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25"/>
      <c r="N40" s="109"/>
      <c r="O40" s="27"/>
      <c r="Q40" s="38"/>
      <c r="S40" s="33"/>
      <c r="T40" s="1"/>
      <c r="U40" s="1"/>
    </row>
    <row r="41" spans="1:21" x14ac:dyDescent="0.25">
      <c r="A41" s="6"/>
      <c r="B41" s="6"/>
      <c r="C41" s="6"/>
      <c r="D41" s="6"/>
      <c r="E41" s="6"/>
      <c r="F41" s="6"/>
      <c r="G41" s="6"/>
      <c r="H41" s="7"/>
      <c r="I41" s="7"/>
      <c r="J41" s="25"/>
      <c r="N41" s="109"/>
      <c r="O41" s="27"/>
      <c r="Q41" s="38"/>
      <c r="S41" s="33"/>
      <c r="T41" s="1"/>
      <c r="U41" s="1"/>
    </row>
    <row r="42" spans="1:21" x14ac:dyDescent="0.25">
      <c r="A42" s="6"/>
      <c r="B42" s="6"/>
      <c r="C42" s="6" t="s">
        <v>64</v>
      </c>
      <c r="D42" s="6"/>
      <c r="E42" s="6"/>
      <c r="F42" s="6"/>
      <c r="G42" s="6"/>
      <c r="H42" s="7">
        <v>75000000</v>
      </c>
      <c r="I42" s="7"/>
      <c r="J42" s="25"/>
      <c r="N42" s="109"/>
      <c r="O42" s="27"/>
      <c r="Q42" s="38"/>
      <c r="S42" s="33"/>
      <c r="T42" s="1"/>
      <c r="U42" s="1"/>
    </row>
    <row r="43" spans="1:21" x14ac:dyDescent="0.25">
      <c r="A43" s="6"/>
      <c r="B43" s="6"/>
      <c r="C43" s="16" t="s">
        <v>30</v>
      </c>
      <c r="D43" s="6"/>
      <c r="E43" s="6"/>
      <c r="F43" s="6"/>
      <c r="G43" s="6"/>
      <c r="H43" s="37">
        <v>2310546</v>
      </c>
      <c r="J43" s="25"/>
      <c r="N43" s="109"/>
      <c r="O43" s="27"/>
      <c r="Q43" s="38"/>
      <c r="S43" s="33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32649869</v>
      </c>
      <c r="I44" s="7"/>
      <c r="J44" s="25"/>
      <c r="N44" s="109"/>
      <c r="O44" s="27"/>
      <c r="Q44" s="38"/>
      <c r="S44" s="33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6">
        <v>32510381</v>
      </c>
      <c r="I45" s="7"/>
      <c r="J45" s="25"/>
      <c r="N45" s="109"/>
      <c r="O45" s="27"/>
      <c r="Q45" s="38"/>
      <c r="R45" s="49"/>
      <c r="S45" s="32"/>
      <c r="T45" s="50"/>
      <c r="U45" s="50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47">
        <f>SUM(H42:H45)</f>
        <v>142470796</v>
      </c>
      <c r="J46" s="25"/>
      <c r="N46" s="109"/>
      <c r="O46" s="27"/>
      <c r="Q46" s="38"/>
      <c r="R46" s="49"/>
      <c r="S46" s="32"/>
      <c r="T46" s="51"/>
      <c r="U46" s="50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48">
        <f>SUM(I40:I46)</f>
        <v>629345399</v>
      </c>
      <c r="J47" s="25"/>
      <c r="N47" s="109"/>
      <c r="O47" s="27"/>
      <c r="Q47" s="38"/>
      <c r="R47" s="49"/>
      <c r="S47" s="32"/>
      <c r="T47" s="49"/>
      <c r="U47" s="50"/>
    </row>
    <row r="48" spans="1:21" x14ac:dyDescent="0.25">
      <c r="A48" s="6"/>
      <c r="B48" s="16">
        <v>2</v>
      </c>
      <c r="C48" s="16" t="s">
        <v>57</v>
      </c>
      <c r="D48" s="6"/>
      <c r="E48" s="6"/>
      <c r="F48" s="6"/>
      <c r="G48" s="6"/>
      <c r="H48" s="7"/>
      <c r="I48" s="7"/>
      <c r="J48" s="25"/>
      <c r="N48" s="109"/>
      <c r="O48" s="27"/>
      <c r="Q48" s="38"/>
      <c r="R48" s="49"/>
      <c r="S48" s="50"/>
      <c r="T48" s="49"/>
      <c r="U48" s="50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M123</f>
        <v>26410000</v>
      </c>
      <c r="I49" s="7"/>
      <c r="J49" s="25"/>
      <c r="N49" s="109"/>
      <c r="O49" s="27"/>
      <c r="Q49" s="38"/>
      <c r="R49" s="55"/>
      <c r="S49" s="55">
        <f>SUM(S13:S47)</f>
        <v>0</v>
      </c>
      <c r="T49" s="49"/>
      <c r="U49" s="50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2"/>
      <c r="I50" s="7" t="s">
        <v>1</v>
      </c>
      <c r="J50" s="56"/>
      <c r="M50" s="57"/>
      <c r="N50" s="109"/>
      <c r="O50" s="27"/>
      <c r="P50" s="57"/>
      <c r="Q50" s="38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3"/>
      <c r="I51" s="7">
        <f>H49+H50</f>
        <v>26410000</v>
      </c>
      <c r="J51" s="56"/>
      <c r="M51" s="57"/>
      <c r="N51" s="109"/>
      <c r="O51" s="27"/>
      <c r="P51" s="57"/>
      <c r="Q51" s="38"/>
      <c r="R51" s="58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4"/>
      <c r="I52" s="7" t="s">
        <v>1</v>
      </c>
      <c r="J52" s="25"/>
      <c r="M52" s="57"/>
      <c r="N52" s="109"/>
      <c r="O52" s="27"/>
      <c r="P52" s="57"/>
      <c r="Q52" s="38"/>
      <c r="R52" s="58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0"/>
      <c r="M53" s="57"/>
      <c r="N53" s="109"/>
      <c r="O53" s="27"/>
      <c r="P53" s="57"/>
      <c r="Q53" s="38"/>
      <c r="R53" s="58"/>
      <c r="S53" s="1"/>
      <c r="U53" s="1"/>
    </row>
    <row r="54" spans="1:21" x14ac:dyDescent="0.25">
      <c r="A54" s="6"/>
      <c r="B54" s="6"/>
      <c r="C54" s="62" t="s">
        <v>61</v>
      </c>
      <c r="D54" s="6"/>
      <c r="E54" s="6"/>
      <c r="F54" s="6"/>
      <c r="G54" s="15"/>
      <c r="H54" s="37">
        <f>+L123</f>
        <v>7250000</v>
      </c>
      <c r="I54" s="7"/>
      <c r="J54" s="60"/>
      <c r="M54" s="57"/>
      <c r="N54" s="109"/>
      <c r="O54" s="27"/>
      <c r="P54" s="57"/>
      <c r="Q54" s="38"/>
      <c r="R54" s="58"/>
      <c r="S54" s="1"/>
      <c r="U54" s="1"/>
    </row>
    <row r="55" spans="1:21" x14ac:dyDescent="0.25">
      <c r="A55" s="6"/>
      <c r="B55" s="6"/>
      <c r="C55" s="62" t="s">
        <v>62</v>
      </c>
      <c r="D55" s="6"/>
      <c r="E55" s="6"/>
      <c r="F55" s="6"/>
      <c r="G55" s="15"/>
      <c r="H55" s="37"/>
      <c r="I55" s="7"/>
      <c r="J55" s="60"/>
      <c r="M55" s="57"/>
      <c r="N55" s="109"/>
      <c r="O55" s="27"/>
      <c r="P55" s="57"/>
      <c r="Q55" s="38"/>
      <c r="R55" s="58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24"/>
      <c r="I56" s="7"/>
      <c r="J56" s="60"/>
      <c r="M56" s="57"/>
      <c r="N56" s="109"/>
      <c r="O56" s="27"/>
      <c r="P56" s="57"/>
      <c r="Q56" s="38"/>
      <c r="R56" s="58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37"/>
      <c r="I57" s="7"/>
      <c r="J57" s="60"/>
      <c r="M57" s="57"/>
      <c r="N57" s="109"/>
      <c r="O57" s="27"/>
      <c r="P57" s="57"/>
      <c r="Q57" s="38"/>
      <c r="R57" s="58"/>
      <c r="S57" s="1"/>
      <c r="U57" s="1"/>
    </row>
    <row r="58" spans="1:21" x14ac:dyDescent="0.25">
      <c r="A58" s="6"/>
      <c r="B58" s="6"/>
      <c r="C58" s="6"/>
      <c r="D58" s="6"/>
      <c r="E58" s="6"/>
      <c r="F58" s="6"/>
      <c r="G58" s="6"/>
      <c r="H58" s="37"/>
      <c r="I58" s="7"/>
      <c r="J58" s="60"/>
      <c r="M58" s="57"/>
      <c r="N58" s="109"/>
      <c r="O58" s="27"/>
      <c r="P58" s="57"/>
      <c r="Q58" s="38"/>
      <c r="R58" s="58"/>
      <c r="S58" s="1"/>
      <c r="U58" s="1"/>
    </row>
    <row r="59" spans="1:21" x14ac:dyDescent="0.25">
      <c r="A59" s="6"/>
      <c r="B59" s="6"/>
      <c r="C59" s="6" t="s">
        <v>37</v>
      </c>
      <c r="D59" s="6"/>
      <c r="E59" s="6"/>
      <c r="F59" s="6"/>
      <c r="G59" s="6"/>
      <c r="H59" s="15"/>
      <c r="I59" s="44">
        <f>SUM(H54:H56)</f>
        <v>7250000</v>
      </c>
      <c r="J59" s="111"/>
      <c r="M59" s="57"/>
      <c r="N59" s="109"/>
      <c r="O59" s="27"/>
      <c r="P59" s="57"/>
      <c r="Q59" s="38"/>
      <c r="R59" s="59"/>
      <c r="S59" s="43"/>
      <c r="T59" s="59"/>
      <c r="U59" s="43"/>
    </row>
    <row r="60" spans="1:21" x14ac:dyDescent="0.25">
      <c r="A60" s="6"/>
      <c r="B60" s="6"/>
      <c r="C60" s="16" t="s">
        <v>37</v>
      </c>
      <c r="D60" s="6"/>
      <c r="E60" s="6"/>
      <c r="F60" s="6"/>
      <c r="G60" s="6"/>
      <c r="H60" s="7"/>
      <c r="I60" s="7">
        <f>+I33-I51+I59</f>
        <v>117421100</v>
      </c>
      <c r="J60" s="60"/>
      <c r="M60" s="61"/>
      <c r="N60" s="109"/>
      <c r="O60" s="27"/>
      <c r="P60" s="61"/>
      <c r="Q60" s="38"/>
      <c r="R60" s="59"/>
      <c r="S60" s="43"/>
      <c r="T60" s="59"/>
      <c r="U60" s="43"/>
    </row>
    <row r="61" spans="1:21" x14ac:dyDescent="0.25">
      <c r="A61" s="62" t="s">
        <v>38</v>
      </c>
      <c r="B61" s="6"/>
      <c r="C61" s="6" t="s">
        <v>39</v>
      </c>
      <c r="D61" s="6"/>
      <c r="E61" s="6"/>
      <c r="F61" s="6"/>
      <c r="G61" s="6"/>
      <c r="H61" s="7"/>
      <c r="I61" s="7">
        <f>+I27</f>
        <v>117421100</v>
      </c>
      <c r="J61" s="60"/>
      <c r="M61" s="61"/>
      <c r="N61" s="109"/>
      <c r="O61" s="27"/>
      <c r="P61" s="61"/>
      <c r="Q61" s="38"/>
      <c r="R61" s="59"/>
      <c r="S61" s="43"/>
      <c r="T61" s="59"/>
      <c r="U61" s="43"/>
    </row>
    <row r="62" spans="1:21" x14ac:dyDescent="0.25">
      <c r="A62" s="6"/>
      <c r="B62" s="6"/>
      <c r="C62" s="6"/>
      <c r="D62" s="6"/>
      <c r="E62" s="6"/>
      <c r="F62" s="6"/>
      <c r="G62" s="6"/>
      <c r="H62" s="7" t="s">
        <v>1</v>
      </c>
      <c r="I62" s="44">
        <v>0</v>
      </c>
      <c r="J62" s="60"/>
      <c r="M62" s="63"/>
      <c r="N62" s="109"/>
      <c r="O62" s="27"/>
      <c r="P62" s="63"/>
      <c r="Q62" s="38"/>
      <c r="R62" s="59"/>
      <c r="S62" s="43"/>
      <c r="T62" s="59"/>
      <c r="U62" s="64"/>
    </row>
    <row r="63" spans="1:21" x14ac:dyDescent="0.25">
      <c r="A63" s="6"/>
      <c r="B63" s="6"/>
      <c r="C63" s="6"/>
      <c r="D63" s="6"/>
      <c r="E63" s="6" t="s">
        <v>40</v>
      </c>
      <c r="F63" s="6"/>
      <c r="G63" s="6"/>
      <c r="H63" s="7"/>
      <c r="I63" s="7">
        <f>+I61-I60</f>
        <v>0</v>
      </c>
      <c r="J63" s="69"/>
      <c r="M63" s="57"/>
      <c r="N63" s="109"/>
      <c r="O63" s="27"/>
      <c r="P63" s="57"/>
      <c r="Q63" s="38"/>
      <c r="R63" s="59"/>
      <c r="S63" s="43"/>
      <c r="T63" s="59"/>
      <c r="U63" s="59"/>
    </row>
    <row r="64" spans="1:21" x14ac:dyDescent="0.25">
      <c r="A64" s="6"/>
      <c r="B64" s="6"/>
      <c r="C64" s="6"/>
      <c r="D64" s="6"/>
      <c r="E64" s="6"/>
      <c r="F64" s="6"/>
      <c r="G64" s="6"/>
      <c r="H64" s="7"/>
      <c r="I64" s="7"/>
      <c r="J64" s="69"/>
      <c r="M64" s="63"/>
      <c r="N64" s="109"/>
      <c r="O64" s="27"/>
      <c r="P64" s="63"/>
      <c r="Q64" s="38"/>
      <c r="R64" s="59"/>
      <c r="S64" s="43"/>
      <c r="T64" s="59"/>
      <c r="U64" s="59"/>
    </row>
    <row r="65" spans="1:21" x14ac:dyDescent="0.25">
      <c r="A65" s="6" t="s">
        <v>41</v>
      </c>
      <c r="B65" s="6"/>
      <c r="C65" s="6"/>
      <c r="D65" s="6"/>
      <c r="E65" s="6"/>
      <c r="F65" s="6"/>
      <c r="G65" s="6"/>
      <c r="H65" s="7"/>
      <c r="I65" s="41"/>
      <c r="J65" s="69"/>
      <c r="M65" s="63"/>
      <c r="N65" s="109"/>
      <c r="O65" s="27"/>
      <c r="P65" s="63"/>
      <c r="Q65" s="38"/>
      <c r="R65" s="59"/>
      <c r="S65" s="43"/>
      <c r="T65" s="59"/>
      <c r="U65" s="59"/>
    </row>
    <row r="66" spans="1:21" x14ac:dyDescent="0.25">
      <c r="A66" s="6" t="s">
        <v>42</v>
      </c>
      <c r="B66" s="6"/>
      <c r="C66" s="6"/>
      <c r="D66" s="6"/>
      <c r="E66" s="6" t="s">
        <v>1</v>
      </c>
      <c r="F66" s="6"/>
      <c r="G66" s="6" t="s">
        <v>43</v>
      </c>
      <c r="H66" s="7"/>
      <c r="I66" s="21"/>
      <c r="J66" s="69"/>
      <c r="M66" s="63"/>
      <c r="N66" s="109"/>
      <c r="O66" s="27"/>
      <c r="P66" s="63"/>
      <c r="Q66" s="38"/>
      <c r="R66" s="59"/>
      <c r="S66" s="43"/>
      <c r="T66" s="59"/>
      <c r="U66" s="59"/>
    </row>
    <row r="67" spans="1:21" x14ac:dyDescent="0.25">
      <c r="A67" s="6"/>
      <c r="B67" s="6"/>
      <c r="C67" s="6"/>
      <c r="D67" s="6"/>
      <c r="E67" s="6"/>
      <c r="F67" s="6"/>
      <c r="G67" s="6"/>
      <c r="H67" s="7" t="s">
        <v>1</v>
      </c>
      <c r="I67" s="21"/>
      <c r="J67" s="69"/>
      <c r="M67" s="63"/>
      <c r="N67" s="109"/>
      <c r="O67" s="27"/>
      <c r="P67" s="63"/>
      <c r="Q67" s="38"/>
      <c r="S67" s="33"/>
    </row>
    <row r="68" spans="1:21" x14ac:dyDescent="0.25">
      <c r="A68" s="65"/>
      <c r="B68" s="66"/>
      <c r="C68" s="66"/>
      <c r="D68" s="67"/>
      <c r="E68" s="67"/>
      <c r="F68" s="67"/>
      <c r="G68" s="67"/>
      <c r="H68" s="67"/>
      <c r="J68" s="69"/>
      <c r="N68" s="109"/>
      <c r="O68" s="27"/>
      <c r="Q68" s="38"/>
    </row>
    <row r="69" spans="1:21" x14ac:dyDescent="0.25">
      <c r="A69" s="1"/>
      <c r="B69" s="1"/>
      <c r="C69" s="1"/>
      <c r="D69" s="1"/>
      <c r="E69" s="1"/>
      <c r="F69" s="1"/>
      <c r="G69" s="8"/>
      <c r="I69" s="1"/>
      <c r="J69" s="69"/>
      <c r="N69" s="109"/>
      <c r="O69" s="27"/>
      <c r="Q69" s="38"/>
      <c r="S69" s="58"/>
    </row>
    <row r="70" spans="1:21" x14ac:dyDescent="0.25">
      <c r="A70" s="68" t="s">
        <v>44</v>
      </c>
      <c r="B70" s="66"/>
      <c r="C70" s="66"/>
      <c r="D70" s="67"/>
      <c r="E70" s="67"/>
      <c r="F70" s="67"/>
      <c r="G70" s="8" t="s">
        <v>45</v>
      </c>
      <c r="J70" s="69"/>
      <c r="O70" s="27"/>
      <c r="Q70" s="38"/>
      <c r="S70" s="58"/>
    </row>
    <row r="72" spans="1:21" x14ac:dyDescent="0.25">
      <c r="A72" s="68" t="s">
        <v>66</v>
      </c>
      <c r="B72" s="66"/>
      <c r="C72" s="66"/>
      <c r="D72" s="67"/>
      <c r="E72" s="67"/>
      <c r="F72" s="67"/>
      <c r="G72" s="8"/>
      <c r="H72" s="5" t="s">
        <v>69</v>
      </c>
      <c r="J72" s="69"/>
      <c r="O72" s="27"/>
      <c r="Q72" s="38"/>
      <c r="S72" s="58"/>
    </row>
    <row r="73" spans="1:21" x14ac:dyDescent="0.25">
      <c r="A73" s="1"/>
      <c r="B73" s="1"/>
      <c r="C73" s="1"/>
      <c r="D73" s="1"/>
      <c r="E73" s="1"/>
      <c r="F73" s="1"/>
      <c r="H73" s="8"/>
      <c r="I73" s="1"/>
      <c r="J73" s="69"/>
      <c r="O73" s="27"/>
      <c r="Q73" s="38"/>
    </row>
    <row r="74" spans="1:21" x14ac:dyDescent="0.25">
      <c r="A74" s="1"/>
      <c r="B74" s="1"/>
      <c r="C74" s="1"/>
      <c r="D74" s="1"/>
      <c r="E74" s="1"/>
      <c r="F74" s="1"/>
      <c r="G74" s="67" t="s">
        <v>46</v>
      </c>
      <c r="H74" s="1"/>
      <c r="I74" s="1"/>
      <c r="J74" s="69"/>
      <c r="M74" s="63"/>
      <c r="N74" s="63"/>
      <c r="O74" s="27"/>
      <c r="P74" s="63"/>
      <c r="Q74" s="38"/>
    </row>
    <row r="75" spans="1:21" x14ac:dyDescent="0.25">
      <c r="A75" s="1"/>
      <c r="B75" s="1"/>
      <c r="C75" s="1"/>
      <c r="D75" s="1"/>
      <c r="E75" s="1"/>
      <c r="F75" s="1"/>
      <c r="G75" s="67"/>
      <c r="H75" s="1"/>
      <c r="I75" s="1"/>
      <c r="J75" s="69"/>
      <c r="O75" s="27"/>
      <c r="Q75" s="38"/>
    </row>
    <row r="76" spans="1:21" x14ac:dyDescent="0.25">
      <c r="A76" s="1"/>
      <c r="B76" s="1"/>
      <c r="C76" s="1"/>
      <c r="D76" s="1"/>
      <c r="E76" s="1" t="s">
        <v>47</v>
      </c>
      <c r="F76" s="1"/>
      <c r="G76" s="1"/>
      <c r="H76" s="1"/>
      <c r="I76" s="1"/>
      <c r="J76" s="69"/>
      <c r="O76" s="27"/>
      <c r="Q76" s="38"/>
    </row>
    <row r="77" spans="1:21" x14ac:dyDescent="0.25">
      <c r="A77" s="1"/>
      <c r="B77" s="1"/>
      <c r="C77" s="1"/>
      <c r="D77" s="1"/>
      <c r="E77" s="1" t="s">
        <v>47</v>
      </c>
      <c r="F77" s="1"/>
      <c r="G77" s="1"/>
      <c r="H77" s="1"/>
      <c r="I77" s="70"/>
      <c r="J77" s="69"/>
      <c r="O77" s="27"/>
      <c r="Q77" s="38"/>
    </row>
    <row r="78" spans="1:21" x14ac:dyDescent="0.25">
      <c r="A78" s="67"/>
      <c r="B78" s="67"/>
      <c r="C78" s="67"/>
      <c r="D78" s="67"/>
      <c r="E78" s="67"/>
      <c r="F78" s="67"/>
      <c r="G78" s="71"/>
      <c r="H78" s="72"/>
      <c r="I78" s="67"/>
      <c r="J78" s="69"/>
      <c r="O78" s="27"/>
      <c r="Q78" s="73"/>
    </row>
    <row r="79" spans="1:21" x14ac:dyDescent="0.25">
      <c r="A79" s="67"/>
      <c r="B79" s="67"/>
      <c r="C79" s="67"/>
      <c r="D79" s="67"/>
      <c r="E79" s="67"/>
      <c r="F79" s="67"/>
      <c r="G79" s="71" t="s">
        <v>48</v>
      </c>
      <c r="H79" s="74"/>
      <c r="I79" s="67"/>
      <c r="J79" s="69"/>
      <c r="O79" s="27"/>
      <c r="Q79" s="73"/>
    </row>
    <row r="80" spans="1:21" x14ac:dyDescent="0.25">
      <c r="A80" s="78"/>
      <c r="B80" s="76"/>
      <c r="C80" s="76"/>
      <c r="D80" s="76"/>
      <c r="E80" s="77"/>
      <c r="F80" s="1"/>
      <c r="G80" s="1"/>
      <c r="H80" s="43"/>
      <c r="I80" s="1"/>
      <c r="J80" s="69"/>
      <c r="O80" s="27"/>
      <c r="Q80" s="73"/>
    </row>
    <row r="81" spans="1:17" x14ac:dyDescent="0.25">
      <c r="A81" s="78"/>
      <c r="B81" s="76"/>
      <c r="C81" s="79"/>
      <c r="D81" s="76"/>
      <c r="E81" s="80"/>
      <c r="F81" s="1"/>
      <c r="G81" s="1"/>
      <c r="H81" s="43"/>
      <c r="I81" s="1"/>
      <c r="J81" s="69"/>
      <c r="O81" s="27"/>
      <c r="Q81" s="73"/>
    </row>
    <row r="82" spans="1:17" x14ac:dyDescent="0.25">
      <c r="A82" s="77"/>
      <c r="B82" s="76"/>
      <c r="C82" s="79"/>
      <c r="D82" s="79"/>
      <c r="E82" s="81"/>
      <c r="F82" s="58"/>
      <c r="H82" s="59"/>
      <c r="J82" s="69"/>
      <c r="O82" s="27"/>
      <c r="Q82" s="73"/>
    </row>
    <row r="83" spans="1:17" x14ac:dyDescent="0.25">
      <c r="A83" s="82"/>
      <c r="B83" s="76"/>
      <c r="C83" s="83"/>
      <c r="D83" s="83"/>
      <c r="E83" s="81"/>
      <c r="H83" s="59"/>
      <c r="J83" s="69"/>
      <c r="O83" s="27"/>
      <c r="Q83" s="73"/>
    </row>
    <row r="84" spans="1:17" x14ac:dyDescent="0.25">
      <c r="A84" s="84"/>
      <c r="B84" s="76"/>
      <c r="C84" s="83"/>
      <c r="D84" s="83"/>
      <c r="E84" s="81"/>
      <c r="H84" s="59"/>
      <c r="J84" s="69"/>
      <c r="O84" s="27"/>
      <c r="Q84" s="85"/>
    </row>
    <row r="85" spans="1:17" x14ac:dyDescent="0.25">
      <c r="A85" s="84"/>
      <c r="B85" s="76"/>
      <c r="C85" s="83"/>
      <c r="D85" s="83"/>
      <c r="E85" s="81"/>
      <c r="H85" s="59"/>
      <c r="J85" s="69"/>
      <c r="O85" s="27"/>
      <c r="Q85" s="85"/>
    </row>
    <row r="86" spans="1:17" x14ac:dyDescent="0.25">
      <c r="A86" s="75"/>
      <c r="B86" s="76"/>
      <c r="C86" s="76"/>
      <c r="D86" s="76"/>
      <c r="E86" s="77"/>
      <c r="F86" s="1"/>
      <c r="G86" s="1"/>
      <c r="H86" s="43"/>
      <c r="I86" s="1"/>
      <c r="J86" s="69"/>
      <c r="K86" s="110"/>
      <c r="L86" s="27"/>
      <c r="O86" s="27"/>
      <c r="Q86" s="85"/>
    </row>
    <row r="87" spans="1:17" x14ac:dyDescent="0.25">
      <c r="A87" s="78" t="s">
        <v>49</v>
      </c>
      <c r="B87" s="76"/>
      <c r="C87" s="76"/>
      <c r="D87" s="76"/>
      <c r="E87" s="77"/>
      <c r="F87" s="1"/>
      <c r="G87" s="1"/>
      <c r="H87" s="43"/>
      <c r="I87" s="1"/>
      <c r="J87" s="69"/>
      <c r="K87" s="26"/>
      <c r="L87" s="27"/>
      <c r="O87" s="27"/>
      <c r="Q87" s="85"/>
    </row>
    <row r="88" spans="1:17" x14ac:dyDescent="0.25">
      <c r="A88" s="78"/>
      <c r="B88" s="76"/>
      <c r="C88" s="79"/>
      <c r="D88" s="76"/>
      <c r="E88" s="80"/>
      <c r="F88" s="1"/>
      <c r="G88" s="1"/>
      <c r="H88" s="43"/>
      <c r="I88" s="1"/>
      <c r="J88" s="69"/>
      <c r="K88" s="26"/>
      <c r="L88" s="27"/>
      <c r="O88" s="27"/>
      <c r="Q88" s="85"/>
    </row>
    <row r="89" spans="1:17" x14ac:dyDescent="0.25">
      <c r="A89" s="86">
        <f>SUM(A70:A88)</f>
        <v>0</v>
      </c>
      <c r="E89" s="59">
        <f>SUM(E70:E88)</f>
        <v>0</v>
      </c>
      <c r="H89" s="59">
        <f>SUM(H70:H88)</f>
        <v>0</v>
      </c>
      <c r="J89" s="69"/>
      <c r="K89" s="26"/>
      <c r="L89" s="27"/>
      <c r="O89" s="27"/>
      <c r="Q89" s="85"/>
    </row>
    <row r="90" spans="1:17" x14ac:dyDescent="0.25">
      <c r="J90" s="69"/>
      <c r="K90" s="26"/>
      <c r="L90" s="27"/>
      <c r="O90" s="27"/>
      <c r="Q90" s="73"/>
    </row>
    <row r="91" spans="1:17" x14ac:dyDescent="0.25">
      <c r="J91" s="69"/>
      <c r="K91" s="26"/>
      <c r="L91" s="27"/>
      <c r="O91" s="27"/>
      <c r="Q91" s="73"/>
    </row>
    <row r="92" spans="1:17" x14ac:dyDescent="0.25">
      <c r="J92" s="69"/>
      <c r="K92" s="26"/>
      <c r="L92" s="27"/>
      <c r="O92" s="27"/>
      <c r="Q92" s="73"/>
    </row>
    <row r="93" spans="1:17" x14ac:dyDescent="0.25">
      <c r="J93" s="69"/>
      <c r="K93" s="26"/>
      <c r="L93" s="27"/>
      <c r="O93" s="27"/>
      <c r="Q93" s="73"/>
    </row>
    <row r="94" spans="1:17" x14ac:dyDescent="0.25">
      <c r="J94" s="69"/>
      <c r="K94" s="26"/>
      <c r="L94" s="27"/>
      <c r="O94" s="27"/>
      <c r="Q94" s="73"/>
    </row>
    <row r="95" spans="1:17" x14ac:dyDescent="0.25">
      <c r="J95" s="69"/>
      <c r="K95" s="26"/>
      <c r="L95" s="27"/>
      <c r="O95" s="27"/>
      <c r="Q95" s="73"/>
    </row>
    <row r="96" spans="1:17" x14ac:dyDescent="0.2">
      <c r="K96" s="26"/>
      <c r="L96" s="27"/>
      <c r="O96" s="27"/>
      <c r="Q96" s="73"/>
    </row>
    <row r="97" spans="1:21" x14ac:dyDescent="0.2">
      <c r="K97" s="26"/>
      <c r="L97" s="27"/>
      <c r="O97" s="27"/>
      <c r="Q97" s="73"/>
    </row>
    <row r="98" spans="1:21" x14ac:dyDescent="0.2">
      <c r="K98" s="26"/>
      <c r="L98" s="27"/>
      <c r="O98" s="27"/>
      <c r="Q98" s="73"/>
    </row>
    <row r="99" spans="1:21" x14ac:dyDescent="0.2">
      <c r="K99" s="26"/>
      <c r="L99" s="27"/>
      <c r="O99" s="27"/>
      <c r="Q99" s="73"/>
    </row>
    <row r="100" spans="1:21" x14ac:dyDescent="0.2">
      <c r="K100" s="26"/>
      <c r="L100" s="27"/>
      <c r="O100" s="27"/>
      <c r="Q100" s="73"/>
    </row>
    <row r="101" spans="1:21" x14ac:dyDescent="0.2">
      <c r="K101" s="26"/>
      <c r="L101" s="27"/>
      <c r="O101" s="27"/>
      <c r="Q101" s="73"/>
    </row>
    <row r="102" spans="1:21" x14ac:dyDescent="0.25">
      <c r="K102" s="26"/>
      <c r="L102" s="87"/>
      <c r="O102" s="87"/>
      <c r="Q102" s="73"/>
    </row>
    <row r="103" spans="1:21" x14ac:dyDescent="0.25">
      <c r="K103" s="26"/>
      <c r="L103" s="87"/>
      <c r="O103" s="87"/>
      <c r="Q103" s="73"/>
    </row>
    <row r="104" spans="1:21" x14ac:dyDescent="0.25">
      <c r="K104" s="26"/>
      <c r="L104" s="88"/>
      <c r="O104" s="88"/>
      <c r="Q104" s="73"/>
    </row>
    <row r="105" spans="1:21" x14ac:dyDescent="0.25">
      <c r="K105" s="26"/>
      <c r="L105" s="88"/>
      <c r="O105" s="88"/>
      <c r="Q105" s="73"/>
    </row>
    <row r="106" spans="1:21" x14ac:dyDescent="0.25">
      <c r="K106" s="26"/>
      <c r="L106" s="88"/>
      <c r="O106" s="88"/>
      <c r="Q106" s="73"/>
    </row>
    <row r="107" spans="1:21" x14ac:dyDescent="0.25">
      <c r="K107" s="26"/>
      <c r="L107" s="88"/>
      <c r="O107" s="88"/>
      <c r="Q107" s="73"/>
    </row>
    <row r="108" spans="1:21" x14ac:dyDescent="0.25">
      <c r="K108" s="26"/>
      <c r="L108" s="88"/>
      <c r="O108" s="88"/>
      <c r="Q108" s="73"/>
    </row>
    <row r="109" spans="1:21" x14ac:dyDescent="0.25">
      <c r="K109" s="26"/>
      <c r="L109" s="88"/>
      <c r="O109" s="88"/>
      <c r="Q109" s="73"/>
    </row>
    <row r="110" spans="1:21" x14ac:dyDescent="0.25">
      <c r="K110" s="26"/>
      <c r="L110" s="88"/>
      <c r="O110" s="88"/>
      <c r="Q110" s="73"/>
    </row>
    <row r="111" spans="1:21" s="45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88"/>
      <c r="O111" s="88"/>
      <c r="Q111" s="73"/>
      <c r="R111" s="5"/>
      <c r="S111" s="5"/>
      <c r="T111" s="5"/>
      <c r="U111" s="5"/>
    </row>
    <row r="112" spans="1:21" s="45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88"/>
      <c r="O112" s="88"/>
      <c r="Q112" s="89"/>
      <c r="R112" s="5"/>
      <c r="S112" s="5"/>
      <c r="T112" s="5"/>
      <c r="U112" s="5"/>
    </row>
    <row r="113" spans="1:21" s="45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88"/>
      <c r="O113" s="88"/>
      <c r="Q113" s="89"/>
      <c r="R113" s="5"/>
      <c r="S113" s="5"/>
      <c r="T113" s="5"/>
      <c r="U113" s="5"/>
    </row>
    <row r="114" spans="1:21" s="45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88"/>
      <c r="O114" s="88"/>
      <c r="Q114" s="89"/>
      <c r="R114" s="5"/>
      <c r="S114" s="5"/>
      <c r="T114" s="5"/>
      <c r="U114" s="5"/>
    </row>
    <row r="115" spans="1:21" s="45" customFormat="1" x14ac:dyDescent="0.25">
      <c r="A115" s="5"/>
      <c r="B115" s="5"/>
      <c r="C115" s="5"/>
      <c r="D115" s="5"/>
      <c r="E115" s="5"/>
      <c r="F115" s="5"/>
      <c r="G115" s="5"/>
      <c r="I115" s="5"/>
      <c r="J115" s="5"/>
      <c r="K115" s="26"/>
      <c r="L115" s="88"/>
      <c r="O115" s="88"/>
      <c r="Q115" s="63">
        <f>SUM(Q13:Q114)</f>
        <v>0</v>
      </c>
      <c r="R115" s="5"/>
      <c r="S115" s="5"/>
      <c r="T115" s="5"/>
      <c r="U115" s="5"/>
    </row>
    <row r="116" spans="1:21" s="45" customFormat="1" x14ac:dyDescent="0.25">
      <c r="A116" s="5"/>
      <c r="B116" s="5"/>
      <c r="C116" s="5"/>
      <c r="D116" s="5"/>
      <c r="E116" s="5"/>
      <c r="F116" s="5"/>
      <c r="I116" s="5"/>
      <c r="J116" s="5"/>
      <c r="K116" s="26"/>
      <c r="L116" s="88"/>
      <c r="O116" s="88"/>
      <c r="Q116" s="89"/>
      <c r="R116" s="5"/>
      <c r="S116" s="5"/>
      <c r="T116" s="5"/>
      <c r="U116" s="5"/>
    </row>
    <row r="117" spans="1:21" s="45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88"/>
      <c r="O117" s="88"/>
      <c r="Q117" s="89"/>
      <c r="R117" s="5"/>
      <c r="S117" s="5"/>
      <c r="T117" s="5"/>
      <c r="U117" s="5"/>
    </row>
    <row r="118" spans="1:21" s="45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88"/>
      <c r="O118" s="88"/>
      <c r="Q118" s="89"/>
      <c r="R118" s="5"/>
      <c r="S118" s="5"/>
      <c r="T118" s="5"/>
      <c r="U118" s="5"/>
    </row>
    <row r="119" spans="1:21" s="45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88"/>
      <c r="O119" s="88"/>
      <c r="Q119" s="89"/>
      <c r="R119" s="5"/>
      <c r="S119" s="5"/>
      <c r="T119" s="5"/>
      <c r="U119" s="5"/>
    </row>
    <row r="120" spans="1:21" s="45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88"/>
      <c r="O120" s="88"/>
      <c r="Q120" s="89"/>
      <c r="R120" s="5"/>
      <c r="S120" s="5"/>
      <c r="T120" s="5"/>
      <c r="U120" s="5"/>
    </row>
    <row r="121" spans="1:21" s="45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88"/>
      <c r="O121" s="88"/>
      <c r="Q121" s="89"/>
      <c r="R121" s="5"/>
      <c r="S121" s="5"/>
      <c r="T121" s="5"/>
      <c r="U121" s="5"/>
    </row>
    <row r="122" spans="1:21" s="45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88"/>
      <c r="O122" s="88"/>
      <c r="Q122" s="89"/>
      <c r="R122" s="5"/>
      <c r="S122" s="5"/>
      <c r="T122" s="5"/>
      <c r="U122" s="5"/>
    </row>
    <row r="123" spans="1:21" s="45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26"/>
      <c r="L123" s="90">
        <f>SUM(L13:L122)</f>
        <v>7250000</v>
      </c>
      <c r="M123" s="90">
        <f t="shared" ref="M123:P123" si="1">SUM(M13:M122)</f>
        <v>26410000</v>
      </c>
      <c r="N123" s="90">
        <f>SUM(N13:N122)</f>
        <v>0</v>
      </c>
      <c r="O123" s="90">
        <f>SUM(O13:O122)</f>
        <v>0</v>
      </c>
      <c r="P123" s="90">
        <f t="shared" si="1"/>
        <v>0</v>
      </c>
      <c r="Q123" s="89"/>
      <c r="R123" s="5"/>
      <c r="S123" s="5"/>
      <c r="T123" s="5"/>
      <c r="U123" s="5"/>
    </row>
    <row r="124" spans="1:21" s="45" customFormat="1" x14ac:dyDescent="0.25">
      <c r="A124" s="5"/>
      <c r="B124" s="5"/>
      <c r="C124" s="5"/>
      <c r="D124" s="5"/>
      <c r="E124" s="5"/>
      <c r="F124" s="5"/>
      <c r="H124" s="5"/>
      <c r="I124" s="5"/>
      <c r="J124" s="5"/>
      <c r="K124" s="5"/>
      <c r="L124" s="90">
        <f>SUM(L13:L123)</f>
        <v>14500000</v>
      </c>
      <c r="O124" s="90">
        <f>SUM(O13:O123)</f>
        <v>0</v>
      </c>
      <c r="Q124" s="89"/>
      <c r="R124" s="5"/>
      <c r="S124" s="5"/>
      <c r="T124" s="5"/>
      <c r="U124" s="5"/>
    </row>
    <row r="125" spans="1:21" s="45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1"/>
      <c r="O125" s="91"/>
      <c r="Q125" s="89"/>
      <c r="R125" s="5"/>
      <c r="S125" s="5"/>
      <c r="T125" s="5"/>
      <c r="U125" s="5"/>
    </row>
    <row r="126" spans="1:21" s="45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1"/>
      <c r="O126" s="91"/>
      <c r="Q126" s="89"/>
      <c r="R126" s="5"/>
      <c r="S126" s="5"/>
      <c r="T126" s="5"/>
      <c r="U126" s="5"/>
    </row>
    <row r="127" spans="1:21" s="45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1"/>
      <c r="O127" s="91"/>
      <c r="Q127" s="89"/>
      <c r="R127" s="5"/>
      <c r="S127" s="5"/>
      <c r="T127" s="5"/>
      <c r="U127" s="5"/>
    </row>
    <row r="128" spans="1:21" s="45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1"/>
      <c r="O128" s="91"/>
      <c r="Q128" s="89"/>
      <c r="R128" s="5"/>
      <c r="S128" s="5"/>
      <c r="T128" s="5"/>
      <c r="U128" s="5"/>
    </row>
    <row r="129" spans="1:21" s="45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1"/>
      <c r="O129" s="91"/>
      <c r="Q129" s="89"/>
      <c r="R129" s="5"/>
      <c r="S129" s="5"/>
      <c r="T129" s="5"/>
      <c r="U129" s="5"/>
    </row>
    <row r="130" spans="1:21" s="45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1"/>
      <c r="O130" s="91"/>
      <c r="Q130" s="89"/>
      <c r="R130" s="5"/>
      <c r="S130" s="5"/>
      <c r="T130" s="5"/>
      <c r="U130" s="5"/>
    </row>
    <row r="131" spans="1:21" s="45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1"/>
      <c r="O131" s="91"/>
      <c r="Q131" s="89"/>
      <c r="R131" s="5"/>
      <c r="S131" s="5"/>
      <c r="T131" s="5"/>
      <c r="U131" s="5"/>
    </row>
    <row r="132" spans="1:21" s="45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1"/>
      <c r="O132" s="91"/>
      <c r="Q132" s="89"/>
      <c r="R132" s="5"/>
      <c r="S132" s="5"/>
      <c r="T132" s="5"/>
      <c r="U132" s="5"/>
    </row>
    <row r="133" spans="1:21" s="45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1"/>
      <c r="O133" s="91"/>
      <c r="Q133" s="89"/>
      <c r="R133" s="5"/>
      <c r="S133" s="5"/>
      <c r="T133" s="5"/>
      <c r="U133" s="5"/>
    </row>
    <row r="134" spans="1:21" s="45" customForma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91"/>
      <c r="O134" s="91"/>
      <c r="Q134" s="89"/>
      <c r="R134" s="5"/>
      <c r="S134" s="5"/>
      <c r="T134" s="5"/>
      <c r="U134" s="5"/>
    </row>
  </sheetData>
  <mergeCells count="3">
    <mergeCell ref="A1:I1"/>
    <mergeCell ref="L11:M11"/>
    <mergeCell ref="N11:O11"/>
  </mergeCells>
  <pageMargins left="0.7" right="0.7" top="0.75" bottom="0.75" header="0.3" footer="0.3"/>
  <pageSetup scale="5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4"/>
  <sheetViews>
    <sheetView view="pageBreakPreview" topLeftCell="A40" zoomScale="84" zoomScaleNormal="100" zoomScaleSheetLayoutView="84" workbookViewId="0">
      <selection activeCell="I59" sqref="I59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1" bestFit="1" customWidth="1"/>
    <col min="13" max="14" width="20.7109375" style="45" customWidth="1"/>
    <col min="15" max="15" width="18.5703125" style="91" bestFit="1" customWidth="1"/>
    <col min="16" max="16" width="20.7109375" style="45" customWidth="1"/>
    <col min="17" max="17" width="21.5703125" style="89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53" t="s">
        <v>0</v>
      </c>
      <c r="B1" s="153"/>
      <c r="C1" s="153"/>
      <c r="D1" s="153"/>
      <c r="E1" s="153"/>
      <c r="F1" s="153"/>
      <c r="G1" s="153"/>
      <c r="H1" s="153"/>
      <c r="I1" s="153"/>
      <c r="J1" s="130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53</v>
      </c>
      <c r="C3" s="8"/>
      <c r="D3" s="6"/>
      <c r="E3" s="6"/>
      <c r="F3" s="6"/>
      <c r="G3" s="6"/>
      <c r="H3" s="6" t="s">
        <v>3</v>
      </c>
      <c r="I3" s="10">
        <v>43162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23</v>
      </c>
      <c r="C4" s="6"/>
      <c r="D4" s="6"/>
      <c r="E4" s="6"/>
      <c r="F4" s="6"/>
      <c r="G4" s="6"/>
      <c r="H4" s="6" t="s">
        <v>6</v>
      </c>
      <c r="I4" s="13">
        <v>0.625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 t="s">
        <v>27</v>
      </c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f>1308-164+200</f>
        <v>1344</v>
      </c>
      <c r="F8" s="20"/>
      <c r="G8" s="15">
        <f>C8*E8</f>
        <v>134400000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f>32+49</f>
        <v>81</v>
      </c>
      <c r="F9" s="20"/>
      <c r="G9" s="15">
        <f t="shared" ref="G9:G16" si="0">C9*E9</f>
        <v>4050000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9</v>
      </c>
      <c r="F10" s="20"/>
      <c r="G10" s="15">
        <f t="shared" si="0"/>
        <v>180000</v>
      </c>
      <c r="H10" s="7"/>
      <c r="I10" s="7"/>
      <c r="J10" s="15"/>
      <c r="K10" s="23"/>
      <c r="L10" s="2" t="s">
        <v>65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f>101+2</f>
        <v>103</v>
      </c>
      <c r="F11" s="20"/>
      <c r="G11" s="15">
        <f t="shared" si="0"/>
        <v>1030000</v>
      </c>
      <c r="H11" s="7"/>
      <c r="I11" s="15"/>
      <c r="J11" s="15"/>
      <c r="K11" s="99"/>
      <c r="L11" s="154" t="s">
        <v>54</v>
      </c>
      <c r="M11" s="154"/>
      <c r="N11" s="155" t="s">
        <v>55</v>
      </c>
      <c r="O11" s="155"/>
      <c r="P11" s="100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f>1+1</f>
        <v>2</v>
      </c>
      <c r="F12" s="20"/>
      <c r="G12" s="15">
        <f>C12*E12</f>
        <v>10000</v>
      </c>
      <c r="H12" s="7"/>
      <c r="I12" s="15"/>
      <c r="J12" s="15"/>
      <c r="K12" s="122" t="s">
        <v>63</v>
      </c>
      <c r="L12" s="101" t="s">
        <v>12</v>
      </c>
      <c r="M12" s="103" t="s">
        <v>13</v>
      </c>
      <c r="N12" s="102" t="s">
        <v>56</v>
      </c>
      <c r="O12" s="101" t="s">
        <v>12</v>
      </c>
      <c r="P12" s="102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 t="s">
        <v>68</v>
      </c>
      <c r="B13" s="20"/>
      <c r="C13" s="21">
        <v>2000</v>
      </c>
      <c r="D13" s="6"/>
      <c r="E13" s="20">
        <v>0</v>
      </c>
      <c r="F13" s="20"/>
      <c r="G13" s="15">
        <f t="shared" si="0"/>
        <v>0</v>
      </c>
      <c r="H13" s="7"/>
      <c r="I13" s="15"/>
      <c r="J13" s="133" t="s">
        <v>72</v>
      </c>
      <c r="K13" s="113">
        <v>45130</v>
      </c>
      <c r="L13" s="121"/>
      <c r="M13" s="126"/>
      <c r="N13" s="113"/>
      <c r="O13" s="121"/>
      <c r="P13" s="118"/>
      <c r="Q13" s="112"/>
      <c r="R13" s="31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J14" s="133" t="s">
        <v>72</v>
      </c>
      <c r="K14" s="113">
        <v>45131</v>
      </c>
      <c r="L14" s="121"/>
      <c r="M14" s="127"/>
      <c r="N14" s="115"/>
      <c r="O14" s="121"/>
      <c r="P14" s="94"/>
      <c r="Q14" s="112"/>
      <c r="R14" s="32"/>
      <c r="S14" s="33"/>
      <c r="T14" s="31"/>
      <c r="U14" s="31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33" t="s">
        <v>72</v>
      </c>
      <c r="K15" s="113">
        <v>45132</v>
      </c>
      <c r="L15" s="121"/>
      <c r="M15" s="126"/>
      <c r="N15" s="115"/>
      <c r="O15" s="121"/>
      <c r="P15" s="95"/>
      <c r="Q15" s="27"/>
      <c r="R15" s="32"/>
      <c r="S15" s="33"/>
      <c r="T15" s="31">
        <f>SUM(T6:T14)</f>
        <v>0</v>
      </c>
      <c r="U15" s="31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33" t="s">
        <v>72</v>
      </c>
      <c r="K16" s="113">
        <v>45133</v>
      </c>
      <c r="L16" s="121"/>
      <c r="M16" s="127"/>
      <c r="N16" s="115"/>
      <c r="O16" s="121"/>
      <c r="P16" s="28"/>
      <c r="Q16" s="99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139670000</v>
      </c>
      <c r="I17" s="8"/>
      <c r="J17" s="133" t="s">
        <v>72</v>
      </c>
      <c r="K17" s="113">
        <v>45134</v>
      </c>
      <c r="L17" s="121"/>
      <c r="M17" s="126"/>
      <c r="N17" s="115"/>
      <c r="O17" s="121"/>
      <c r="P17" s="28"/>
      <c r="Q17" s="119"/>
      <c r="R17" s="29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31"/>
      <c r="K18" s="113">
        <v>45135</v>
      </c>
      <c r="L18" s="121">
        <v>6500000</v>
      </c>
      <c r="M18" s="126"/>
      <c r="N18" s="115"/>
      <c r="O18" s="121"/>
      <c r="P18" s="95"/>
      <c r="Q18" s="120"/>
      <c r="R18" s="32"/>
      <c r="S18" s="33"/>
      <c r="T18" s="35" t="s">
        <v>20</v>
      </c>
      <c r="U18" s="33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31"/>
      <c r="K19" s="113">
        <v>45136</v>
      </c>
      <c r="L19" s="121">
        <v>950000</v>
      </c>
      <c r="M19" s="127"/>
      <c r="N19" s="115"/>
      <c r="O19" s="121"/>
      <c r="P19" s="96"/>
      <c r="Q19" s="100"/>
      <c r="R19" s="32"/>
      <c r="S19" s="33"/>
      <c r="T19" s="35"/>
      <c r="U19" s="33"/>
    </row>
    <row r="20" spans="1:21" x14ac:dyDescent="0.25">
      <c r="A20" s="6"/>
      <c r="B20" s="6"/>
      <c r="C20" s="21">
        <v>1000</v>
      </c>
      <c r="D20" s="6"/>
      <c r="E20" s="6">
        <v>1</v>
      </c>
      <c r="F20" s="6"/>
      <c r="G20" s="21">
        <f>C20*E20</f>
        <v>1000</v>
      </c>
      <c r="H20" s="7"/>
      <c r="I20" s="21"/>
      <c r="J20" s="131"/>
      <c r="K20" s="113">
        <v>45137</v>
      </c>
      <c r="L20" s="121">
        <v>1000000</v>
      </c>
      <c r="M20" s="125"/>
      <c r="N20" s="115"/>
      <c r="O20" s="121"/>
      <c r="P20" s="28"/>
      <c r="Q20" s="27"/>
      <c r="R20" s="29"/>
    </row>
    <row r="21" spans="1:21" x14ac:dyDescent="0.25">
      <c r="A21" s="6"/>
      <c r="B21" s="6"/>
      <c r="C21" s="21">
        <v>500</v>
      </c>
      <c r="D21" s="6"/>
      <c r="E21" s="6">
        <v>450</v>
      </c>
      <c r="F21" s="6"/>
      <c r="G21" s="21">
        <f>C21*E21</f>
        <v>225000</v>
      </c>
      <c r="H21" s="7"/>
      <c r="I21" s="21"/>
      <c r="J21" s="86"/>
      <c r="K21" s="113">
        <v>45138</v>
      </c>
      <c r="L21" s="27">
        <v>1750000</v>
      </c>
      <c r="M21" s="117"/>
      <c r="N21" s="115"/>
      <c r="O21" s="121"/>
      <c r="P21" s="28"/>
      <c r="Q21" s="27"/>
      <c r="R21" s="29"/>
    </row>
    <row r="22" spans="1:21" x14ac:dyDescent="0.25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K22" s="113">
        <v>45139</v>
      </c>
      <c r="L22" s="27">
        <v>1500000</v>
      </c>
      <c r="M22" s="117"/>
      <c r="N22" s="115"/>
      <c r="O22" s="121"/>
      <c r="P22" s="28"/>
      <c r="Q22" s="27"/>
      <c r="R22" s="29"/>
    </row>
    <row r="23" spans="1:21" x14ac:dyDescent="0.25">
      <c r="A23" s="6"/>
      <c r="B23" s="6"/>
      <c r="C23" s="21">
        <v>100</v>
      </c>
      <c r="D23" s="6"/>
      <c r="E23" s="6">
        <v>1</v>
      </c>
      <c r="F23" s="6"/>
      <c r="G23" s="21">
        <f>C23*E23</f>
        <v>100</v>
      </c>
      <c r="H23" s="7"/>
      <c r="I23" s="8"/>
      <c r="K23" s="113">
        <v>45140</v>
      </c>
      <c r="L23" s="121">
        <v>2000000</v>
      </c>
      <c r="M23" s="106"/>
      <c r="N23" s="115"/>
      <c r="O23" s="121"/>
      <c r="P23" s="97"/>
      <c r="Q23" s="100"/>
      <c r="R23" s="32"/>
      <c r="S23" s="33"/>
      <c r="T23" s="35"/>
      <c r="U23" s="33"/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K24" s="113">
        <v>45141</v>
      </c>
      <c r="L24" s="121">
        <v>1000000</v>
      </c>
      <c r="M24" s="117"/>
      <c r="N24" s="115"/>
      <c r="O24" s="121"/>
      <c r="P24" s="92"/>
      <c r="Q24" s="112"/>
      <c r="R24" s="30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6">
        <v>0</v>
      </c>
      <c r="H25" s="7"/>
      <c r="I25" s="6" t="s">
        <v>1</v>
      </c>
      <c r="K25" s="113">
        <v>45142</v>
      </c>
      <c r="L25" s="121">
        <v>900000</v>
      </c>
      <c r="M25" s="117"/>
      <c r="N25" s="115"/>
      <c r="O25" s="121"/>
      <c r="P25" s="93"/>
      <c r="Q25" s="112"/>
      <c r="R25" s="30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37">
        <f>SUM(G20:G25)</f>
        <v>226100</v>
      </c>
      <c r="I26" s="7"/>
      <c r="K26" s="113">
        <v>45143</v>
      </c>
      <c r="L26" s="121">
        <v>850000</v>
      </c>
      <c r="M26" s="105"/>
      <c r="N26" s="115"/>
      <c r="O26" s="121"/>
      <c r="P26" s="95"/>
      <c r="Q26" s="34"/>
      <c r="R26" s="32"/>
      <c r="S26" s="33"/>
      <c r="T26" s="35"/>
      <c r="U26" s="33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139896100</v>
      </c>
      <c r="K27" s="113">
        <v>45144</v>
      </c>
      <c r="L27" s="121">
        <v>1000000</v>
      </c>
      <c r="M27" s="104"/>
      <c r="N27" s="115"/>
      <c r="O27" s="121"/>
      <c r="P27" s="93"/>
      <c r="Q27" s="112"/>
      <c r="R27" s="30"/>
    </row>
    <row r="28" spans="1:21" x14ac:dyDescent="0.25">
      <c r="A28" s="6"/>
      <c r="B28" s="6"/>
      <c r="C28" s="107" t="s">
        <v>58</v>
      </c>
      <c r="D28" s="6"/>
      <c r="E28" s="6"/>
      <c r="F28" s="6"/>
      <c r="G28" s="108">
        <f>I27-G29</f>
        <v>24896100</v>
      </c>
      <c r="H28" s="7"/>
      <c r="I28" s="7"/>
      <c r="K28" s="113">
        <v>45145</v>
      </c>
      <c r="L28" s="121">
        <v>825000</v>
      </c>
      <c r="M28" s="39"/>
      <c r="N28" s="115"/>
      <c r="O28" s="121"/>
      <c r="P28" s="39"/>
      <c r="Q28" s="38"/>
      <c r="R28" s="32"/>
      <c r="S28" s="33"/>
      <c r="T28" s="35"/>
      <c r="U28" s="33"/>
    </row>
    <row r="29" spans="1:21" x14ac:dyDescent="0.25">
      <c r="A29" s="6"/>
      <c r="B29" s="6"/>
      <c r="C29" s="107" t="s">
        <v>59</v>
      </c>
      <c r="D29" s="6"/>
      <c r="E29" s="6"/>
      <c r="F29" s="6"/>
      <c r="G29" s="108">
        <v>115000000</v>
      </c>
      <c r="H29" s="7"/>
      <c r="I29" s="7"/>
      <c r="K29" s="113">
        <v>45146</v>
      </c>
      <c r="L29" s="27">
        <v>600000</v>
      </c>
      <c r="M29" s="39"/>
      <c r="N29" s="115"/>
      <c r="O29" s="121"/>
      <c r="P29" s="39"/>
      <c r="Q29" s="38"/>
      <c r="R29" s="32"/>
      <c r="S29" s="33"/>
      <c r="T29" s="40"/>
      <c r="U29" s="33"/>
    </row>
    <row r="30" spans="1:21" x14ac:dyDescent="0.25">
      <c r="A30" s="6"/>
      <c r="B30" s="6"/>
      <c r="C30" s="6"/>
      <c r="D30" s="6"/>
      <c r="E30" s="6"/>
      <c r="F30" s="6"/>
      <c r="G30" s="123"/>
      <c r="H30" s="7"/>
      <c r="I30" s="7"/>
      <c r="K30" s="109">
        <v>45147</v>
      </c>
      <c r="L30" s="27">
        <v>2400000</v>
      </c>
      <c r="M30" s="42"/>
      <c r="N30" s="115"/>
      <c r="O30" s="121"/>
      <c r="P30" s="42"/>
      <c r="Q30" s="38"/>
      <c r="R30" s="32"/>
      <c r="S30" s="33"/>
      <c r="T30" s="35"/>
      <c r="U30" s="33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K31" s="110">
        <v>45148</v>
      </c>
      <c r="L31" s="27">
        <v>1200000</v>
      </c>
      <c r="M31" s="42"/>
      <c r="N31" s="115"/>
      <c r="O31" s="121"/>
      <c r="P31" s="42"/>
      <c r="Q31" s="38"/>
      <c r="R31" s="1"/>
      <c r="S31" s="33"/>
      <c r="T31" s="1"/>
      <c r="U31" s="33"/>
    </row>
    <row r="32" spans="1:21" x14ac:dyDescent="0.25">
      <c r="A32" s="6"/>
      <c r="B32" s="6"/>
      <c r="C32" s="6" t="s">
        <v>60</v>
      </c>
      <c r="D32" s="6"/>
      <c r="E32" s="6"/>
      <c r="F32" s="6"/>
      <c r="G32" s="6" t="s">
        <v>1</v>
      </c>
      <c r="H32" s="7"/>
      <c r="I32" s="7">
        <f>+'02 Maret (2)'!I40</f>
        <v>486874603</v>
      </c>
      <c r="M32" s="42"/>
      <c r="N32" s="115"/>
      <c r="O32" s="121"/>
      <c r="P32" s="42"/>
      <c r="Q32" s="38"/>
      <c r="R32" s="1"/>
      <c r="S32" s="33"/>
      <c r="T32" s="1"/>
      <c r="U32" s="33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1">
        <f>'02 Maret (2)'!I27</f>
        <v>117421100</v>
      </c>
      <c r="M33" s="42"/>
      <c r="N33" s="115"/>
      <c r="O33" s="121"/>
      <c r="P33" s="42"/>
      <c r="Q33" s="38"/>
      <c r="R33" s="1"/>
      <c r="S33" s="33"/>
      <c r="T33" s="1"/>
      <c r="U33" s="33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M34" s="42"/>
      <c r="N34" s="115"/>
      <c r="O34" s="121"/>
      <c r="P34" s="42"/>
      <c r="Q34" s="38"/>
      <c r="R34" s="1"/>
      <c r="S34" s="33"/>
      <c r="T34" s="43"/>
      <c r="U34" s="33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2"/>
      <c r="M35" s="42"/>
      <c r="N35" s="115"/>
      <c r="O35" s="121"/>
      <c r="P35" s="42"/>
      <c r="Q35" s="38"/>
      <c r="R35" s="33"/>
      <c r="S35" s="33"/>
      <c r="T35" s="1"/>
      <c r="U35" s="33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N36" s="115"/>
      <c r="O36" s="121"/>
      <c r="Q36" s="38"/>
      <c r="R36" s="8"/>
      <c r="S36" s="33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98"/>
      <c r="N37" s="115"/>
      <c r="O37" s="121"/>
      <c r="Q37" s="38"/>
      <c r="S37" s="33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37"/>
      <c r="I38" s="7"/>
      <c r="J38" s="25"/>
      <c r="N38" s="115"/>
      <c r="O38" s="121"/>
      <c r="Q38" s="38"/>
      <c r="S38" s="33"/>
      <c r="T38" s="1"/>
      <c r="U38" s="1"/>
    </row>
    <row r="39" spans="1:21" x14ac:dyDescent="0.25">
      <c r="A39" s="6"/>
      <c r="B39" s="6"/>
      <c r="C39" s="6" t="s">
        <v>28</v>
      </c>
      <c r="D39" s="6"/>
      <c r="E39" s="6"/>
      <c r="F39" s="6"/>
      <c r="G39" s="6"/>
      <c r="H39" s="44"/>
      <c r="I39" s="6" t="s">
        <v>1</v>
      </c>
      <c r="J39" s="25"/>
      <c r="N39" s="116"/>
      <c r="O39" s="27"/>
      <c r="Q39" s="38"/>
      <c r="S39" s="33"/>
      <c r="T39" s="1"/>
      <c r="U39" s="1"/>
    </row>
    <row r="40" spans="1:21" x14ac:dyDescent="0.25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25"/>
      <c r="N40" s="109"/>
      <c r="O40" s="27"/>
      <c r="Q40" s="38"/>
      <c r="S40" s="33"/>
      <c r="T40" s="1"/>
      <c r="U40" s="1"/>
    </row>
    <row r="41" spans="1:21" x14ac:dyDescent="0.25">
      <c r="A41" s="6"/>
      <c r="B41" s="6"/>
      <c r="C41" s="6"/>
      <c r="D41" s="6"/>
      <c r="E41" s="6"/>
      <c r="F41" s="6"/>
      <c r="G41" s="6"/>
      <c r="H41" s="7"/>
      <c r="I41" s="7"/>
      <c r="J41" s="25"/>
      <c r="N41" s="109"/>
      <c r="O41" s="27"/>
      <c r="Q41" s="38"/>
      <c r="S41" s="33"/>
      <c r="T41" s="1"/>
      <c r="U41" s="1"/>
    </row>
    <row r="42" spans="1:21" x14ac:dyDescent="0.25">
      <c r="A42" s="6"/>
      <c r="B42" s="6"/>
      <c r="C42" s="6" t="s">
        <v>64</v>
      </c>
      <c r="D42" s="6"/>
      <c r="E42" s="6"/>
      <c r="F42" s="6"/>
      <c r="G42" s="6"/>
      <c r="H42" s="7">
        <v>75000000</v>
      </c>
      <c r="I42" s="7"/>
      <c r="J42" s="25"/>
      <c r="N42" s="109"/>
      <c r="O42" s="27"/>
      <c r="Q42" s="38"/>
      <c r="S42" s="33"/>
      <c r="T42" s="1"/>
      <c r="U42" s="1"/>
    </row>
    <row r="43" spans="1:21" x14ac:dyDescent="0.25">
      <c r="A43" s="6"/>
      <c r="B43" s="6"/>
      <c r="C43" s="16" t="s">
        <v>30</v>
      </c>
      <c r="D43" s="6"/>
      <c r="E43" s="6"/>
      <c r="F43" s="6"/>
      <c r="G43" s="6"/>
      <c r="H43" s="37">
        <v>2310546</v>
      </c>
      <c r="J43" s="25"/>
      <c r="N43" s="109"/>
      <c r="O43" s="27"/>
      <c r="Q43" s="38"/>
      <c r="S43" s="33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32649869</v>
      </c>
      <c r="I44" s="7"/>
      <c r="J44" s="25"/>
      <c r="N44" s="109"/>
      <c r="O44" s="27"/>
      <c r="Q44" s="38"/>
      <c r="S44" s="33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6">
        <v>32510381</v>
      </c>
      <c r="I45" s="7"/>
      <c r="J45" s="25"/>
      <c r="N45" s="109"/>
      <c r="O45" s="27"/>
      <c r="Q45" s="38"/>
      <c r="R45" s="49"/>
      <c r="S45" s="32"/>
      <c r="T45" s="50"/>
      <c r="U45" s="50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47">
        <f>SUM(H42:H45)</f>
        <v>142470796</v>
      </c>
      <c r="J46" s="25"/>
      <c r="N46" s="109"/>
      <c r="O46" s="27"/>
      <c r="Q46" s="38"/>
      <c r="R46" s="49"/>
      <c r="S46" s="32"/>
      <c r="T46" s="51"/>
      <c r="U46" s="50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48">
        <f>SUM(I40:I46)</f>
        <v>629345399</v>
      </c>
      <c r="J47" s="25"/>
      <c r="N47" s="109"/>
      <c r="O47" s="27"/>
      <c r="Q47" s="38"/>
      <c r="R47" s="49"/>
      <c r="S47" s="32"/>
      <c r="T47" s="49"/>
      <c r="U47" s="50"/>
    </row>
    <row r="48" spans="1:21" x14ac:dyDescent="0.25">
      <c r="A48" s="6"/>
      <c r="B48" s="16">
        <v>2</v>
      </c>
      <c r="C48" s="16" t="s">
        <v>57</v>
      </c>
      <c r="D48" s="6"/>
      <c r="E48" s="6"/>
      <c r="F48" s="6"/>
      <c r="G48" s="6"/>
      <c r="H48" s="7"/>
      <c r="I48" s="7"/>
      <c r="J48" s="25"/>
      <c r="N48" s="109"/>
      <c r="O48" s="27"/>
      <c r="Q48" s="38"/>
      <c r="R48" s="49"/>
      <c r="S48" s="50"/>
      <c r="T48" s="49"/>
      <c r="U48" s="50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M123</f>
        <v>0</v>
      </c>
      <c r="I49" s="7"/>
      <c r="J49" s="25"/>
      <c r="N49" s="109"/>
      <c r="O49" s="27"/>
      <c r="Q49" s="38"/>
      <c r="R49" s="55"/>
      <c r="S49" s="55">
        <f>SUM(S13:S47)</f>
        <v>0</v>
      </c>
      <c r="T49" s="49"/>
      <c r="U49" s="50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2"/>
      <c r="I50" s="7" t="s">
        <v>1</v>
      </c>
      <c r="J50" s="56"/>
      <c r="M50" s="57"/>
      <c r="N50" s="109"/>
      <c r="O50" s="27"/>
      <c r="P50" s="57"/>
      <c r="Q50" s="38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3"/>
      <c r="I51" s="7">
        <f>H49+H50</f>
        <v>0</v>
      </c>
      <c r="J51" s="56"/>
      <c r="M51" s="57"/>
      <c r="N51" s="109"/>
      <c r="O51" s="27"/>
      <c r="P51" s="57"/>
      <c r="Q51" s="38"/>
      <c r="R51" s="58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4"/>
      <c r="I52" s="7" t="s">
        <v>1</v>
      </c>
      <c r="J52" s="25"/>
      <c r="M52" s="57"/>
      <c r="N52" s="109"/>
      <c r="O52" s="27"/>
      <c r="P52" s="57"/>
      <c r="Q52" s="38"/>
      <c r="R52" s="58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0"/>
      <c r="M53" s="57"/>
      <c r="N53" s="109"/>
      <c r="O53" s="27"/>
      <c r="P53" s="57"/>
      <c r="Q53" s="38"/>
      <c r="R53" s="58"/>
      <c r="S53" s="1"/>
      <c r="U53" s="1"/>
    </row>
    <row r="54" spans="1:21" x14ac:dyDescent="0.25">
      <c r="A54" s="6"/>
      <c r="B54" s="6"/>
      <c r="C54" s="62" t="s">
        <v>61</v>
      </c>
      <c r="D54" s="6"/>
      <c r="E54" s="6"/>
      <c r="F54" s="6"/>
      <c r="G54" s="15"/>
      <c r="H54" s="37">
        <f>+L123</f>
        <v>22475000</v>
      </c>
      <c r="I54" s="7"/>
      <c r="J54" s="60"/>
      <c r="M54" s="57"/>
      <c r="N54" s="109"/>
      <c r="O54" s="27"/>
      <c r="P54" s="57"/>
      <c r="Q54" s="38"/>
      <c r="R54" s="58"/>
      <c r="S54" s="1"/>
      <c r="U54" s="1"/>
    </row>
    <row r="55" spans="1:21" x14ac:dyDescent="0.25">
      <c r="A55" s="6"/>
      <c r="B55" s="6"/>
      <c r="C55" s="62" t="s">
        <v>62</v>
      </c>
      <c r="D55" s="6"/>
      <c r="E55" s="6"/>
      <c r="F55" s="6"/>
      <c r="G55" s="15"/>
      <c r="H55" s="37"/>
      <c r="I55" s="7"/>
      <c r="J55" s="60"/>
      <c r="M55" s="57"/>
      <c r="N55" s="109"/>
      <c r="O55" s="27"/>
      <c r="P55" s="57"/>
      <c r="Q55" s="38"/>
      <c r="R55" s="58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24"/>
      <c r="I56" s="7"/>
      <c r="J56" s="60"/>
      <c r="M56" s="57"/>
      <c r="N56" s="109"/>
      <c r="O56" s="27"/>
      <c r="P56" s="57"/>
      <c r="Q56" s="38"/>
      <c r="R56" s="58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37"/>
      <c r="I57" s="7"/>
      <c r="J57" s="60"/>
      <c r="M57" s="57"/>
      <c r="N57" s="109"/>
      <c r="O57" s="27"/>
      <c r="P57" s="57"/>
      <c r="Q57" s="38"/>
      <c r="R57" s="58"/>
      <c r="S57" s="1"/>
      <c r="U57" s="1"/>
    </row>
    <row r="58" spans="1:21" x14ac:dyDescent="0.25">
      <c r="A58" s="6"/>
      <c r="B58" s="6"/>
      <c r="C58" s="6"/>
      <c r="D58" s="6"/>
      <c r="E58" s="6"/>
      <c r="F58" s="6"/>
      <c r="G58" s="6"/>
      <c r="H58" s="37"/>
      <c r="I58" s="7"/>
      <c r="J58" s="60"/>
      <c r="M58" s="57"/>
      <c r="N58" s="109"/>
      <c r="O58" s="27"/>
      <c r="P58" s="57"/>
      <c r="Q58" s="38"/>
      <c r="R58" s="58"/>
      <c r="S58" s="1"/>
      <c r="U58" s="1"/>
    </row>
    <row r="59" spans="1:21" x14ac:dyDescent="0.25">
      <c r="A59" s="6"/>
      <c r="B59" s="6"/>
      <c r="C59" s="6" t="s">
        <v>37</v>
      </c>
      <c r="D59" s="6"/>
      <c r="E59" s="6"/>
      <c r="F59" s="6"/>
      <c r="G59" s="6"/>
      <c r="H59" s="15"/>
      <c r="I59" s="44">
        <f>SUM(H54:H56)</f>
        <v>22475000</v>
      </c>
      <c r="J59" s="111"/>
      <c r="M59" s="57"/>
      <c r="N59" s="109"/>
      <c r="O59" s="27"/>
      <c r="P59" s="57"/>
      <c r="Q59" s="38"/>
      <c r="R59" s="59"/>
      <c r="S59" s="43"/>
      <c r="T59" s="59"/>
      <c r="U59" s="43"/>
    </row>
    <row r="60" spans="1:21" x14ac:dyDescent="0.25">
      <c r="A60" s="6"/>
      <c r="B60" s="6"/>
      <c r="C60" s="16" t="s">
        <v>37</v>
      </c>
      <c r="D60" s="6"/>
      <c r="E60" s="6"/>
      <c r="F60" s="6"/>
      <c r="G60" s="6"/>
      <c r="H60" s="7"/>
      <c r="I60" s="7">
        <f>+I33-I51+I59</f>
        <v>139896100</v>
      </c>
      <c r="J60" s="60"/>
      <c r="M60" s="61"/>
      <c r="N60" s="109"/>
      <c r="O60" s="27"/>
      <c r="P60" s="61"/>
      <c r="Q60" s="38"/>
      <c r="R60" s="59"/>
      <c r="S60" s="43"/>
      <c r="T60" s="59"/>
      <c r="U60" s="43"/>
    </row>
    <row r="61" spans="1:21" x14ac:dyDescent="0.25">
      <c r="A61" s="62" t="s">
        <v>38</v>
      </c>
      <c r="B61" s="6"/>
      <c r="C61" s="6" t="s">
        <v>39</v>
      </c>
      <c r="D61" s="6"/>
      <c r="E61" s="6"/>
      <c r="F61" s="6"/>
      <c r="G61" s="6"/>
      <c r="H61" s="7"/>
      <c r="I61" s="7">
        <f>+I27</f>
        <v>139896100</v>
      </c>
      <c r="J61" s="60"/>
      <c r="M61" s="61"/>
      <c r="N61" s="109"/>
      <c r="O61" s="27"/>
      <c r="P61" s="61"/>
      <c r="Q61" s="38"/>
      <c r="R61" s="59"/>
      <c r="S61" s="43"/>
      <c r="T61" s="59"/>
      <c r="U61" s="43"/>
    </row>
    <row r="62" spans="1:21" x14ac:dyDescent="0.25">
      <c r="A62" s="6"/>
      <c r="B62" s="6"/>
      <c r="C62" s="6"/>
      <c r="D62" s="6"/>
      <c r="E62" s="6"/>
      <c r="F62" s="6"/>
      <c r="G62" s="6"/>
      <c r="H62" s="7" t="s">
        <v>1</v>
      </c>
      <c r="I62" s="44">
        <v>0</v>
      </c>
      <c r="J62" s="60"/>
      <c r="M62" s="63"/>
      <c r="N62" s="109"/>
      <c r="O62" s="27"/>
      <c r="P62" s="63"/>
      <c r="Q62" s="38"/>
      <c r="R62" s="59"/>
      <c r="S62" s="43"/>
      <c r="T62" s="59"/>
      <c r="U62" s="64"/>
    </row>
    <row r="63" spans="1:21" x14ac:dyDescent="0.25">
      <c r="A63" s="6"/>
      <c r="B63" s="6"/>
      <c r="C63" s="6"/>
      <c r="D63" s="6"/>
      <c r="E63" s="6" t="s">
        <v>40</v>
      </c>
      <c r="F63" s="6"/>
      <c r="G63" s="6"/>
      <c r="H63" s="7"/>
      <c r="I63" s="7">
        <f>+I61-I60</f>
        <v>0</v>
      </c>
      <c r="J63" s="69"/>
      <c r="M63" s="57"/>
      <c r="N63" s="109"/>
      <c r="O63" s="27"/>
      <c r="P63" s="57"/>
      <c r="Q63" s="38"/>
      <c r="R63" s="59"/>
      <c r="S63" s="43"/>
      <c r="T63" s="59"/>
      <c r="U63" s="59"/>
    </row>
    <row r="64" spans="1:21" x14ac:dyDescent="0.25">
      <c r="A64" s="6"/>
      <c r="B64" s="6"/>
      <c r="C64" s="6"/>
      <c r="D64" s="6"/>
      <c r="E64" s="6"/>
      <c r="F64" s="6"/>
      <c r="G64" s="6"/>
      <c r="H64" s="7"/>
      <c r="I64" s="7"/>
      <c r="J64" s="69"/>
      <c r="M64" s="63"/>
      <c r="N64" s="109"/>
      <c r="O64" s="27"/>
      <c r="P64" s="63"/>
      <c r="Q64" s="38"/>
      <c r="R64" s="59"/>
      <c r="S64" s="43"/>
      <c r="T64" s="59"/>
      <c r="U64" s="59"/>
    </row>
    <row r="65" spans="1:21" x14ac:dyDescent="0.25">
      <c r="A65" s="6" t="s">
        <v>41</v>
      </c>
      <c r="B65" s="6"/>
      <c r="C65" s="6"/>
      <c r="D65" s="6"/>
      <c r="E65" s="6"/>
      <c r="F65" s="6"/>
      <c r="G65" s="6"/>
      <c r="H65" s="7"/>
      <c r="I65" s="41"/>
      <c r="J65" s="69"/>
      <c r="M65" s="63"/>
      <c r="N65" s="109"/>
      <c r="O65" s="27"/>
      <c r="P65" s="63"/>
      <c r="Q65" s="38"/>
      <c r="R65" s="59"/>
      <c r="S65" s="43"/>
      <c r="T65" s="59"/>
      <c r="U65" s="59"/>
    </row>
    <row r="66" spans="1:21" x14ac:dyDescent="0.25">
      <c r="A66" s="6" t="s">
        <v>42</v>
      </c>
      <c r="B66" s="6"/>
      <c r="C66" s="6"/>
      <c r="D66" s="6"/>
      <c r="E66" s="6" t="s">
        <v>1</v>
      </c>
      <c r="F66" s="6"/>
      <c r="G66" s="6" t="s">
        <v>43</v>
      </c>
      <c r="H66" s="7"/>
      <c r="I66" s="21"/>
      <c r="J66" s="69"/>
      <c r="M66" s="63"/>
      <c r="N66" s="109"/>
      <c r="O66" s="27"/>
      <c r="P66" s="63"/>
      <c r="Q66" s="38"/>
      <c r="R66" s="59"/>
      <c r="S66" s="43"/>
      <c r="T66" s="59"/>
      <c r="U66" s="59"/>
    </row>
    <row r="67" spans="1:21" x14ac:dyDescent="0.25">
      <c r="A67" s="6"/>
      <c r="B67" s="6"/>
      <c r="C67" s="6"/>
      <c r="D67" s="6"/>
      <c r="E67" s="6"/>
      <c r="F67" s="6"/>
      <c r="G67" s="6"/>
      <c r="H67" s="7" t="s">
        <v>1</v>
      </c>
      <c r="I67" s="21"/>
      <c r="J67" s="69"/>
      <c r="M67" s="63"/>
      <c r="N67" s="109"/>
      <c r="O67" s="27"/>
      <c r="P67" s="63"/>
      <c r="Q67" s="38"/>
      <c r="S67" s="33"/>
    </row>
    <row r="68" spans="1:21" x14ac:dyDescent="0.25">
      <c r="A68" s="65"/>
      <c r="B68" s="66"/>
      <c r="C68" s="66"/>
      <c r="D68" s="67"/>
      <c r="E68" s="67"/>
      <c r="F68" s="67"/>
      <c r="G68" s="67"/>
      <c r="H68" s="67"/>
      <c r="J68" s="69"/>
      <c r="N68" s="109"/>
      <c r="O68" s="27"/>
      <c r="Q68" s="38"/>
    </row>
    <row r="69" spans="1:21" x14ac:dyDescent="0.25">
      <c r="A69" s="1"/>
      <c r="B69" s="1"/>
      <c r="C69" s="1"/>
      <c r="D69" s="1"/>
      <c r="E69" s="1"/>
      <c r="F69" s="1"/>
      <c r="G69" s="8"/>
      <c r="I69" s="1"/>
      <c r="J69" s="69"/>
      <c r="N69" s="109"/>
      <c r="O69" s="27"/>
      <c r="Q69" s="38"/>
      <c r="S69" s="58"/>
    </row>
    <row r="70" spans="1:21" x14ac:dyDescent="0.25">
      <c r="A70" s="68"/>
      <c r="B70" s="66"/>
      <c r="C70" s="66"/>
      <c r="D70" s="67"/>
      <c r="E70" s="67"/>
      <c r="F70" s="67"/>
      <c r="G70" s="8"/>
      <c r="J70" s="69"/>
      <c r="O70" s="27"/>
      <c r="Q70" s="38"/>
      <c r="S70" s="58"/>
    </row>
    <row r="72" spans="1:21" x14ac:dyDescent="0.25">
      <c r="A72" s="68" t="s">
        <v>71</v>
      </c>
      <c r="B72" s="66"/>
      <c r="C72" s="66"/>
      <c r="D72" s="67"/>
      <c r="E72" s="67"/>
      <c r="F72" s="67"/>
      <c r="G72" s="8" t="s">
        <v>45</v>
      </c>
      <c r="J72" s="69"/>
      <c r="O72" s="27"/>
      <c r="Q72" s="38"/>
      <c r="S72" s="58"/>
    </row>
    <row r="73" spans="1:21" x14ac:dyDescent="0.25">
      <c r="A73" s="1"/>
      <c r="B73" s="1"/>
      <c r="C73" s="1"/>
      <c r="D73" s="1"/>
      <c r="E73" s="1"/>
      <c r="F73" s="1"/>
      <c r="H73" s="8"/>
      <c r="I73" s="1"/>
      <c r="J73" s="69"/>
      <c r="O73" s="27"/>
      <c r="Q73" s="38"/>
    </row>
    <row r="74" spans="1:21" x14ac:dyDescent="0.25">
      <c r="A74" s="1"/>
      <c r="B74" s="1"/>
      <c r="C74" s="1"/>
      <c r="D74" s="1"/>
      <c r="E74" s="1"/>
      <c r="F74" s="1"/>
      <c r="G74" s="67" t="s">
        <v>46</v>
      </c>
      <c r="H74" s="1"/>
      <c r="I74" s="1"/>
      <c r="J74" s="69"/>
      <c r="M74" s="63"/>
      <c r="N74" s="63"/>
      <c r="O74" s="27"/>
      <c r="P74" s="63"/>
      <c r="Q74" s="38"/>
    </row>
    <row r="75" spans="1:21" x14ac:dyDescent="0.25">
      <c r="A75" s="1"/>
      <c r="B75" s="1"/>
      <c r="C75" s="1"/>
      <c r="D75" s="1"/>
      <c r="E75" s="1"/>
      <c r="F75" s="1"/>
      <c r="G75" s="67"/>
      <c r="H75" s="1"/>
      <c r="I75" s="1"/>
      <c r="J75" s="69"/>
      <c r="O75" s="27"/>
      <c r="Q75" s="38"/>
    </row>
    <row r="76" spans="1:21" x14ac:dyDescent="0.25">
      <c r="A76" s="1"/>
      <c r="B76" s="1"/>
      <c r="C76" s="1"/>
      <c r="D76" s="1"/>
      <c r="E76" s="1" t="s">
        <v>47</v>
      </c>
      <c r="F76" s="1"/>
      <c r="G76" s="1"/>
      <c r="H76" s="1"/>
      <c r="I76" s="1"/>
      <c r="J76" s="69"/>
      <c r="O76" s="27"/>
      <c r="Q76" s="38"/>
    </row>
    <row r="77" spans="1:21" x14ac:dyDescent="0.25">
      <c r="A77" s="1"/>
      <c r="B77" s="1"/>
      <c r="C77" s="1"/>
      <c r="D77" s="1"/>
      <c r="E77" s="1" t="s">
        <v>47</v>
      </c>
      <c r="F77" s="1"/>
      <c r="G77" s="1"/>
      <c r="H77" s="1"/>
      <c r="I77" s="70"/>
      <c r="J77" s="69"/>
      <c r="O77" s="27"/>
      <c r="Q77" s="38"/>
    </row>
    <row r="78" spans="1:21" x14ac:dyDescent="0.25">
      <c r="A78" s="67"/>
      <c r="B78" s="67"/>
      <c r="C78" s="67"/>
      <c r="D78" s="67"/>
      <c r="E78" s="67"/>
      <c r="F78" s="67"/>
      <c r="G78" s="71"/>
      <c r="H78" s="72"/>
      <c r="I78" s="67"/>
      <c r="J78" s="69"/>
      <c r="O78" s="27"/>
      <c r="Q78" s="73"/>
    </row>
    <row r="79" spans="1:21" x14ac:dyDescent="0.25">
      <c r="A79" s="67"/>
      <c r="B79" s="67"/>
      <c r="C79" s="67"/>
      <c r="D79" s="67"/>
      <c r="E79" s="67"/>
      <c r="F79" s="67"/>
      <c r="G79" s="71" t="s">
        <v>48</v>
      </c>
      <c r="H79" s="74"/>
      <c r="I79" s="67"/>
      <c r="J79" s="69"/>
      <c r="O79" s="27"/>
      <c r="Q79" s="73"/>
    </row>
    <row r="80" spans="1:21" x14ac:dyDescent="0.25">
      <c r="A80" s="78"/>
      <c r="B80" s="76"/>
      <c r="C80" s="76"/>
      <c r="D80" s="76"/>
      <c r="E80" s="77"/>
      <c r="F80" s="1"/>
      <c r="G80" s="1"/>
      <c r="H80" s="43"/>
      <c r="I80" s="1"/>
      <c r="J80" s="69"/>
      <c r="O80" s="27"/>
      <c r="Q80" s="73"/>
    </row>
    <row r="81" spans="1:17" x14ac:dyDescent="0.25">
      <c r="A81" s="78"/>
      <c r="B81" s="76"/>
      <c r="C81" s="79"/>
      <c r="D81" s="76"/>
      <c r="E81" s="80"/>
      <c r="F81" s="1"/>
      <c r="G81" s="1"/>
      <c r="H81" s="43"/>
      <c r="I81" s="1"/>
      <c r="J81" s="69"/>
      <c r="O81" s="27"/>
      <c r="Q81" s="73"/>
    </row>
    <row r="82" spans="1:17" x14ac:dyDescent="0.25">
      <c r="A82" s="77"/>
      <c r="B82" s="76"/>
      <c r="C82" s="79"/>
      <c r="D82" s="79"/>
      <c r="E82" s="81"/>
      <c r="F82" s="58"/>
      <c r="H82" s="59"/>
      <c r="J82" s="69"/>
      <c r="O82" s="27"/>
      <c r="Q82" s="73"/>
    </row>
    <row r="83" spans="1:17" x14ac:dyDescent="0.25">
      <c r="A83" s="82"/>
      <c r="B83" s="76"/>
      <c r="C83" s="83"/>
      <c r="D83" s="83"/>
      <c r="E83" s="81"/>
      <c r="H83" s="59"/>
      <c r="J83" s="69"/>
      <c r="O83" s="27"/>
      <c r="Q83" s="73"/>
    </row>
    <row r="84" spans="1:17" x14ac:dyDescent="0.25">
      <c r="A84" s="84"/>
      <c r="B84" s="76"/>
      <c r="C84" s="83"/>
      <c r="D84" s="83"/>
      <c r="E84" s="81"/>
      <c r="H84" s="59"/>
      <c r="J84" s="69"/>
      <c r="O84" s="27"/>
      <c r="Q84" s="85"/>
    </row>
    <row r="85" spans="1:17" x14ac:dyDescent="0.25">
      <c r="A85" s="84"/>
      <c r="B85" s="76"/>
      <c r="C85" s="83"/>
      <c r="D85" s="83"/>
      <c r="E85" s="81"/>
      <c r="H85" s="59"/>
      <c r="J85" s="69"/>
      <c r="O85" s="27"/>
      <c r="Q85" s="85"/>
    </row>
    <row r="86" spans="1:17" x14ac:dyDescent="0.25">
      <c r="A86" s="75"/>
      <c r="B86" s="76"/>
      <c r="C86" s="76"/>
      <c r="D86" s="76"/>
      <c r="E86" s="77"/>
      <c r="F86" s="1"/>
      <c r="G86" s="1"/>
      <c r="H86" s="43"/>
      <c r="I86" s="1"/>
      <c r="J86" s="69"/>
      <c r="K86" s="110"/>
      <c r="L86" s="27"/>
      <c r="O86" s="27"/>
      <c r="Q86" s="85"/>
    </row>
    <row r="87" spans="1:17" x14ac:dyDescent="0.25">
      <c r="A87" s="78" t="s">
        <v>49</v>
      </c>
      <c r="B87" s="76"/>
      <c r="C87" s="76"/>
      <c r="D87" s="76"/>
      <c r="E87" s="77"/>
      <c r="F87" s="1"/>
      <c r="G87" s="1"/>
      <c r="H87" s="43"/>
      <c r="I87" s="1"/>
      <c r="J87" s="69"/>
      <c r="K87" s="26"/>
      <c r="L87" s="27"/>
      <c r="O87" s="27"/>
      <c r="Q87" s="85"/>
    </row>
    <row r="88" spans="1:17" x14ac:dyDescent="0.25">
      <c r="A88" s="78"/>
      <c r="B88" s="76"/>
      <c r="C88" s="79"/>
      <c r="D88" s="76"/>
      <c r="E88" s="80"/>
      <c r="F88" s="1"/>
      <c r="G88" s="1"/>
      <c r="H88" s="43"/>
      <c r="I88" s="1"/>
      <c r="J88" s="69"/>
      <c r="K88" s="26"/>
      <c r="L88" s="27"/>
      <c r="O88" s="27"/>
      <c r="Q88" s="85"/>
    </row>
    <row r="89" spans="1:17" x14ac:dyDescent="0.25">
      <c r="A89" s="86">
        <f>SUM(A70:A88)</f>
        <v>0</v>
      </c>
      <c r="E89" s="59">
        <f>SUM(E70:E88)</f>
        <v>0</v>
      </c>
      <c r="H89" s="59">
        <f>SUM(H70:H88)</f>
        <v>0</v>
      </c>
      <c r="J89" s="69"/>
      <c r="K89" s="26"/>
      <c r="L89" s="27"/>
      <c r="O89" s="27"/>
      <c r="Q89" s="85"/>
    </row>
    <row r="90" spans="1:17" x14ac:dyDescent="0.25">
      <c r="J90" s="69"/>
      <c r="K90" s="26"/>
      <c r="L90" s="27"/>
      <c r="O90" s="27"/>
      <c r="Q90" s="73"/>
    </row>
    <row r="91" spans="1:17" x14ac:dyDescent="0.25">
      <c r="J91" s="69"/>
      <c r="K91" s="26"/>
      <c r="L91" s="27"/>
      <c r="O91" s="27"/>
      <c r="Q91" s="73"/>
    </row>
    <row r="92" spans="1:17" x14ac:dyDescent="0.25">
      <c r="J92" s="69"/>
      <c r="K92" s="26"/>
      <c r="L92" s="27"/>
      <c r="O92" s="27"/>
      <c r="Q92" s="73"/>
    </row>
    <row r="93" spans="1:17" x14ac:dyDescent="0.25">
      <c r="J93" s="69"/>
      <c r="K93" s="26"/>
      <c r="L93" s="27"/>
      <c r="O93" s="27"/>
      <c r="Q93" s="73"/>
    </row>
    <row r="94" spans="1:17" x14ac:dyDescent="0.25">
      <c r="J94" s="69"/>
      <c r="K94" s="26"/>
      <c r="L94" s="27"/>
      <c r="O94" s="27"/>
      <c r="Q94" s="73"/>
    </row>
    <row r="95" spans="1:17" x14ac:dyDescent="0.25">
      <c r="J95" s="69"/>
      <c r="K95" s="26"/>
      <c r="L95" s="27"/>
      <c r="O95" s="27"/>
      <c r="Q95" s="73"/>
    </row>
    <row r="96" spans="1:17" x14ac:dyDescent="0.2">
      <c r="K96" s="26"/>
      <c r="L96" s="27"/>
      <c r="O96" s="27"/>
      <c r="Q96" s="73"/>
    </row>
    <row r="97" spans="1:21" x14ac:dyDescent="0.2">
      <c r="K97" s="26"/>
      <c r="L97" s="27"/>
      <c r="O97" s="27"/>
      <c r="Q97" s="73"/>
    </row>
    <row r="98" spans="1:21" x14ac:dyDescent="0.2">
      <c r="K98" s="26"/>
      <c r="L98" s="27"/>
      <c r="O98" s="27"/>
      <c r="Q98" s="73"/>
    </row>
    <row r="99" spans="1:21" x14ac:dyDescent="0.2">
      <c r="K99" s="26"/>
      <c r="L99" s="27"/>
      <c r="O99" s="27"/>
      <c r="Q99" s="73"/>
    </row>
    <row r="100" spans="1:21" x14ac:dyDescent="0.2">
      <c r="K100" s="26"/>
      <c r="L100" s="27"/>
      <c r="O100" s="27"/>
      <c r="Q100" s="73"/>
    </row>
    <row r="101" spans="1:21" x14ac:dyDescent="0.2">
      <c r="K101" s="26"/>
      <c r="L101" s="27"/>
      <c r="O101" s="27"/>
      <c r="Q101" s="73"/>
    </row>
    <row r="102" spans="1:21" x14ac:dyDescent="0.25">
      <c r="K102" s="26"/>
      <c r="L102" s="87"/>
      <c r="O102" s="87"/>
      <c r="Q102" s="73"/>
    </row>
    <row r="103" spans="1:21" x14ac:dyDescent="0.25">
      <c r="K103" s="26"/>
      <c r="L103" s="87"/>
      <c r="O103" s="87"/>
      <c r="Q103" s="73"/>
    </row>
    <row r="104" spans="1:21" x14ac:dyDescent="0.25">
      <c r="K104" s="26"/>
      <c r="L104" s="88"/>
      <c r="O104" s="88"/>
      <c r="Q104" s="73"/>
    </row>
    <row r="105" spans="1:21" x14ac:dyDescent="0.25">
      <c r="K105" s="26"/>
      <c r="L105" s="88"/>
      <c r="O105" s="88"/>
      <c r="Q105" s="73"/>
    </row>
    <row r="106" spans="1:21" x14ac:dyDescent="0.25">
      <c r="K106" s="26"/>
      <c r="L106" s="88"/>
      <c r="O106" s="88"/>
      <c r="Q106" s="73"/>
    </row>
    <row r="107" spans="1:21" x14ac:dyDescent="0.25">
      <c r="K107" s="26"/>
      <c r="L107" s="88"/>
      <c r="O107" s="88"/>
      <c r="Q107" s="73"/>
    </row>
    <row r="108" spans="1:21" x14ac:dyDescent="0.25">
      <c r="K108" s="26"/>
      <c r="L108" s="88"/>
      <c r="O108" s="88"/>
      <c r="Q108" s="73"/>
    </row>
    <row r="109" spans="1:21" x14ac:dyDescent="0.25">
      <c r="K109" s="26"/>
      <c r="L109" s="88"/>
      <c r="O109" s="88"/>
      <c r="Q109" s="73"/>
    </row>
    <row r="110" spans="1:21" x14ac:dyDescent="0.25">
      <c r="K110" s="26"/>
      <c r="L110" s="88"/>
      <c r="O110" s="88"/>
      <c r="Q110" s="73"/>
    </row>
    <row r="111" spans="1:21" s="45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88"/>
      <c r="O111" s="88"/>
      <c r="Q111" s="73"/>
      <c r="R111" s="5"/>
      <c r="S111" s="5"/>
      <c r="T111" s="5"/>
      <c r="U111" s="5"/>
    </row>
    <row r="112" spans="1:21" s="45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88"/>
      <c r="O112" s="88"/>
      <c r="Q112" s="89"/>
      <c r="R112" s="5"/>
      <c r="S112" s="5"/>
      <c r="T112" s="5"/>
      <c r="U112" s="5"/>
    </row>
    <row r="113" spans="1:21" s="45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88"/>
      <c r="O113" s="88"/>
      <c r="Q113" s="89"/>
      <c r="R113" s="5"/>
      <c r="S113" s="5"/>
      <c r="T113" s="5"/>
      <c r="U113" s="5"/>
    </row>
    <row r="114" spans="1:21" s="45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88"/>
      <c r="O114" s="88"/>
      <c r="Q114" s="89"/>
      <c r="R114" s="5"/>
      <c r="S114" s="5"/>
      <c r="T114" s="5"/>
      <c r="U114" s="5"/>
    </row>
    <row r="115" spans="1:21" s="45" customFormat="1" x14ac:dyDescent="0.25">
      <c r="A115" s="5"/>
      <c r="B115" s="5"/>
      <c r="C115" s="5"/>
      <c r="D115" s="5"/>
      <c r="E115" s="5"/>
      <c r="F115" s="5"/>
      <c r="G115" s="5"/>
      <c r="I115" s="5"/>
      <c r="J115" s="5"/>
      <c r="K115" s="26"/>
      <c r="L115" s="88"/>
      <c r="O115" s="88"/>
      <c r="Q115" s="63">
        <f>SUM(Q13:Q114)</f>
        <v>0</v>
      </c>
      <c r="R115" s="5"/>
      <c r="S115" s="5"/>
      <c r="T115" s="5"/>
      <c r="U115" s="5"/>
    </row>
    <row r="116" spans="1:21" s="45" customFormat="1" x14ac:dyDescent="0.25">
      <c r="A116" s="5"/>
      <c r="B116" s="5"/>
      <c r="C116" s="5"/>
      <c r="D116" s="5"/>
      <c r="E116" s="5"/>
      <c r="F116" s="5"/>
      <c r="I116" s="5"/>
      <c r="J116" s="5"/>
      <c r="K116" s="26"/>
      <c r="L116" s="88"/>
      <c r="O116" s="88"/>
      <c r="Q116" s="89"/>
      <c r="R116" s="5"/>
      <c r="S116" s="5"/>
      <c r="T116" s="5"/>
      <c r="U116" s="5"/>
    </row>
    <row r="117" spans="1:21" s="45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88"/>
      <c r="O117" s="88"/>
      <c r="Q117" s="89"/>
      <c r="R117" s="5"/>
      <c r="S117" s="5"/>
      <c r="T117" s="5"/>
      <c r="U117" s="5"/>
    </row>
    <row r="118" spans="1:21" s="45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88"/>
      <c r="O118" s="88"/>
      <c r="Q118" s="89"/>
      <c r="R118" s="5"/>
      <c r="S118" s="5"/>
      <c r="T118" s="5"/>
      <c r="U118" s="5"/>
    </row>
    <row r="119" spans="1:21" s="45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88"/>
      <c r="O119" s="88"/>
      <c r="Q119" s="89"/>
      <c r="R119" s="5"/>
      <c r="S119" s="5"/>
      <c r="T119" s="5"/>
      <c r="U119" s="5"/>
    </row>
    <row r="120" spans="1:21" s="45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88"/>
      <c r="O120" s="88"/>
      <c r="Q120" s="89"/>
      <c r="R120" s="5"/>
      <c r="S120" s="5"/>
      <c r="T120" s="5"/>
      <c r="U120" s="5"/>
    </row>
    <row r="121" spans="1:21" s="45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88"/>
      <c r="O121" s="88"/>
      <c r="Q121" s="89"/>
      <c r="R121" s="5"/>
      <c r="S121" s="5"/>
      <c r="T121" s="5"/>
      <c r="U121" s="5"/>
    </row>
    <row r="122" spans="1:21" s="45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88"/>
      <c r="O122" s="88"/>
      <c r="Q122" s="89"/>
      <c r="R122" s="5"/>
      <c r="S122" s="5"/>
      <c r="T122" s="5"/>
      <c r="U122" s="5"/>
    </row>
    <row r="123" spans="1:21" s="45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26"/>
      <c r="L123" s="90">
        <f>SUM(L13:L122)</f>
        <v>22475000</v>
      </c>
      <c r="M123" s="90">
        <f t="shared" ref="M123:P123" si="1">SUM(M13:M122)</f>
        <v>0</v>
      </c>
      <c r="N123" s="90">
        <f>SUM(N13:N122)</f>
        <v>0</v>
      </c>
      <c r="O123" s="90">
        <f>SUM(O13:O122)</f>
        <v>0</v>
      </c>
      <c r="P123" s="90">
        <f t="shared" si="1"/>
        <v>0</v>
      </c>
      <c r="Q123" s="89"/>
      <c r="R123" s="5"/>
      <c r="S123" s="5"/>
      <c r="T123" s="5"/>
      <c r="U123" s="5"/>
    </row>
    <row r="124" spans="1:21" s="45" customFormat="1" x14ac:dyDescent="0.25">
      <c r="A124" s="5"/>
      <c r="B124" s="5"/>
      <c r="C124" s="5"/>
      <c r="D124" s="5"/>
      <c r="E124" s="5"/>
      <c r="F124" s="5"/>
      <c r="H124" s="5"/>
      <c r="I124" s="5"/>
      <c r="J124" s="5"/>
      <c r="K124" s="5"/>
      <c r="L124" s="90">
        <f>SUM(L13:L123)</f>
        <v>44950000</v>
      </c>
      <c r="O124" s="90">
        <f>SUM(O13:O123)</f>
        <v>0</v>
      </c>
      <c r="Q124" s="89"/>
      <c r="R124" s="5"/>
      <c r="S124" s="5"/>
      <c r="T124" s="5"/>
      <c r="U124" s="5"/>
    </row>
    <row r="125" spans="1:21" s="45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1"/>
      <c r="O125" s="91"/>
      <c r="Q125" s="89"/>
      <c r="R125" s="5"/>
      <c r="S125" s="5"/>
      <c r="T125" s="5"/>
      <c r="U125" s="5"/>
    </row>
    <row r="126" spans="1:21" s="45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1"/>
      <c r="O126" s="91"/>
      <c r="Q126" s="89"/>
      <c r="R126" s="5"/>
      <c r="S126" s="5"/>
      <c r="T126" s="5"/>
      <c r="U126" s="5"/>
    </row>
    <row r="127" spans="1:21" s="45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1"/>
      <c r="O127" s="91"/>
      <c r="Q127" s="89"/>
      <c r="R127" s="5"/>
      <c r="S127" s="5"/>
      <c r="T127" s="5"/>
      <c r="U127" s="5"/>
    </row>
    <row r="128" spans="1:21" s="45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1"/>
      <c r="O128" s="91"/>
      <c r="Q128" s="89"/>
      <c r="R128" s="5"/>
      <c r="S128" s="5"/>
      <c r="T128" s="5"/>
      <c r="U128" s="5"/>
    </row>
    <row r="129" spans="1:21" s="45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1"/>
      <c r="O129" s="91"/>
      <c r="Q129" s="89"/>
      <c r="R129" s="5"/>
      <c r="S129" s="5"/>
      <c r="T129" s="5"/>
      <c r="U129" s="5"/>
    </row>
    <row r="130" spans="1:21" s="45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1"/>
      <c r="O130" s="91"/>
      <c r="Q130" s="89"/>
      <c r="R130" s="5"/>
      <c r="S130" s="5"/>
      <c r="T130" s="5"/>
      <c r="U130" s="5"/>
    </row>
    <row r="131" spans="1:21" s="45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1"/>
      <c r="O131" s="91"/>
      <c r="Q131" s="89"/>
      <c r="R131" s="5"/>
      <c r="S131" s="5"/>
      <c r="T131" s="5"/>
      <c r="U131" s="5"/>
    </row>
    <row r="132" spans="1:21" s="45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1"/>
      <c r="O132" s="91"/>
      <c r="Q132" s="89"/>
      <c r="R132" s="5"/>
      <c r="S132" s="5"/>
      <c r="T132" s="5"/>
      <c r="U132" s="5"/>
    </row>
    <row r="133" spans="1:21" s="45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1"/>
      <c r="O133" s="91"/>
      <c r="Q133" s="89"/>
      <c r="R133" s="5"/>
      <c r="S133" s="5"/>
      <c r="T133" s="5"/>
      <c r="U133" s="5"/>
    </row>
    <row r="134" spans="1:21" s="45" customForma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91"/>
      <c r="O134" s="91"/>
      <c r="Q134" s="89"/>
      <c r="R134" s="5"/>
      <c r="S134" s="5"/>
      <c r="T134" s="5"/>
      <c r="U134" s="5"/>
    </row>
  </sheetData>
  <mergeCells count="3">
    <mergeCell ref="A1:I1"/>
    <mergeCell ref="L11:M11"/>
    <mergeCell ref="N11:O11"/>
  </mergeCells>
  <pageMargins left="0.7" right="0.7" top="0.75" bottom="0.75" header="0.3" footer="0.3"/>
  <pageSetup scale="5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4"/>
  <sheetViews>
    <sheetView view="pageBreakPreview" topLeftCell="A43" zoomScale="84" zoomScaleNormal="100" zoomScaleSheetLayoutView="84" workbookViewId="0">
      <selection activeCell="I59" sqref="I59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1" bestFit="1" customWidth="1"/>
    <col min="13" max="14" width="20.7109375" style="45" customWidth="1"/>
    <col min="15" max="15" width="18.5703125" style="91" bestFit="1" customWidth="1"/>
    <col min="16" max="16" width="20.7109375" style="45" customWidth="1"/>
    <col min="17" max="17" width="21.5703125" style="89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53" t="s">
        <v>0</v>
      </c>
      <c r="B1" s="153"/>
      <c r="C1" s="153"/>
      <c r="D1" s="153"/>
      <c r="E1" s="153"/>
      <c r="F1" s="153"/>
      <c r="G1" s="153"/>
      <c r="H1" s="153"/>
      <c r="I1" s="153"/>
      <c r="J1" s="134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67</v>
      </c>
      <c r="C3" s="8"/>
      <c r="D3" s="6"/>
      <c r="E3" s="6"/>
      <c r="F3" s="6"/>
      <c r="G3" s="6"/>
      <c r="H3" s="6" t="s">
        <v>3</v>
      </c>
      <c r="I3" s="10">
        <v>43163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4</v>
      </c>
      <c r="B4" s="6" t="s">
        <v>23</v>
      </c>
      <c r="C4" s="6"/>
      <c r="D4" s="6"/>
      <c r="E4" s="6"/>
      <c r="F4" s="6"/>
      <c r="G4" s="6"/>
      <c r="H4" s="6" t="s">
        <v>6</v>
      </c>
      <c r="I4" s="13">
        <v>0.625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 t="s">
        <v>27</v>
      </c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f>1308-164+200+92+39</f>
        <v>1475</v>
      </c>
      <c r="F8" s="20"/>
      <c r="G8" s="15">
        <f>C8*E8</f>
        <v>147500000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f>78+73</f>
        <v>151</v>
      </c>
      <c r="F9" s="20"/>
      <c r="G9" s="15">
        <f t="shared" ref="G9:G16" si="0">C9*E9</f>
        <v>7550000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9</v>
      </c>
      <c r="F10" s="20"/>
      <c r="G10" s="15">
        <f t="shared" si="0"/>
        <v>180000</v>
      </c>
      <c r="H10" s="7"/>
      <c r="I10" s="7"/>
      <c r="J10" s="15"/>
      <c r="K10" s="23"/>
      <c r="L10" s="2" t="s">
        <v>65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f>101+2+1</f>
        <v>104</v>
      </c>
      <c r="F11" s="20"/>
      <c r="G11" s="15">
        <f t="shared" si="0"/>
        <v>1040000</v>
      </c>
      <c r="H11" s="7"/>
      <c r="I11" s="15"/>
      <c r="J11" s="15"/>
      <c r="K11" s="99"/>
      <c r="L11" s="154" t="s">
        <v>54</v>
      </c>
      <c r="M11" s="154"/>
      <c r="N11" s="155" t="s">
        <v>55</v>
      </c>
      <c r="O11" s="155"/>
      <c r="P11" s="100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f>1+1</f>
        <v>2</v>
      </c>
      <c r="F12" s="20"/>
      <c r="G12" s="15">
        <f>C12*E12</f>
        <v>10000</v>
      </c>
      <c r="H12" s="7"/>
      <c r="I12" s="15"/>
      <c r="J12" s="15"/>
      <c r="K12" s="122" t="s">
        <v>63</v>
      </c>
      <c r="L12" s="101" t="s">
        <v>12</v>
      </c>
      <c r="M12" s="103" t="s">
        <v>13</v>
      </c>
      <c r="N12" s="102" t="s">
        <v>56</v>
      </c>
      <c r="O12" s="101" t="s">
        <v>12</v>
      </c>
      <c r="P12" s="102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 t="s">
        <v>68</v>
      </c>
      <c r="B13" s="20"/>
      <c r="C13" s="21">
        <v>2000</v>
      </c>
      <c r="D13" s="6"/>
      <c r="E13" s="20">
        <f>1+2</f>
        <v>3</v>
      </c>
      <c r="F13" s="20"/>
      <c r="G13" s="15">
        <f t="shared" si="0"/>
        <v>6000</v>
      </c>
      <c r="H13" s="7"/>
      <c r="I13" s="15"/>
      <c r="J13" s="133"/>
      <c r="K13" s="114"/>
      <c r="L13" s="121"/>
      <c r="M13" s="126">
        <v>143000</v>
      </c>
      <c r="N13" s="136" t="s">
        <v>73</v>
      </c>
      <c r="O13" s="27">
        <v>850000</v>
      </c>
      <c r="P13" s="118"/>
      <c r="Q13" s="112"/>
      <c r="R13" s="31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J14" s="133"/>
      <c r="K14" s="114"/>
      <c r="L14" s="121"/>
      <c r="M14" s="127">
        <v>25000</v>
      </c>
      <c r="N14" s="136" t="s">
        <v>74</v>
      </c>
      <c r="O14" s="27">
        <v>1500000</v>
      </c>
      <c r="P14" s="94"/>
      <c r="Q14" s="112"/>
      <c r="R14" s="32"/>
      <c r="S14" s="33"/>
      <c r="T14" s="31"/>
      <c r="U14" s="31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33"/>
      <c r="K15" s="114"/>
      <c r="L15" s="121"/>
      <c r="M15" s="126"/>
      <c r="N15" s="136" t="s">
        <v>75</v>
      </c>
      <c r="O15" s="27">
        <v>1400000</v>
      </c>
      <c r="P15" s="95"/>
      <c r="Q15" s="27"/>
      <c r="R15" s="32"/>
      <c r="S15" s="33"/>
      <c r="T15" s="31">
        <f>SUM(T6:T14)</f>
        <v>0</v>
      </c>
      <c r="U15" s="31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33"/>
      <c r="K16" s="114"/>
      <c r="L16" s="121"/>
      <c r="M16" s="127"/>
      <c r="N16" s="136" t="s">
        <v>76</v>
      </c>
      <c r="O16" s="27">
        <v>1700000</v>
      </c>
      <c r="P16" s="28"/>
      <c r="Q16" s="99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156286000</v>
      </c>
      <c r="I17" s="8"/>
      <c r="J17" s="133"/>
      <c r="K17" s="114"/>
      <c r="L17" s="121"/>
      <c r="M17" s="126"/>
      <c r="N17" s="136" t="s">
        <v>77</v>
      </c>
      <c r="O17" s="27">
        <v>700000</v>
      </c>
      <c r="P17" s="28"/>
      <c r="Q17" s="119"/>
      <c r="R17" s="29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31"/>
      <c r="K18" s="114"/>
      <c r="L18" s="121"/>
      <c r="M18" s="126"/>
      <c r="N18" s="136" t="s">
        <v>78</v>
      </c>
      <c r="O18" s="27">
        <v>660000</v>
      </c>
      <c r="P18" s="95"/>
      <c r="Q18" s="120"/>
      <c r="R18" s="32"/>
      <c r="S18" s="33"/>
      <c r="T18" s="35" t="s">
        <v>20</v>
      </c>
      <c r="U18" s="33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31"/>
      <c r="K19" s="114"/>
      <c r="L19" s="121"/>
      <c r="M19" s="127"/>
      <c r="N19" s="136" t="s">
        <v>79</v>
      </c>
      <c r="O19" s="27">
        <v>2000000</v>
      </c>
      <c r="P19" s="96"/>
      <c r="Q19" s="100"/>
      <c r="R19" s="32"/>
      <c r="S19" s="33"/>
      <c r="T19" s="35"/>
      <c r="U19" s="33"/>
    </row>
    <row r="20" spans="1:21" x14ac:dyDescent="0.25">
      <c r="A20" s="6"/>
      <c r="B20" s="6"/>
      <c r="C20" s="21">
        <v>1000</v>
      </c>
      <c r="D20" s="6"/>
      <c r="E20" s="6">
        <v>1</v>
      </c>
      <c r="F20" s="6"/>
      <c r="G20" s="21">
        <f>C20*E20</f>
        <v>1000</v>
      </c>
      <c r="H20" s="7"/>
      <c r="I20" s="21"/>
      <c r="J20" s="131"/>
      <c r="K20" s="114"/>
      <c r="L20" s="121"/>
      <c r="M20" s="125"/>
      <c r="N20" s="136" t="s">
        <v>80</v>
      </c>
      <c r="O20" s="27">
        <v>650000</v>
      </c>
      <c r="P20" s="28"/>
      <c r="Q20" s="27"/>
      <c r="R20" s="29"/>
    </row>
    <row r="21" spans="1:21" x14ac:dyDescent="0.25">
      <c r="A21" s="6"/>
      <c r="B21" s="6"/>
      <c r="C21" s="21">
        <v>500</v>
      </c>
      <c r="D21" s="6"/>
      <c r="E21" s="6">
        <v>450</v>
      </c>
      <c r="F21" s="6"/>
      <c r="G21" s="21">
        <f>C21*E21</f>
        <v>225000</v>
      </c>
      <c r="H21" s="7"/>
      <c r="I21" s="21"/>
      <c r="J21" s="86"/>
      <c r="K21" s="114"/>
      <c r="L21" s="27"/>
      <c r="M21" s="117"/>
      <c r="N21" s="136" t="s">
        <v>81</v>
      </c>
      <c r="O21" s="27">
        <v>800000</v>
      </c>
      <c r="P21" s="28"/>
      <c r="Q21" s="27"/>
      <c r="R21" s="29"/>
    </row>
    <row r="22" spans="1:21" x14ac:dyDescent="0.25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K22" s="114"/>
      <c r="L22" s="27"/>
      <c r="M22" s="117"/>
      <c r="N22" s="136" t="s">
        <v>82</v>
      </c>
      <c r="O22" s="27">
        <v>4000000</v>
      </c>
      <c r="P22" s="28"/>
      <c r="Q22" s="27"/>
      <c r="R22" s="29"/>
    </row>
    <row r="23" spans="1:21" x14ac:dyDescent="0.25">
      <c r="A23" s="6"/>
      <c r="B23" s="6"/>
      <c r="C23" s="21">
        <v>100</v>
      </c>
      <c r="D23" s="6"/>
      <c r="E23" s="6">
        <v>1</v>
      </c>
      <c r="F23" s="6"/>
      <c r="G23" s="21">
        <f>C23*E23</f>
        <v>100</v>
      </c>
      <c r="H23" s="7"/>
      <c r="I23" s="8"/>
      <c r="K23" s="114"/>
      <c r="L23" s="121"/>
      <c r="M23" s="106"/>
      <c r="N23" s="136" t="s">
        <v>83</v>
      </c>
      <c r="O23" s="27">
        <v>624000</v>
      </c>
      <c r="P23" s="97"/>
      <c r="Q23" s="100"/>
      <c r="R23" s="32"/>
      <c r="S23" s="33"/>
      <c r="T23" s="35"/>
      <c r="U23" s="33"/>
    </row>
    <row r="24" spans="1:21" x14ac:dyDescent="0.25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K24" s="114"/>
      <c r="L24" s="121"/>
      <c r="M24" s="117"/>
      <c r="N24" s="136" t="s">
        <v>84</v>
      </c>
      <c r="O24" s="27">
        <v>800000</v>
      </c>
      <c r="P24" s="92"/>
      <c r="Q24" s="112"/>
      <c r="R24" s="30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6">
        <v>0</v>
      </c>
      <c r="H25" s="7"/>
      <c r="I25" s="6" t="s">
        <v>1</v>
      </c>
      <c r="K25" s="114"/>
      <c r="L25" s="121"/>
      <c r="M25" s="117"/>
      <c r="N25" s="136" t="s">
        <v>85</v>
      </c>
      <c r="O25" s="27">
        <v>600000</v>
      </c>
      <c r="P25" s="93"/>
      <c r="Q25" s="112"/>
      <c r="R25" s="30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37">
        <f>SUM(G20:G25)</f>
        <v>226100</v>
      </c>
      <c r="I26" s="7"/>
      <c r="K26" s="114"/>
      <c r="L26" s="121"/>
      <c r="M26" s="105"/>
      <c r="N26" s="136" t="s">
        <v>86</v>
      </c>
      <c r="O26" s="27">
        <v>500000</v>
      </c>
      <c r="P26" s="95"/>
      <c r="Q26" s="34"/>
      <c r="R26" s="32"/>
      <c r="S26" s="33"/>
      <c r="T26" s="35"/>
      <c r="U26" s="33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156512100</v>
      </c>
      <c r="K27" s="114"/>
      <c r="L27" s="121"/>
      <c r="M27" s="104"/>
      <c r="N27" s="115"/>
      <c r="O27" s="121"/>
      <c r="P27" s="93"/>
      <c r="Q27" s="112"/>
      <c r="R27" s="30"/>
    </row>
    <row r="28" spans="1:21" x14ac:dyDescent="0.25">
      <c r="A28" s="6"/>
      <c r="B28" s="6"/>
      <c r="C28" s="107" t="s">
        <v>58</v>
      </c>
      <c r="D28" s="6"/>
      <c r="E28" s="6"/>
      <c r="F28" s="6"/>
      <c r="G28" s="108">
        <f>I27-G29</f>
        <v>41512100</v>
      </c>
      <c r="H28" s="7"/>
      <c r="I28" s="7"/>
      <c r="K28" s="114"/>
      <c r="L28" s="121"/>
      <c r="M28" s="39"/>
      <c r="N28" s="115"/>
      <c r="O28" s="121"/>
      <c r="P28" s="39"/>
      <c r="Q28" s="38"/>
      <c r="R28" s="32"/>
      <c r="S28" s="33"/>
      <c r="T28" s="35"/>
      <c r="U28" s="33"/>
    </row>
    <row r="29" spans="1:21" x14ac:dyDescent="0.25">
      <c r="A29" s="6"/>
      <c r="B29" s="6"/>
      <c r="C29" s="107" t="s">
        <v>59</v>
      </c>
      <c r="D29" s="6"/>
      <c r="E29" s="6"/>
      <c r="F29" s="6"/>
      <c r="G29" s="108">
        <v>115000000</v>
      </c>
      <c r="H29" s="7"/>
      <c r="I29" s="7"/>
      <c r="K29" s="114"/>
      <c r="L29" s="27"/>
      <c r="M29" s="39"/>
      <c r="N29" s="115"/>
      <c r="O29" s="121"/>
      <c r="P29" s="39"/>
      <c r="Q29" s="38"/>
      <c r="R29" s="32"/>
      <c r="S29" s="33"/>
      <c r="T29" s="40"/>
      <c r="U29" s="33"/>
    </row>
    <row r="30" spans="1:21" x14ac:dyDescent="0.25">
      <c r="A30" s="6"/>
      <c r="B30" s="6"/>
      <c r="C30" s="6"/>
      <c r="D30" s="6"/>
      <c r="E30" s="6"/>
      <c r="F30" s="6"/>
      <c r="G30" s="123"/>
      <c r="H30" s="7"/>
      <c r="I30" s="7"/>
      <c r="K30" s="109"/>
      <c r="L30" s="27"/>
      <c r="M30" s="42"/>
      <c r="N30" s="115"/>
      <c r="O30" s="121"/>
      <c r="P30" s="42"/>
      <c r="Q30" s="38"/>
      <c r="R30" s="32"/>
      <c r="S30" s="33"/>
      <c r="T30" s="35"/>
      <c r="U30" s="33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K31" s="110"/>
      <c r="L31" s="27"/>
      <c r="M31" s="42"/>
      <c r="N31" s="115"/>
      <c r="O31" s="121"/>
      <c r="P31" s="42"/>
      <c r="Q31" s="38"/>
      <c r="R31" s="1"/>
      <c r="S31" s="33"/>
      <c r="T31" s="1"/>
      <c r="U31" s="33"/>
    </row>
    <row r="32" spans="1:21" x14ac:dyDescent="0.25">
      <c r="A32" s="6"/>
      <c r="B32" s="6"/>
      <c r="C32" s="6" t="s">
        <v>60</v>
      </c>
      <c r="D32" s="6"/>
      <c r="E32" s="6"/>
      <c r="F32" s="6"/>
      <c r="G32" s="6" t="s">
        <v>1</v>
      </c>
      <c r="H32" s="7"/>
      <c r="I32" s="7">
        <f>+'02 Maret (2)'!I40</f>
        <v>486874603</v>
      </c>
      <c r="M32" s="42"/>
      <c r="N32" s="115"/>
      <c r="O32" s="121"/>
      <c r="P32" s="42"/>
      <c r="Q32" s="38"/>
      <c r="R32" s="1"/>
      <c r="S32" s="33"/>
      <c r="T32" s="1"/>
      <c r="U32" s="33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1">
        <f>+'03 Maret'!I60</f>
        <v>139896100</v>
      </c>
      <c r="M33" s="42"/>
      <c r="N33" s="115"/>
      <c r="O33" s="121"/>
      <c r="P33" s="42"/>
      <c r="Q33" s="38"/>
      <c r="R33" s="1"/>
      <c r="S33" s="33"/>
      <c r="T33" s="1"/>
      <c r="U33" s="33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M34" s="42"/>
      <c r="N34" s="115"/>
      <c r="O34" s="121"/>
      <c r="P34" s="42"/>
      <c r="Q34" s="38"/>
      <c r="R34" s="1"/>
      <c r="S34" s="33"/>
      <c r="T34" s="43"/>
      <c r="U34" s="33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2"/>
      <c r="M35" s="42"/>
      <c r="N35" s="115"/>
      <c r="O35" s="121"/>
      <c r="P35" s="42"/>
      <c r="Q35" s="38"/>
      <c r="R35" s="33"/>
      <c r="S35" s="33"/>
      <c r="T35" s="1"/>
      <c r="U35" s="33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N36" s="115"/>
      <c r="O36" s="121"/>
      <c r="Q36" s="38"/>
      <c r="R36" s="8"/>
      <c r="S36" s="33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98"/>
      <c r="N37" s="115"/>
      <c r="O37" s="121"/>
      <c r="Q37" s="38"/>
      <c r="S37" s="33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37"/>
      <c r="I38" s="7"/>
      <c r="J38" s="25"/>
      <c r="N38" s="115"/>
      <c r="O38" s="121"/>
      <c r="Q38" s="38"/>
      <c r="S38" s="33"/>
      <c r="T38" s="1"/>
      <c r="U38" s="1"/>
    </row>
    <row r="39" spans="1:21" x14ac:dyDescent="0.25">
      <c r="A39" s="6"/>
      <c r="B39" s="6"/>
      <c r="C39" s="6" t="s">
        <v>28</v>
      </c>
      <c r="D39" s="6"/>
      <c r="E39" s="6"/>
      <c r="F39" s="6"/>
      <c r="G39" s="6"/>
      <c r="H39" s="44"/>
      <c r="I39" s="6" t="s">
        <v>1</v>
      </c>
      <c r="J39" s="25"/>
      <c r="N39" s="116"/>
      <c r="O39" s="27"/>
      <c r="Q39" s="38"/>
      <c r="S39" s="33"/>
      <c r="T39" s="1"/>
      <c r="U39" s="1"/>
    </row>
    <row r="40" spans="1:21" x14ac:dyDescent="0.25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25"/>
      <c r="N40" s="109"/>
      <c r="O40" s="27"/>
      <c r="Q40" s="38"/>
      <c r="S40" s="33"/>
      <c r="T40" s="1"/>
      <c r="U40" s="1"/>
    </row>
    <row r="41" spans="1:21" x14ac:dyDescent="0.25">
      <c r="A41" s="6"/>
      <c r="B41" s="6"/>
      <c r="C41" s="6"/>
      <c r="D41" s="6"/>
      <c r="E41" s="6"/>
      <c r="F41" s="6"/>
      <c r="G41" s="6"/>
      <c r="H41" s="7"/>
      <c r="I41" s="7"/>
      <c r="J41" s="25"/>
      <c r="N41" s="109"/>
      <c r="O41" s="27"/>
      <c r="Q41" s="38"/>
      <c r="S41" s="33"/>
      <c r="T41" s="1"/>
      <c r="U41" s="1"/>
    </row>
    <row r="42" spans="1:21" x14ac:dyDescent="0.25">
      <c r="A42" s="6"/>
      <c r="B42" s="6"/>
      <c r="C42" s="6" t="s">
        <v>64</v>
      </c>
      <c r="D42" s="6"/>
      <c r="E42" s="6"/>
      <c r="F42" s="6"/>
      <c r="G42" s="6"/>
      <c r="H42" s="7">
        <v>75000000</v>
      </c>
      <c r="I42" s="7"/>
      <c r="J42" s="25"/>
      <c r="N42" s="109"/>
      <c r="O42" s="27"/>
      <c r="Q42" s="38"/>
      <c r="S42" s="33"/>
      <c r="T42" s="1"/>
      <c r="U42" s="1"/>
    </row>
    <row r="43" spans="1:21" x14ac:dyDescent="0.25">
      <c r="A43" s="6"/>
      <c r="B43" s="6"/>
      <c r="C43" s="16" t="s">
        <v>30</v>
      </c>
      <c r="D43" s="6"/>
      <c r="E43" s="6"/>
      <c r="F43" s="6"/>
      <c r="G43" s="6"/>
      <c r="H43" s="37">
        <v>2310546</v>
      </c>
      <c r="J43" s="25"/>
      <c r="N43" s="109"/>
      <c r="O43" s="27"/>
      <c r="Q43" s="38"/>
      <c r="S43" s="33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32649869</v>
      </c>
      <c r="I44" s="7"/>
      <c r="J44" s="25"/>
      <c r="N44" s="109"/>
      <c r="O44" s="27"/>
      <c r="Q44" s="38"/>
      <c r="S44" s="33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6">
        <v>32510381</v>
      </c>
      <c r="I45" s="7"/>
      <c r="J45" s="25"/>
      <c r="N45" s="109"/>
      <c r="O45" s="27"/>
      <c r="Q45" s="38"/>
      <c r="R45" s="49"/>
      <c r="S45" s="32"/>
      <c r="T45" s="50"/>
      <c r="U45" s="50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47">
        <f>SUM(H42:H45)</f>
        <v>142470796</v>
      </c>
      <c r="J46" s="25"/>
      <c r="N46" s="109"/>
      <c r="O46" s="27"/>
      <c r="Q46" s="38"/>
      <c r="R46" s="49"/>
      <c r="S46" s="32"/>
      <c r="T46" s="51"/>
      <c r="U46" s="50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48">
        <f>SUM(I40:I46)</f>
        <v>629345399</v>
      </c>
      <c r="J47" s="25"/>
      <c r="N47" s="109"/>
      <c r="O47" s="27"/>
      <c r="Q47" s="38"/>
      <c r="R47" s="49"/>
      <c r="S47" s="32"/>
      <c r="T47" s="49"/>
      <c r="U47" s="50"/>
    </row>
    <row r="48" spans="1:21" x14ac:dyDescent="0.25">
      <c r="A48" s="6"/>
      <c r="B48" s="16">
        <v>2</v>
      </c>
      <c r="C48" s="16" t="s">
        <v>57</v>
      </c>
      <c r="D48" s="6"/>
      <c r="E48" s="6"/>
      <c r="F48" s="6"/>
      <c r="G48" s="6"/>
      <c r="H48" s="7"/>
      <c r="I48" s="7"/>
      <c r="J48" s="25"/>
      <c r="N48" s="109"/>
      <c r="O48" s="27"/>
      <c r="Q48" s="38"/>
      <c r="R48" s="49"/>
      <c r="S48" s="50"/>
      <c r="T48" s="49"/>
      <c r="U48" s="50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M123</f>
        <v>168000</v>
      </c>
      <c r="I49" s="7"/>
      <c r="J49" s="25"/>
      <c r="N49" s="109"/>
      <c r="O49" s="27"/>
      <c r="Q49" s="38"/>
      <c r="R49" s="55"/>
      <c r="S49" s="55">
        <f>SUM(S13:S47)</f>
        <v>0</v>
      </c>
      <c r="T49" s="49"/>
      <c r="U49" s="50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2"/>
      <c r="I50" s="7" t="s">
        <v>1</v>
      </c>
      <c r="J50" s="56"/>
      <c r="M50" s="57"/>
      <c r="N50" s="109"/>
      <c r="O50" s="27"/>
      <c r="P50" s="57"/>
      <c r="Q50" s="38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3"/>
      <c r="I51" s="7">
        <f>H49+H50</f>
        <v>168000</v>
      </c>
      <c r="J51" s="56"/>
      <c r="M51" s="57"/>
      <c r="N51" s="109"/>
      <c r="O51" s="27"/>
      <c r="P51" s="57"/>
      <c r="Q51" s="38"/>
      <c r="R51" s="58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4"/>
      <c r="I52" s="7" t="s">
        <v>1</v>
      </c>
      <c r="J52" s="25"/>
      <c r="M52" s="57"/>
      <c r="N52" s="109"/>
      <c r="O52" s="27"/>
      <c r="P52" s="57"/>
      <c r="Q52" s="38"/>
      <c r="R52" s="58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0"/>
      <c r="M53" s="57"/>
      <c r="N53" s="109"/>
      <c r="O53" s="27"/>
      <c r="P53" s="57"/>
      <c r="Q53" s="38"/>
      <c r="R53" s="58"/>
      <c r="S53" s="1"/>
      <c r="U53" s="1"/>
    </row>
    <row r="54" spans="1:21" x14ac:dyDescent="0.25">
      <c r="A54" s="6"/>
      <c r="B54" s="6"/>
      <c r="C54" s="62" t="s">
        <v>61</v>
      </c>
      <c r="D54" s="6"/>
      <c r="E54" s="6"/>
      <c r="F54" s="6"/>
      <c r="G54" s="15"/>
      <c r="H54" s="37">
        <f>+L123</f>
        <v>0</v>
      </c>
      <c r="I54" s="7"/>
      <c r="J54" s="60"/>
      <c r="M54" s="57"/>
      <c r="N54" s="109"/>
      <c r="O54" s="27"/>
      <c r="P54" s="57"/>
      <c r="Q54" s="38"/>
      <c r="R54" s="58"/>
      <c r="S54" s="1"/>
      <c r="U54" s="1"/>
    </row>
    <row r="55" spans="1:21" x14ac:dyDescent="0.25">
      <c r="A55" s="6"/>
      <c r="B55" s="6"/>
      <c r="C55" s="62" t="s">
        <v>62</v>
      </c>
      <c r="D55" s="6"/>
      <c r="E55" s="6"/>
      <c r="F55" s="6"/>
      <c r="G55" s="15"/>
      <c r="H55" s="37">
        <f>+O123</f>
        <v>16784000</v>
      </c>
      <c r="I55" s="7"/>
      <c r="J55" s="60"/>
      <c r="M55" s="57"/>
      <c r="N55" s="109"/>
      <c r="O55" s="27"/>
      <c r="P55" s="57"/>
      <c r="Q55" s="38"/>
      <c r="R55" s="58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24"/>
      <c r="I56" s="7"/>
      <c r="J56" s="60"/>
      <c r="M56" s="57"/>
      <c r="N56" s="109"/>
      <c r="O56" s="27"/>
      <c r="P56" s="57"/>
      <c r="Q56" s="38"/>
      <c r="R56" s="58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37"/>
      <c r="I57" s="7"/>
      <c r="J57" s="60"/>
      <c r="M57" s="57"/>
      <c r="N57" s="109"/>
      <c r="O57" s="27"/>
      <c r="P57" s="57"/>
      <c r="Q57" s="38"/>
      <c r="R57" s="58"/>
      <c r="S57" s="1"/>
      <c r="U57" s="1"/>
    </row>
    <row r="58" spans="1:21" x14ac:dyDescent="0.25">
      <c r="A58" s="6"/>
      <c r="B58" s="6"/>
      <c r="C58" s="6"/>
      <c r="D58" s="6"/>
      <c r="E58" s="6"/>
      <c r="F58" s="6"/>
      <c r="G58" s="6"/>
      <c r="H58" s="37"/>
      <c r="I58" s="7"/>
      <c r="J58" s="60"/>
      <c r="M58" s="57"/>
      <c r="N58" s="109"/>
      <c r="O58" s="27"/>
      <c r="P58" s="57"/>
      <c r="Q58" s="38"/>
      <c r="R58" s="58"/>
      <c r="S58" s="1"/>
      <c r="U58" s="1"/>
    </row>
    <row r="59" spans="1:21" x14ac:dyDescent="0.25">
      <c r="A59" s="6"/>
      <c r="B59" s="6"/>
      <c r="C59" s="6" t="s">
        <v>37</v>
      </c>
      <c r="D59" s="6"/>
      <c r="E59" s="6"/>
      <c r="F59" s="6"/>
      <c r="G59" s="6"/>
      <c r="H59" s="15"/>
      <c r="I59" s="44">
        <f>SUM(H54:H56)</f>
        <v>16784000</v>
      </c>
      <c r="J59" s="111"/>
      <c r="M59" s="57"/>
      <c r="N59" s="109"/>
      <c r="O59" s="27"/>
      <c r="P59" s="57"/>
      <c r="Q59" s="38"/>
      <c r="R59" s="59"/>
      <c r="S59" s="43"/>
      <c r="T59" s="59"/>
      <c r="U59" s="43"/>
    </row>
    <row r="60" spans="1:21" x14ac:dyDescent="0.25">
      <c r="A60" s="6"/>
      <c r="B60" s="6"/>
      <c r="C60" s="16" t="s">
        <v>37</v>
      </c>
      <c r="D60" s="6"/>
      <c r="E60" s="6"/>
      <c r="F60" s="6"/>
      <c r="G60" s="6"/>
      <c r="H60" s="7"/>
      <c r="I60" s="7">
        <f>+I33-I51+I59</f>
        <v>156512100</v>
      </c>
      <c r="J60" s="60"/>
      <c r="M60" s="61"/>
      <c r="N60" s="109"/>
      <c r="O60" s="27"/>
      <c r="P60" s="61"/>
      <c r="Q60" s="38"/>
      <c r="R60" s="59"/>
      <c r="S60" s="43"/>
      <c r="T60" s="59"/>
      <c r="U60" s="43"/>
    </row>
    <row r="61" spans="1:21" x14ac:dyDescent="0.25">
      <c r="A61" s="62" t="s">
        <v>38</v>
      </c>
      <c r="B61" s="6"/>
      <c r="C61" s="6" t="s">
        <v>39</v>
      </c>
      <c r="D61" s="6"/>
      <c r="E61" s="6"/>
      <c r="F61" s="6"/>
      <c r="G61" s="6"/>
      <c r="H61" s="7"/>
      <c r="I61" s="7">
        <f>+I27</f>
        <v>156512100</v>
      </c>
      <c r="J61" s="60"/>
      <c r="M61" s="61"/>
      <c r="N61" s="109"/>
      <c r="O61" s="27"/>
      <c r="P61" s="61"/>
      <c r="Q61" s="38"/>
      <c r="R61" s="59"/>
      <c r="S61" s="43"/>
      <c r="T61" s="59"/>
      <c r="U61" s="43"/>
    </row>
    <row r="62" spans="1:21" x14ac:dyDescent="0.25">
      <c r="A62" s="6"/>
      <c r="B62" s="6"/>
      <c r="C62" s="6"/>
      <c r="D62" s="6"/>
      <c r="E62" s="6"/>
      <c r="F62" s="6"/>
      <c r="G62" s="6"/>
      <c r="H62" s="7" t="s">
        <v>1</v>
      </c>
      <c r="I62" s="44">
        <v>0</v>
      </c>
      <c r="J62" s="60"/>
      <c r="M62" s="63"/>
      <c r="N62" s="109"/>
      <c r="O62" s="27"/>
      <c r="P62" s="63"/>
      <c r="Q62" s="38"/>
      <c r="R62" s="59"/>
      <c r="S62" s="43"/>
      <c r="T62" s="59"/>
      <c r="U62" s="64"/>
    </row>
    <row r="63" spans="1:21" x14ac:dyDescent="0.25">
      <c r="A63" s="6"/>
      <c r="B63" s="6"/>
      <c r="C63" s="6"/>
      <c r="D63" s="6"/>
      <c r="E63" s="6" t="s">
        <v>40</v>
      </c>
      <c r="F63" s="6"/>
      <c r="G63" s="6"/>
      <c r="H63" s="7"/>
      <c r="I63" s="7">
        <f>+I61-I60</f>
        <v>0</v>
      </c>
      <c r="J63" s="69"/>
      <c r="M63" s="57"/>
      <c r="N63" s="109"/>
      <c r="O63" s="27"/>
      <c r="P63" s="57"/>
      <c r="Q63" s="38"/>
      <c r="R63" s="59"/>
      <c r="S63" s="43"/>
      <c r="T63" s="59"/>
      <c r="U63" s="59"/>
    </row>
    <row r="64" spans="1:21" x14ac:dyDescent="0.25">
      <c r="A64" s="6"/>
      <c r="B64" s="6"/>
      <c r="C64" s="6"/>
      <c r="D64" s="6"/>
      <c r="E64" s="6"/>
      <c r="F64" s="6"/>
      <c r="G64" s="6"/>
      <c r="H64" s="7"/>
      <c r="I64" s="7"/>
      <c r="J64" s="69"/>
      <c r="M64" s="63"/>
      <c r="N64" s="109"/>
      <c r="O64" s="27"/>
      <c r="P64" s="63"/>
      <c r="Q64" s="38"/>
      <c r="R64" s="59"/>
      <c r="S64" s="43"/>
      <c r="T64" s="59"/>
      <c r="U64" s="59"/>
    </row>
    <row r="65" spans="1:21" x14ac:dyDescent="0.25">
      <c r="A65" s="6" t="s">
        <v>41</v>
      </c>
      <c r="B65" s="6"/>
      <c r="C65" s="6"/>
      <c r="D65" s="6"/>
      <c r="E65" s="6"/>
      <c r="F65" s="6"/>
      <c r="G65" s="6"/>
      <c r="H65" s="7"/>
      <c r="I65" s="41"/>
      <c r="J65" s="69"/>
      <c r="M65" s="63"/>
      <c r="N65" s="109"/>
      <c r="O65" s="27"/>
      <c r="P65" s="63"/>
      <c r="Q65" s="38"/>
      <c r="R65" s="59"/>
      <c r="S65" s="43"/>
      <c r="T65" s="59"/>
      <c r="U65" s="59"/>
    </row>
    <row r="66" spans="1:21" x14ac:dyDescent="0.25">
      <c r="A66" s="6" t="s">
        <v>42</v>
      </c>
      <c r="B66" s="6"/>
      <c r="C66" s="6"/>
      <c r="D66" s="6"/>
      <c r="E66" s="6" t="s">
        <v>1</v>
      </c>
      <c r="F66" s="6"/>
      <c r="G66" s="6" t="s">
        <v>43</v>
      </c>
      <c r="H66" s="7"/>
      <c r="I66" s="21"/>
      <c r="J66" s="69"/>
      <c r="M66" s="63"/>
      <c r="N66" s="109"/>
      <c r="O66" s="27"/>
      <c r="P66" s="63"/>
      <c r="Q66" s="38"/>
      <c r="R66" s="59"/>
      <c r="S66" s="43"/>
      <c r="T66" s="59"/>
      <c r="U66" s="59"/>
    </row>
    <row r="67" spans="1:21" x14ac:dyDescent="0.25">
      <c r="A67" s="6"/>
      <c r="B67" s="6"/>
      <c r="C67" s="6"/>
      <c r="D67" s="6"/>
      <c r="E67" s="6"/>
      <c r="F67" s="6"/>
      <c r="G67" s="6"/>
      <c r="H67" s="7" t="s">
        <v>1</v>
      </c>
      <c r="I67" s="21"/>
      <c r="J67" s="69"/>
      <c r="M67" s="63"/>
      <c r="N67" s="109"/>
      <c r="O67" s="27"/>
      <c r="P67" s="63"/>
      <c r="Q67" s="38"/>
      <c r="S67" s="33"/>
    </row>
    <row r="68" spans="1:21" x14ac:dyDescent="0.25">
      <c r="A68" s="65"/>
      <c r="B68" s="66"/>
      <c r="C68" s="66"/>
      <c r="D68" s="67"/>
      <c r="E68" s="67"/>
      <c r="F68" s="67"/>
      <c r="G68" s="67"/>
      <c r="H68" s="67"/>
      <c r="J68" s="69"/>
      <c r="N68" s="109"/>
      <c r="O68" s="27"/>
      <c r="Q68" s="38"/>
    </row>
    <row r="69" spans="1:21" x14ac:dyDescent="0.25">
      <c r="A69" s="1"/>
      <c r="B69" s="1"/>
      <c r="C69" s="1"/>
      <c r="D69" s="1"/>
      <c r="E69" s="1"/>
      <c r="F69" s="1"/>
      <c r="G69" s="8"/>
      <c r="I69" s="1"/>
      <c r="J69" s="69"/>
      <c r="N69" s="109"/>
      <c r="O69" s="27"/>
      <c r="Q69" s="38"/>
      <c r="S69" s="58"/>
    </row>
    <row r="70" spans="1:21" x14ac:dyDescent="0.25">
      <c r="A70" s="68" t="s">
        <v>44</v>
      </c>
      <c r="B70" s="66"/>
      <c r="C70" s="66"/>
      <c r="D70" s="67"/>
      <c r="E70" s="67"/>
      <c r="F70" s="67"/>
      <c r="G70" s="8" t="s">
        <v>45</v>
      </c>
      <c r="J70" s="69"/>
      <c r="O70" s="27"/>
      <c r="Q70" s="38"/>
      <c r="S70" s="58"/>
    </row>
    <row r="72" spans="1:21" x14ac:dyDescent="0.25">
      <c r="A72" s="68" t="s">
        <v>66</v>
      </c>
      <c r="B72" s="66"/>
      <c r="C72" s="66"/>
      <c r="D72" s="67"/>
      <c r="E72" s="67"/>
      <c r="F72" s="67"/>
      <c r="G72" s="8"/>
      <c r="H72" s="5" t="s">
        <v>69</v>
      </c>
      <c r="J72" s="69"/>
      <c r="O72" s="27"/>
      <c r="Q72" s="38"/>
      <c r="S72" s="58"/>
    </row>
    <row r="73" spans="1:21" x14ac:dyDescent="0.25">
      <c r="A73" s="1"/>
      <c r="B73" s="1"/>
      <c r="C73" s="1"/>
      <c r="D73" s="1"/>
      <c r="E73" s="1"/>
      <c r="F73" s="1"/>
      <c r="H73" s="8"/>
      <c r="I73" s="1"/>
      <c r="J73" s="69"/>
      <c r="O73" s="27"/>
      <c r="Q73" s="38"/>
    </row>
    <row r="74" spans="1:21" x14ac:dyDescent="0.25">
      <c r="A74" s="1"/>
      <c r="B74" s="1"/>
      <c r="C74" s="1"/>
      <c r="D74" s="1"/>
      <c r="E74" s="1"/>
      <c r="F74" s="1"/>
      <c r="G74" s="67" t="s">
        <v>46</v>
      </c>
      <c r="H74" s="1"/>
      <c r="I74" s="1"/>
      <c r="J74" s="69"/>
      <c r="M74" s="63"/>
      <c r="N74" s="63"/>
      <c r="O74" s="27"/>
      <c r="P74" s="63"/>
      <c r="Q74" s="38"/>
    </row>
    <row r="75" spans="1:21" x14ac:dyDescent="0.25">
      <c r="A75" s="1"/>
      <c r="B75" s="1"/>
      <c r="C75" s="1"/>
      <c r="D75" s="1"/>
      <c r="E75" s="1"/>
      <c r="F75" s="1"/>
      <c r="G75" s="67"/>
      <c r="H75" s="1"/>
      <c r="I75" s="1"/>
      <c r="J75" s="69"/>
      <c r="O75" s="27"/>
      <c r="Q75" s="38"/>
    </row>
    <row r="76" spans="1:21" x14ac:dyDescent="0.25">
      <c r="A76" s="1"/>
      <c r="B76" s="1"/>
      <c r="C76" s="1"/>
      <c r="D76" s="1"/>
      <c r="E76" s="1" t="s">
        <v>47</v>
      </c>
      <c r="F76" s="1"/>
      <c r="G76" s="1"/>
      <c r="H76" s="1"/>
      <c r="I76" s="1"/>
      <c r="J76" s="69"/>
      <c r="O76" s="27"/>
      <c r="Q76" s="38"/>
    </row>
    <row r="77" spans="1:21" x14ac:dyDescent="0.25">
      <c r="A77" s="1"/>
      <c r="B77" s="1"/>
      <c r="C77" s="1"/>
      <c r="D77" s="1"/>
      <c r="E77" s="1" t="s">
        <v>47</v>
      </c>
      <c r="F77" s="1"/>
      <c r="G77" s="1"/>
      <c r="H77" s="1"/>
      <c r="I77" s="70"/>
      <c r="J77" s="69"/>
      <c r="O77" s="27"/>
      <c r="Q77" s="38"/>
    </row>
    <row r="78" spans="1:21" x14ac:dyDescent="0.25">
      <c r="A78" s="67"/>
      <c r="B78" s="67"/>
      <c r="C78" s="67"/>
      <c r="D78" s="67"/>
      <c r="E78" s="67"/>
      <c r="F78" s="67"/>
      <c r="G78" s="71"/>
      <c r="H78" s="72"/>
      <c r="I78" s="67"/>
      <c r="J78" s="69"/>
      <c r="O78" s="27"/>
      <c r="Q78" s="73"/>
    </row>
    <row r="79" spans="1:21" x14ac:dyDescent="0.25">
      <c r="A79" s="67"/>
      <c r="B79" s="67"/>
      <c r="C79" s="67"/>
      <c r="D79" s="67"/>
      <c r="E79" s="67"/>
      <c r="F79" s="67"/>
      <c r="G79" s="71" t="s">
        <v>48</v>
      </c>
      <c r="H79" s="74"/>
      <c r="I79" s="67"/>
      <c r="J79" s="69"/>
      <c r="O79" s="27"/>
      <c r="Q79" s="73"/>
    </row>
    <row r="80" spans="1:21" x14ac:dyDescent="0.25">
      <c r="A80" s="78"/>
      <c r="B80" s="76"/>
      <c r="C80" s="76"/>
      <c r="D80" s="76"/>
      <c r="E80" s="77"/>
      <c r="F80" s="1"/>
      <c r="G80" s="1"/>
      <c r="H80" s="43"/>
      <c r="I80" s="1"/>
      <c r="J80" s="69"/>
      <c r="O80" s="27"/>
      <c r="Q80" s="73"/>
    </row>
    <row r="81" spans="1:17" x14ac:dyDescent="0.25">
      <c r="A81" s="78"/>
      <c r="B81" s="76"/>
      <c r="C81" s="79"/>
      <c r="D81" s="76"/>
      <c r="E81" s="80"/>
      <c r="F81" s="1"/>
      <c r="G81" s="1"/>
      <c r="H81" s="43"/>
      <c r="I81" s="1"/>
      <c r="J81" s="69"/>
      <c r="O81" s="27"/>
      <c r="Q81" s="73"/>
    </row>
    <row r="82" spans="1:17" x14ac:dyDescent="0.25">
      <c r="A82" s="77"/>
      <c r="B82" s="76"/>
      <c r="C82" s="79"/>
      <c r="D82" s="79"/>
      <c r="E82" s="81"/>
      <c r="F82" s="58"/>
      <c r="H82" s="59"/>
      <c r="J82" s="69"/>
      <c r="O82" s="27"/>
      <c r="Q82" s="73"/>
    </row>
    <row r="83" spans="1:17" x14ac:dyDescent="0.25">
      <c r="A83" s="82"/>
      <c r="B83" s="76"/>
      <c r="C83" s="83"/>
      <c r="D83" s="83"/>
      <c r="E83" s="81"/>
      <c r="H83" s="59"/>
      <c r="J83" s="69"/>
      <c r="O83" s="27"/>
      <c r="Q83" s="73"/>
    </row>
    <row r="84" spans="1:17" x14ac:dyDescent="0.25">
      <c r="A84" s="84"/>
      <c r="B84" s="76"/>
      <c r="C84" s="83"/>
      <c r="D84" s="83"/>
      <c r="E84" s="81"/>
      <c r="H84" s="59"/>
      <c r="J84" s="69"/>
      <c r="O84" s="27"/>
      <c r="Q84" s="85"/>
    </row>
    <row r="85" spans="1:17" x14ac:dyDescent="0.25">
      <c r="A85" s="84"/>
      <c r="B85" s="76"/>
      <c r="C85" s="83"/>
      <c r="D85" s="83"/>
      <c r="E85" s="81"/>
      <c r="H85" s="59"/>
      <c r="J85" s="69"/>
      <c r="O85" s="27"/>
      <c r="Q85" s="85"/>
    </row>
    <row r="86" spans="1:17" x14ac:dyDescent="0.25">
      <c r="A86" s="75"/>
      <c r="B86" s="76"/>
      <c r="C86" s="76"/>
      <c r="D86" s="76"/>
      <c r="E86" s="77"/>
      <c r="F86" s="1"/>
      <c r="G86" s="1"/>
      <c r="H86" s="43"/>
      <c r="I86" s="1"/>
      <c r="J86" s="69"/>
      <c r="K86" s="110"/>
      <c r="L86" s="27"/>
      <c r="O86" s="27"/>
      <c r="Q86" s="85"/>
    </row>
    <row r="87" spans="1:17" x14ac:dyDescent="0.25">
      <c r="A87" s="78" t="s">
        <v>49</v>
      </c>
      <c r="B87" s="76"/>
      <c r="C87" s="76"/>
      <c r="D87" s="76"/>
      <c r="E87" s="77"/>
      <c r="F87" s="1"/>
      <c r="G87" s="1"/>
      <c r="H87" s="43"/>
      <c r="I87" s="1"/>
      <c r="J87" s="69"/>
      <c r="K87" s="26"/>
      <c r="L87" s="27"/>
      <c r="O87" s="27"/>
      <c r="Q87" s="85"/>
    </row>
    <row r="88" spans="1:17" x14ac:dyDescent="0.25">
      <c r="A88" s="78"/>
      <c r="B88" s="76"/>
      <c r="C88" s="79"/>
      <c r="D88" s="76"/>
      <c r="E88" s="80"/>
      <c r="F88" s="1"/>
      <c r="G88" s="1"/>
      <c r="H88" s="43"/>
      <c r="I88" s="1"/>
      <c r="J88" s="69"/>
      <c r="K88" s="26"/>
      <c r="L88" s="27"/>
      <c r="O88" s="27"/>
      <c r="Q88" s="85"/>
    </row>
    <row r="89" spans="1:17" x14ac:dyDescent="0.25">
      <c r="A89" s="86">
        <f>SUM(A70:A88)</f>
        <v>0</v>
      </c>
      <c r="E89" s="59">
        <f>SUM(E70:E88)</f>
        <v>0</v>
      </c>
      <c r="H89" s="59">
        <f>SUM(H70:H88)</f>
        <v>0</v>
      </c>
      <c r="J89" s="69"/>
      <c r="K89" s="26"/>
      <c r="L89" s="27"/>
      <c r="O89" s="27"/>
      <c r="Q89" s="85"/>
    </row>
    <row r="90" spans="1:17" x14ac:dyDescent="0.25">
      <c r="J90" s="69"/>
      <c r="K90" s="26"/>
      <c r="L90" s="27"/>
      <c r="O90" s="27"/>
      <c r="Q90" s="73"/>
    </row>
    <row r="91" spans="1:17" x14ac:dyDescent="0.25">
      <c r="J91" s="69"/>
      <c r="K91" s="26"/>
      <c r="L91" s="27"/>
      <c r="O91" s="27"/>
      <c r="Q91" s="73"/>
    </row>
    <row r="92" spans="1:17" x14ac:dyDescent="0.25">
      <c r="J92" s="69"/>
      <c r="K92" s="26"/>
      <c r="L92" s="27"/>
      <c r="O92" s="27"/>
      <c r="Q92" s="73"/>
    </row>
    <row r="93" spans="1:17" x14ac:dyDescent="0.25">
      <c r="J93" s="69"/>
      <c r="K93" s="26"/>
      <c r="L93" s="27"/>
      <c r="O93" s="27"/>
      <c r="Q93" s="73"/>
    </row>
    <row r="94" spans="1:17" x14ac:dyDescent="0.25">
      <c r="J94" s="69"/>
      <c r="K94" s="26"/>
      <c r="L94" s="27"/>
      <c r="O94" s="27"/>
      <c r="Q94" s="73"/>
    </row>
    <row r="95" spans="1:17" x14ac:dyDescent="0.25">
      <c r="J95" s="69"/>
      <c r="K95" s="26"/>
      <c r="L95" s="27"/>
      <c r="O95" s="27"/>
      <c r="Q95" s="73"/>
    </row>
    <row r="96" spans="1:17" x14ac:dyDescent="0.2">
      <c r="K96" s="26"/>
      <c r="L96" s="27"/>
      <c r="O96" s="27"/>
      <c r="Q96" s="73"/>
    </row>
    <row r="97" spans="1:21" x14ac:dyDescent="0.2">
      <c r="K97" s="26"/>
      <c r="L97" s="27"/>
      <c r="O97" s="27"/>
      <c r="Q97" s="73"/>
    </row>
    <row r="98" spans="1:21" x14ac:dyDescent="0.2">
      <c r="K98" s="26"/>
      <c r="L98" s="27"/>
      <c r="O98" s="27"/>
      <c r="Q98" s="73"/>
    </row>
    <row r="99" spans="1:21" x14ac:dyDescent="0.2">
      <c r="K99" s="26"/>
      <c r="L99" s="27"/>
      <c r="O99" s="27"/>
      <c r="Q99" s="73"/>
    </row>
    <row r="100" spans="1:21" x14ac:dyDescent="0.2">
      <c r="K100" s="26"/>
      <c r="L100" s="27"/>
      <c r="O100" s="27"/>
      <c r="Q100" s="73"/>
    </row>
    <row r="101" spans="1:21" x14ac:dyDescent="0.2">
      <c r="K101" s="26"/>
      <c r="L101" s="27"/>
      <c r="O101" s="27"/>
      <c r="Q101" s="73"/>
    </row>
    <row r="102" spans="1:21" x14ac:dyDescent="0.25">
      <c r="K102" s="26"/>
      <c r="L102" s="87"/>
      <c r="O102" s="87"/>
      <c r="Q102" s="73"/>
    </row>
    <row r="103" spans="1:21" x14ac:dyDescent="0.25">
      <c r="K103" s="26"/>
      <c r="L103" s="87"/>
      <c r="O103" s="87"/>
      <c r="Q103" s="73"/>
    </row>
    <row r="104" spans="1:21" x14ac:dyDescent="0.25">
      <c r="K104" s="26"/>
      <c r="L104" s="88"/>
      <c r="O104" s="88"/>
      <c r="Q104" s="73"/>
    </row>
    <row r="105" spans="1:21" x14ac:dyDescent="0.25">
      <c r="K105" s="26"/>
      <c r="L105" s="88"/>
      <c r="O105" s="88"/>
      <c r="Q105" s="73"/>
    </row>
    <row r="106" spans="1:21" x14ac:dyDescent="0.25">
      <c r="K106" s="26"/>
      <c r="L106" s="88"/>
      <c r="O106" s="88"/>
      <c r="Q106" s="73"/>
    </row>
    <row r="107" spans="1:21" x14ac:dyDescent="0.25">
      <c r="K107" s="26"/>
      <c r="L107" s="88"/>
      <c r="O107" s="88"/>
      <c r="Q107" s="73"/>
    </row>
    <row r="108" spans="1:21" x14ac:dyDescent="0.25">
      <c r="K108" s="26"/>
      <c r="L108" s="88"/>
      <c r="O108" s="88"/>
      <c r="Q108" s="73"/>
    </row>
    <row r="109" spans="1:21" x14ac:dyDescent="0.25">
      <c r="K109" s="26"/>
      <c r="L109" s="88"/>
      <c r="O109" s="88"/>
      <c r="Q109" s="73"/>
    </row>
    <row r="110" spans="1:21" x14ac:dyDescent="0.25">
      <c r="K110" s="26"/>
      <c r="L110" s="88"/>
      <c r="O110" s="88"/>
      <c r="Q110" s="73"/>
    </row>
    <row r="111" spans="1:21" s="45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88"/>
      <c r="O111" s="88"/>
      <c r="Q111" s="73"/>
      <c r="R111" s="5"/>
      <c r="S111" s="5"/>
      <c r="T111" s="5"/>
      <c r="U111" s="5"/>
    </row>
    <row r="112" spans="1:21" s="45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88"/>
      <c r="O112" s="88"/>
      <c r="Q112" s="89"/>
      <c r="R112" s="5"/>
      <c r="S112" s="5"/>
      <c r="T112" s="5"/>
      <c r="U112" s="5"/>
    </row>
    <row r="113" spans="1:21" s="45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88"/>
      <c r="O113" s="88"/>
      <c r="Q113" s="89"/>
      <c r="R113" s="5"/>
      <c r="S113" s="5"/>
      <c r="T113" s="5"/>
      <c r="U113" s="5"/>
    </row>
    <row r="114" spans="1:21" s="45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88"/>
      <c r="O114" s="88"/>
      <c r="Q114" s="89"/>
      <c r="R114" s="5"/>
      <c r="S114" s="5"/>
      <c r="T114" s="5"/>
      <c r="U114" s="5"/>
    </row>
    <row r="115" spans="1:21" s="45" customFormat="1" x14ac:dyDescent="0.25">
      <c r="A115" s="5"/>
      <c r="B115" s="5"/>
      <c r="C115" s="5"/>
      <c r="D115" s="5"/>
      <c r="E115" s="5"/>
      <c r="F115" s="5"/>
      <c r="G115" s="5"/>
      <c r="I115" s="5"/>
      <c r="J115" s="5"/>
      <c r="K115" s="26"/>
      <c r="L115" s="88"/>
      <c r="O115" s="88"/>
      <c r="Q115" s="63">
        <f>SUM(Q13:Q114)</f>
        <v>0</v>
      </c>
      <c r="R115" s="5"/>
      <c r="S115" s="5"/>
      <c r="T115" s="5"/>
      <c r="U115" s="5"/>
    </row>
    <row r="116" spans="1:21" s="45" customFormat="1" x14ac:dyDescent="0.25">
      <c r="A116" s="5"/>
      <c r="B116" s="5"/>
      <c r="C116" s="5"/>
      <c r="D116" s="5"/>
      <c r="E116" s="5"/>
      <c r="F116" s="5"/>
      <c r="I116" s="5"/>
      <c r="J116" s="5"/>
      <c r="K116" s="26"/>
      <c r="L116" s="88"/>
      <c r="O116" s="88"/>
      <c r="Q116" s="89"/>
      <c r="R116" s="5"/>
      <c r="S116" s="5"/>
      <c r="T116" s="5"/>
      <c r="U116" s="5"/>
    </row>
    <row r="117" spans="1:21" s="45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88"/>
      <c r="O117" s="88"/>
      <c r="Q117" s="89"/>
      <c r="R117" s="5"/>
      <c r="S117" s="5"/>
      <c r="T117" s="5"/>
      <c r="U117" s="5"/>
    </row>
    <row r="118" spans="1:21" s="45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88"/>
      <c r="O118" s="88"/>
      <c r="Q118" s="89"/>
      <c r="R118" s="5"/>
      <c r="S118" s="5"/>
      <c r="T118" s="5"/>
      <c r="U118" s="5"/>
    </row>
    <row r="119" spans="1:21" s="45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88"/>
      <c r="O119" s="88"/>
      <c r="Q119" s="89"/>
      <c r="R119" s="5"/>
      <c r="S119" s="5"/>
      <c r="T119" s="5"/>
      <c r="U119" s="5"/>
    </row>
    <row r="120" spans="1:21" s="45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88"/>
      <c r="O120" s="88"/>
      <c r="Q120" s="89"/>
      <c r="R120" s="5"/>
      <c r="S120" s="5"/>
      <c r="T120" s="5"/>
      <c r="U120" s="5"/>
    </row>
    <row r="121" spans="1:21" s="45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88"/>
      <c r="O121" s="88"/>
      <c r="Q121" s="89"/>
      <c r="R121" s="5"/>
      <c r="S121" s="5"/>
      <c r="T121" s="5"/>
      <c r="U121" s="5"/>
    </row>
    <row r="122" spans="1:21" s="45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88"/>
      <c r="O122" s="88"/>
      <c r="Q122" s="89"/>
      <c r="R122" s="5"/>
      <c r="S122" s="5"/>
      <c r="T122" s="5"/>
      <c r="U122" s="5"/>
    </row>
    <row r="123" spans="1:21" s="45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26"/>
      <c r="L123" s="90">
        <f>SUM(L13:L122)</f>
        <v>0</v>
      </c>
      <c r="M123" s="90">
        <f t="shared" ref="M123:P123" si="1">SUM(M13:M122)</f>
        <v>168000</v>
      </c>
      <c r="N123" s="90">
        <f>SUM(N13:N122)</f>
        <v>0</v>
      </c>
      <c r="O123" s="90">
        <f>SUM(O13:O122)</f>
        <v>16784000</v>
      </c>
      <c r="P123" s="90">
        <f t="shared" si="1"/>
        <v>0</v>
      </c>
      <c r="Q123" s="89"/>
      <c r="R123" s="5"/>
      <c r="S123" s="5"/>
      <c r="T123" s="5"/>
      <c r="U123" s="5"/>
    </row>
    <row r="124" spans="1:21" s="45" customFormat="1" x14ac:dyDescent="0.25">
      <c r="A124" s="5"/>
      <c r="B124" s="5"/>
      <c r="C124" s="5"/>
      <c r="D124" s="5"/>
      <c r="E124" s="5"/>
      <c r="F124" s="5"/>
      <c r="H124" s="5"/>
      <c r="I124" s="5"/>
      <c r="J124" s="5"/>
      <c r="K124" s="5"/>
      <c r="L124" s="90">
        <f>SUM(L13:L123)</f>
        <v>0</v>
      </c>
      <c r="O124" s="90">
        <f>SUM(O13:O123)</f>
        <v>33568000</v>
      </c>
      <c r="Q124" s="89"/>
      <c r="R124" s="5"/>
      <c r="S124" s="5"/>
      <c r="T124" s="5"/>
      <c r="U124" s="5"/>
    </row>
    <row r="125" spans="1:21" s="45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1"/>
      <c r="O125" s="91"/>
      <c r="Q125" s="89"/>
      <c r="R125" s="5"/>
      <c r="S125" s="5"/>
      <c r="T125" s="5"/>
      <c r="U125" s="5"/>
    </row>
    <row r="126" spans="1:21" s="45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1"/>
      <c r="O126" s="91"/>
      <c r="Q126" s="89"/>
      <c r="R126" s="5"/>
      <c r="S126" s="5"/>
      <c r="T126" s="5"/>
      <c r="U126" s="5"/>
    </row>
    <row r="127" spans="1:21" s="45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1"/>
      <c r="O127" s="91"/>
      <c r="Q127" s="89"/>
      <c r="R127" s="5"/>
      <c r="S127" s="5"/>
      <c r="T127" s="5"/>
      <c r="U127" s="5"/>
    </row>
    <row r="128" spans="1:21" s="45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1"/>
      <c r="O128" s="91"/>
      <c r="Q128" s="89"/>
      <c r="R128" s="5"/>
      <c r="S128" s="5"/>
      <c r="T128" s="5"/>
      <c r="U128" s="5"/>
    </row>
    <row r="129" spans="1:21" s="45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1"/>
      <c r="O129" s="91"/>
      <c r="Q129" s="89"/>
      <c r="R129" s="5"/>
      <c r="S129" s="5"/>
      <c r="T129" s="5"/>
      <c r="U129" s="5"/>
    </row>
    <row r="130" spans="1:21" s="45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1"/>
      <c r="O130" s="91"/>
      <c r="Q130" s="89"/>
      <c r="R130" s="5"/>
      <c r="S130" s="5"/>
      <c r="T130" s="5"/>
      <c r="U130" s="5"/>
    </row>
    <row r="131" spans="1:21" s="45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1"/>
      <c r="O131" s="91"/>
      <c r="Q131" s="89"/>
      <c r="R131" s="5"/>
      <c r="S131" s="5"/>
      <c r="T131" s="5"/>
      <c r="U131" s="5"/>
    </row>
    <row r="132" spans="1:21" s="45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1"/>
      <c r="O132" s="91"/>
      <c r="Q132" s="89"/>
      <c r="R132" s="5"/>
      <c r="S132" s="5"/>
      <c r="T132" s="5"/>
      <c r="U132" s="5"/>
    </row>
    <row r="133" spans="1:21" s="45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1"/>
      <c r="O133" s="91"/>
      <c r="Q133" s="89"/>
      <c r="R133" s="5"/>
      <c r="S133" s="5"/>
      <c r="T133" s="5"/>
      <c r="U133" s="5"/>
    </row>
    <row r="134" spans="1:21" s="45" customForma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91"/>
      <c r="O134" s="91"/>
      <c r="Q134" s="89"/>
      <c r="R134" s="5"/>
      <c r="S134" s="5"/>
      <c r="T134" s="5"/>
      <c r="U134" s="5"/>
    </row>
  </sheetData>
  <mergeCells count="3">
    <mergeCell ref="A1:I1"/>
    <mergeCell ref="L11:M11"/>
    <mergeCell ref="N11:O11"/>
  </mergeCells>
  <pageMargins left="0.7" right="0.7" top="0.75" bottom="0.75" header="0.3" footer="0.3"/>
  <pageSetup scale="5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4"/>
  <sheetViews>
    <sheetView view="pageBreakPreview" topLeftCell="A46" zoomScale="84" zoomScaleNormal="100" zoomScaleSheetLayoutView="84" workbookViewId="0">
      <selection activeCell="I60" sqref="I60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1" bestFit="1" customWidth="1"/>
    <col min="13" max="14" width="20.7109375" style="45" customWidth="1"/>
    <col min="15" max="15" width="18.5703125" style="91" bestFit="1" customWidth="1"/>
    <col min="16" max="16" width="20.7109375" style="45" customWidth="1"/>
    <col min="17" max="17" width="21.5703125" style="89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53" t="s">
        <v>0</v>
      </c>
      <c r="B1" s="153"/>
      <c r="C1" s="153"/>
      <c r="D1" s="153"/>
      <c r="E1" s="153"/>
      <c r="F1" s="153"/>
      <c r="G1" s="153"/>
      <c r="H1" s="153"/>
      <c r="I1" s="153"/>
      <c r="J1" s="134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52</v>
      </c>
      <c r="C3" s="8"/>
      <c r="D3" s="6"/>
      <c r="E3" s="6"/>
      <c r="F3" s="6"/>
      <c r="G3" s="6"/>
      <c r="H3" s="6" t="s">
        <v>3</v>
      </c>
      <c r="I3" s="10">
        <v>43164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87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 t="s">
        <v>27</v>
      </c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f>142-74</f>
        <v>68</v>
      </c>
      <c r="F8" s="20"/>
      <c r="G8" s="15">
        <f>C8*E8</f>
        <v>6800000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138</v>
      </c>
      <c r="F9" s="20"/>
      <c r="G9" s="15">
        <f t="shared" ref="G9:G16" si="0">C9*E9</f>
        <v>6900000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5</v>
      </c>
      <c r="F10" s="20"/>
      <c r="G10" s="15">
        <f t="shared" si="0"/>
        <v>100000</v>
      </c>
      <c r="H10" s="7"/>
      <c r="I10" s="7"/>
      <c r="J10" s="15"/>
      <c r="K10" s="23"/>
      <c r="L10" s="2" t="s">
        <v>65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107</v>
      </c>
      <c r="F11" s="20"/>
      <c r="G11" s="15">
        <f t="shared" si="0"/>
        <v>1070000</v>
      </c>
      <c r="H11" s="7"/>
      <c r="I11" s="15"/>
      <c r="J11" s="15"/>
      <c r="K11" s="99"/>
      <c r="L11" s="154" t="s">
        <v>54</v>
      </c>
      <c r="M11" s="154"/>
      <c r="N11" s="155" t="s">
        <v>55</v>
      </c>
      <c r="O11" s="155"/>
      <c r="P11" s="100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1</v>
      </c>
      <c r="F12" s="20"/>
      <c r="G12" s="15">
        <f>C12*E12</f>
        <v>5000</v>
      </c>
      <c r="H12" s="7"/>
      <c r="I12" s="15"/>
      <c r="J12" s="15"/>
      <c r="K12" s="122" t="s">
        <v>63</v>
      </c>
      <c r="L12" s="101" t="s">
        <v>12</v>
      </c>
      <c r="M12" s="103" t="s">
        <v>13</v>
      </c>
      <c r="N12" s="102" t="s">
        <v>56</v>
      </c>
      <c r="O12" s="101" t="s">
        <v>12</v>
      </c>
      <c r="P12" s="102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 t="s">
        <v>68</v>
      </c>
      <c r="B13" s="20"/>
      <c r="C13" s="21">
        <v>2000</v>
      </c>
      <c r="D13" s="6"/>
      <c r="E13" s="20">
        <v>101</v>
      </c>
      <c r="F13" s="20"/>
      <c r="G13" s="15">
        <f t="shared" si="0"/>
        <v>202000</v>
      </c>
      <c r="H13" s="7"/>
      <c r="I13" s="15"/>
      <c r="J13" s="133"/>
      <c r="K13" s="109">
        <v>45163</v>
      </c>
      <c r="L13" s="121">
        <v>655000</v>
      </c>
      <c r="M13" s="126">
        <v>147500000</v>
      </c>
      <c r="N13" s="136"/>
      <c r="O13" s="27"/>
      <c r="P13" s="118"/>
      <c r="Q13" s="112"/>
      <c r="R13" s="31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J14" s="133"/>
      <c r="K14" s="109">
        <v>45164</v>
      </c>
      <c r="L14" s="121">
        <v>1700000</v>
      </c>
      <c r="M14" s="127">
        <v>22000</v>
      </c>
      <c r="N14" s="136"/>
      <c r="O14" s="27"/>
      <c r="P14" s="94"/>
      <c r="Q14" s="112"/>
      <c r="R14" s="32"/>
      <c r="S14" s="33"/>
      <c r="T14" s="31"/>
      <c r="U14" s="31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33"/>
      <c r="K15" s="109">
        <v>45165</v>
      </c>
      <c r="L15" s="121">
        <v>2800000</v>
      </c>
      <c r="M15" s="126">
        <v>240000</v>
      </c>
      <c r="N15" s="136"/>
      <c r="O15" s="27"/>
      <c r="P15" s="95"/>
      <c r="Q15" s="27"/>
      <c r="R15" s="32"/>
      <c r="S15" s="33"/>
      <c r="T15" s="31">
        <f>SUM(T6:T14)</f>
        <v>0</v>
      </c>
      <c r="U15" s="31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33"/>
      <c r="K16" s="109">
        <v>45166</v>
      </c>
      <c r="L16" s="121">
        <v>1400000</v>
      </c>
      <c r="M16" s="127">
        <v>114000</v>
      </c>
      <c r="N16" s="136"/>
      <c r="O16" s="27"/>
      <c r="P16" s="28"/>
      <c r="Q16" s="99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15077000</v>
      </c>
      <c r="I17" s="8"/>
      <c r="J17" s="133"/>
      <c r="K17" s="109">
        <v>45167</v>
      </c>
      <c r="L17" s="121">
        <v>60000</v>
      </c>
      <c r="M17" s="126">
        <v>90000</v>
      </c>
      <c r="N17" s="136"/>
      <c r="O17" s="27"/>
      <c r="P17" s="28"/>
      <c r="Q17" s="119"/>
      <c r="R17" s="29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31"/>
      <c r="K18" s="109">
        <v>45168</v>
      </c>
      <c r="L18" s="121">
        <v>900000</v>
      </c>
      <c r="M18" s="126">
        <v>7460000</v>
      </c>
      <c r="N18" s="136"/>
      <c r="O18" s="27"/>
      <c r="P18" s="95"/>
      <c r="Q18" s="120"/>
      <c r="R18" s="32"/>
      <c r="S18" s="33"/>
      <c r="T18" s="35" t="s">
        <v>20</v>
      </c>
      <c r="U18" s="33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31"/>
      <c r="K19" s="109">
        <v>45169</v>
      </c>
      <c r="L19" s="121">
        <v>1900000</v>
      </c>
      <c r="M19" s="127">
        <v>20000</v>
      </c>
      <c r="N19" s="136"/>
      <c r="O19" s="27"/>
      <c r="P19" s="96"/>
      <c r="Q19" s="100"/>
      <c r="R19" s="32"/>
      <c r="S19" s="33"/>
      <c r="T19" s="35"/>
      <c r="U19" s="33"/>
    </row>
    <row r="20" spans="1:21" x14ac:dyDescent="0.2">
      <c r="A20" s="6"/>
      <c r="B20" s="6"/>
      <c r="C20" s="21">
        <v>1000</v>
      </c>
      <c r="D20" s="6"/>
      <c r="E20" s="6">
        <v>2</v>
      </c>
      <c r="F20" s="6"/>
      <c r="G20" s="21">
        <f>C20*E20</f>
        <v>2000</v>
      </c>
      <c r="H20" s="7"/>
      <c r="I20" s="21"/>
      <c r="J20" s="131"/>
      <c r="K20" s="109">
        <v>45170</v>
      </c>
      <c r="L20" s="121">
        <v>1950000</v>
      </c>
      <c r="M20" s="125"/>
      <c r="N20" s="136"/>
      <c r="O20" s="27"/>
      <c r="P20" s="28"/>
      <c r="Q20" s="27"/>
      <c r="R20" s="29"/>
    </row>
    <row r="21" spans="1:21" x14ac:dyDescent="0.2">
      <c r="A21" s="6"/>
      <c r="B21" s="6"/>
      <c r="C21" s="21">
        <v>500</v>
      </c>
      <c r="D21" s="6"/>
      <c r="E21" s="6">
        <v>454</v>
      </c>
      <c r="F21" s="6"/>
      <c r="G21" s="21">
        <f>C21*E21</f>
        <v>227000</v>
      </c>
      <c r="H21" s="7"/>
      <c r="I21" s="21"/>
      <c r="J21" s="86"/>
      <c r="K21" s="109">
        <v>45171</v>
      </c>
      <c r="L21" s="121">
        <v>800000</v>
      </c>
      <c r="M21" s="117"/>
      <c r="N21" s="136"/>
      <c r="O21" s="27"/>
      <c r="P21" s="28"/>
      <c r="Q21" s="27"/>
      <c r="R21" s="29"/>
    </row>
    <row r="22" spans="1:21" x14ac:dyDescent="0.2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K22" s="109">
        <v>45172</v>
      </c>
      <c r="L22" s="121">
        <v>950000</v>
      </c>
      <c r="M22" s="117"/>
      <c r="N22" s="136"/>
      <c r="O22" s="27"/>
      <c r="P22" s="28"/>
      <c r="Q22" s="27"/>
      <c r="R22" s="29"/>
    </row>
    <row r="23" spans="1:21" x14ac:dyDescent="0.2">
      <c r="A23" s="6"/>
      <c r="B23" s="6"/>
      <c r="C23" s="21">
        <v>100</v>
      </c>
      <c r="D23" s="6"/>
      <c r="E23" s="6">
        <v>1</v>
      </c>
      <c r="F23" s="6"/>
      <c r="G23" s="21">
        <f>C23*E23</f>
        <v>100</v>
      </c>
      <c r="H23" s="7"/>
      <c r="I23" s="8"/>
      <c r="K23" s="109">
        <v>45173</v>
      </c>
      <c r="L23" s="121">
        <v>1100000</v>
      </c>
      <c r="M23" s="106"/>
      <c r="N23" s="136"/>
      <c r="O23" s="27"/>
      <c r="P23" s="97"/>
      <c r="Q23" s="100"/>
      <c r="R23" s="32"/>
      <c r="S23" s="33"/>
      <c r="T23" s="35"/>
      <c r="U23" s="33"/>
    </row>
    <row r="24" spans="1:21" x14ac:dyDescent="0.2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K24" s="110"/>
      <c r="L24" s="121"/>
      <c r="M24" s="117"/>
      <c r="N24" s="136"/>
      <c r="O24" s="27"/>
      <c r="P24" s="92"/>
      <c r="Q24" s="112"/>
      <c r="R24" s="30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6">
        <v>0</v>
      </c>
      <c r="H25" s="7"/>
      <c r="I25" s="6" t="s">
        <v>1</v>
      </c>
      <c r="K25" s="114"/>
      <c r="L25" s="121"/>
      <c r="M25" s="117"/>
      <c r="N25" s="136"/>
      <c r="O25" s="27"/>
      <c r="P25" s="93"/>
      <c r="Q25" s="112"/>
      <c r="R25" s="30"/>
    </row>
    <row r="26" spans="1:21" x14ac:dyDescent="0.25">
      <c r="A26" s="6"/>
      <c r="B26" s="6"/>
      <c r="C26" s="16" t="s">
        <v>18</v>
      </c>
      <c r="D26" s="6"/>
      <c r="E26" s="6"/>
      <c r="F26" s="6"/>
      <c r="G26" s="6"/>
      <c r="H26" s="37">
        <f>SUM(G20:G25)</f>
        <v>229100</v>
      </c>
      <c r="I26" s="7"/>
      <c r="K26" s="114"/>
      <c r="L26" s="121"/>
      <c r="M26" s="105"/>
      <c r="N26" s="136"/>
      <c r="O26" s="27"/>
      <c r="P26" s="95"/>
      <c r="Q26" s="34"/>
      <c r="R26" s="32"/>
      <c r="S26" s="33"/>
      <c r="T26" s="35"/>
      <c r="U26" s="33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15306100</v>
      </c>
      <c r="K27" s="114"/>
      <c r="L27" s="121"/>
      <c r="M27" s="104"/>
      <c r="N27" s="115"/>
      <c r="O27" s="121"/>
      <c r="P27" s="93"/>
      <c r="Q27" s="112"/>
      <c r="R27" s="30"/>
    </row>
    <row r="28" spans="1:21" x14ac:dyDescent="0.25">
      <c r="A28" s="6"/>
      <c r="B28" s="6"/>
      <c r="C28" s="107" t="s">
        <v>58</v>
      </c>
      <c r="D28" s="6"/>
      <c r="E28" s="6"/>
      <c r="F28" s="6"/>
      <c r="G28" s="108">
        <f>I27-G29</f>
        <v>15306100</v>
      </c>
      <c r="H28" s="7"/>
      <c r="I28" s="7"/>
      <c r="K28" s="114"/>
      <c r="L28" s="121"/>
      <c r="M28" s="39"/>
      <c r="N28" s="115"/>
      <c r="O28" s="121"/>
      <c r="P28" s="39"/>
      <c r="Q28" s="38"/>
      <c r="R28" s="32"/>
      <c r="S28" s="33"/>
      <c r="T28" s="35"/>
      <c r="U28" s="33"/>
    </row>
    <row r="29" spans="1:21" x14ac:dyDescent="0.25">
      <c r="A29" s="6"/>
      <c r="B29" s="6"/>
      <c r="C29" s="107" t="s">
        <v>59</v>
      </c>
      <c r="D29" s="6"/>
      <c r="E29" s="6"/>
      <c r="F29" s="6"/>
      <c r="G29" s="108">
        <v>0</v>
      </c>
      <c r="H29" s="7"/>
      <c r="I29" s="7"/>
      <c r="K29" s="114"/>
      <c r="L29" s="27"/>
      <c r="M29" s="39"/>
      <c r="N29" s="115"/>
      <c r="O29" s="121"/>
      <c r="P29" s="39"/>
      <c r="Q29" s="38"/>
      <c r="R29" s="32"/>
      <c r="S29" s="33"/>
      <c r="T29" s="40"/>
      <c r="U29" s="33"/>
    </row>
    <row r="30" spans="1:21" x14ac:dyDescent="0.25">
      <c r="A30" s="6"/>
      <c r="B30" s="6"/>
      <c r="C30" s="6"/>
      <c r="D30" s="6"/>
      <c r="E30" s="6"/>
      <c r="F30" s="6"/>
      <c r="G30" s="123"/>
      <c r="H30" s="7"/>
      <c r="I30" s="7"/>
      <c r="K30" s="109"/>
      <c r="L30" s="27"/>
      <c r="M30" s="42"/>
      <c r="N30" s="115"/>
      <c r="O30" s="121"/>
      <c r="P30" s="42"/>
      <c r="Q30" s="38"/>
      <c r="R30" s="32"/>
      <c r="S30" s="33"/>
      <c r="T30" s="35"/>
      <c r="U30" s="33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K31" s="110"/>
      <c r="L31" s="27"/>
      <c r="M31" s="42"/>
      <c r="N31" s="115"/>
      <c r="O31" s="121"/>
      <c r="P31" s="42"/>
      <c r="Q31" s="38"/>
      <c r="R31" s="1"/>
      <c r="S31" s="33"/>
      <c r="T31" s="1"/>
      <c r="U31" s="33"/>
    </row>
    <row r="32" spans="1:21" x14ac:dyDescent="0.25">
      <c r="A32" s="6"/>
      <c r="B32" s="6"/>
      <c r="C32" s="6" t="s">
        <v>60</v>
      </c>
      <c r="D32" s="6"/>
      <c r="E32" s="6"/>
      <c r="F32" s="6"/>
      <c r="G32" s="6" t="s">
        <v>1</v>
      </c>
      <c r="H32" s="7"/>
      <c r="I32" s="7">
        <f>+'02 Maret (2)'!I40</f>
        <v>486874603</v>
      </c>
      <c r="M32" s="42"/>
      <c r="N32" s="115"/>
      <c r="O32" s="121"/>
      <c r="P32" s="42"/>
      <c r="Q32" s="38"/>
      <c r="R32" s="1"/>
      <c r="S32" s="33"/>
      <c r="T32" s="1"/>
      <c r="U32" s="33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1">
        <f>+'4 Maret 2018'!I60</f>
        <v>156512100</v>
      </c>
      <c r="M33" s="42"/>
      <c r="N33" s="115"/>
      <c r="O33" s="121"/>
      <c r="P33" s="42"/>
      <c r="Q33" s="38"/>
      <c r="R33" s="1"/>
      <c r="S33" s="33"/>
      <c r="T33" s="1"/>
      <c r="U33" s="33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M34" s="42"/>
      <c r="N34" s="115"/>
      <c r="O34" s="121"/>
      <c r="P34" s="42"/>
      <c r="Q34" s="38"/>
      <c r="R34" s="1"/>
      <c r="S34" s="33"/>
      <c r="T34" s="43"/>
      <c r="U34" s="33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2"/>
      <c r="M35" s="42"/>
      <c r="N35" s="115"/>
      <c r="O35" s="121"/>
      <c r="P35" s="42"/>
      <c r="Q35" s="38"/>
      <c r="R35" s="33"/>
      <c r="S35" s="33"/>
      <c r="T35" s="1"/>
      <c r="U35" s="33"/>
    </row>
    <row r="36" spans="1:21" x14ac:dyDescent="0.25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N36" s="115"/>
      <c r="O36" s="121"/>
      <c r="Q36" s="38"/>
      <c r="R36" s="8"/>
      <c r="S36" s="33"/>
      <c r="T36" s="1"/>
      <c r="U36" s="1"/>
    </row>
    <row r="37" spans="1:21" x14ac:dyDescent="0.25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98"/>
      <c r="N37" s="115"/>
      <c r="O37" s="121"/>
      <c r="Q37" s="38"/>
      <c r="S37" s="33"/>
      <c r="T37" s="1"/>
      <c r="U37" s="1"/>
    </row>
    <row r="38" spans="1:21" x14ac:dyDescent="0.25">
      <c r="A38" s="6"/>
      <c r="B38" s="6"/>
      <c r="C38" s="6" t="s">
        <v>26</v>
      </c>
      <c r="D38" s="6"/>
      <c r="E38" s="6" t="s">
        <v>27</v>
      </c>
      <c r="F38" s="6"/>
      <c r="G38" s="21"/>
      <c r="H38" s="37"/>
      <c r="I38" s="7"/>
      <c r="J38" s="25"/>
      <c r="N38" s="115"/>
      <c r="O38" s="121"/>
      <c r="Q38" s="38"/>
      <c r="S38" s="33"/>
      <c r="T38" s="1"/>
      <c r="U38" s="1"/>
    </row>
    <row r="39" spans="1:21" x14ac:dyDescent="0.25">
      <c r="A39" s="6"/>
      <c r="B39" s="6"/>
      <c r="C39" s="6" t="s">
        <v>28</v>
      </c>
      <c r="D39" s="6"/>
      <c r="E39" s="6"/>
      <c r="F39" s="6"/>
      <c r="G39" s="6"/>
      <c r="H39" s="44"/>
      <c r="I39" s="6" t="s">
        <v>1</v>
      </c>
      <c r="J39" s="25"/>
      <c r="N39" s="116"/>
      <c r="O39" s="27"/>
      <c r="Q39" s="38"/>
      <c r="S39" s="33"/>
      <c r="T39" s="1"/>
      <c r="U39" s="1"/>
    </row>
    <row r="40" spans="1:21" x14ac:dyDescent="0.25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25"/>
      <c r="N40" s="109"/>
      <c r="O40" s="27"/>
      <c r="Q40" s="38"/>
      <c r="S40" s="33"/>
      <c r="T40" s="1"/>
      <c r="U40" s="1"/>
    </row>
    <row r="41" spans="1:21" x14ac:dyDescent="0.25">
      <c r="A41" s="6"/>
      <c r="B41" s="6"/>
      <c r="C41" s="6"/>
      <c r="D41" s="6"/>
      <c r="E41" s="6"/>
      <c r="F41" s="6"/>
      <c r="G41" s="6"/>
      <c r="H41" s="7"/>
      <c r="I41" s="7"/>
      <c r="J41" s="25"/>
      <c r="N41" s="109"/>
      <c r="O41" s="27"/>
      <c r="Q41" s="38"/>
      <c r="S41" s="33"/>
      <c r="T41" s="1"/>
      <c r="U41" s="1"/>
    </row>
    <row r="42" spans="1:21" x14ac:dyDescent="0.25">
      <c r="A42" s="6"/>
      <c r="B42" s="6"/>
      <c r="C42" s="6" t="s">
        <v>64</v>
      </c>
      <c r="D42" s="6"/>
      <c r="E42" s="6"/>
      <c r="F42" s="6"/>
      <c r="G42" s="6"/>
      <c r="H42" s="7">
        <v>75000000</v>
      </c>
      <c r="I42" s="7"/>
      <c r="J42" s="25"/>
      <c r="N42" s="109"/>
      <c r="O42" s="27"/>
      <c r="Q42" s="38"/>
      <c r="S42" s="33"/>
      <c r="T42" s="1"/>
      <c r="U42" s="1"/>
    </row>
    <row r="43" spans="1:21" x14ac:dyDescent="0.25">
      <c r="A43" s="6"/>
      <c r="B43" s="6"/>
      <c r="C43" s="16" t="s">
        <v>30</v>
      </c>
      <c r="D43" s="6"/>
      <c r="E43" s="6"/>
      <c r="F43" s="6"/>
      <c r="G43" s="6"/>
      <c r="H43" s="37">
        <v>2310546</v>
      </c>
      <c r="J43" s="25"/>
      <c r="N43" s="109"/>
      <c r="O43" s="27"/>
      <c r="Q43" s="38"/>
      <c r="S43" s="33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32649869</v>
      </c>
      <c r="I44" s="7"/>
      <c r="J44" s="25"/>
      <c r="N44" s="109"/>
      <c r="O44" s="27"/>
      <c r="Q44" s="38"/>
      <c r="S44" s="33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6">
        <v>32510381</v>
      </c>
      <c r="I45" s="7"/>
      <c r="J45" s="25"/>
      <c r="N45" s="109"/>
      <c r="O45" s="27"/>
      <c r="Q45" s="38"/>
      <c r="R45" s="49"/>
      <c r="S45" s="32"/>
      <c r="T45" s="50"/>
      <c r="U45" s="50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47">
        <f>SUM(H42:H45)</f>
        <v>142470796</v>
      </c>
      <c r="J46" s="25"/>
      <c r="N46" s="109"/>
      <c r="O46" s="27"/>
      <c r="Q46" s="38"/>
      <c r="R46" s="49"/>
      <c r="S46" s="32"/>
      <c r="T46" s="51"/>
      <c r="U46" s="50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48">
        <f>SUM(I40:I46)</f>
        <v>629345399</v>
      </c>
      <c r="J47" s="25"/>
      <c r="N47" s="109"/>
      <c r="O47" s="27"/>
      <c r="Q47" s="38"/>
      <c r="R47" s="49"/>
      <c r="S47" s="32"/>
      <c r="T47" s="49"/>
      <c r="U47" s="50"/>
    </row>
    <row r="48" spans="1:21" x14ac:dyDescent="0.25">
      <c r="A48" s="6"/>
      <c r="B48" s="16">
        <v>2</v>
      </c>
      <c r="C48" s="16" t="s">
        <v>57</v>
      </c>
      <c r="D48" s="6"/>
      <c r="E48" s="6"/>
      <c r="F48" s="6"/>
      <c r="G48" s="6"/>
      <c r="H48" s="7"/>
      <c r="I48" s="7"/>
      <c r="J48" s="25"/>
      <c r="N48" s="109"/>
      <c r="O48" s="27"/>
      <c r="Q48" s="38"/>
      <c r="R48" s="49"/>
      <c r="S48" s="50"/>
      <c r="T48" s="49"/>
      <c r="U48" s="50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M123</f>
        <v>155446000</v>
      </c>
      <c r="I49" s="7"/>
      <c r="J49" s="25"/>
      <c r="N49" s="109"/>
      <c r="O49" s="27"/>
      <c r="Q49" s="38"/>
      <c r="R49" s="55"/>
      <c r="S49" s="55">
        <f>SUM(S13:S47)</f>
        <v>0</v>
      </c>
      <c r="T49" s="49"/>
      <c r="U49" s="50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2"/>
      <c r="I50" s="7" t="s">
        <v>1</v>
      </c>
      <c r="J50" s="56"/>
      <c r="M50" s="57"/>
      <c r="N50" s="109"/>
      <c r="O50" s="27"/>
      <c r="P50" s="57"/>
      <c r="Q50" s="38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3"/>
      <c r="I51" s="7">
        <f>H49+H50</f>
        <v>155446000</v>
      </c>
      <c r="J51" s="56"/>
      <c r="M51" s="57"/>
      <c r="N51" s="109"/>
      <c r="O51" s="27"/>
      <c r="P51" s="57"/>
      <c r="Q51" s="38"/>
      <c r="R51" s="58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4"/>
      <c r="I52" s="7" t="s">
        <v>1</v>
      </c>
      <c r="J52" s="25"/>
      <c r="M52" s="57"/>
      <c r="N52" s="109"/>
      <c r="O52" s="27"/>
      <c r="P52" s="57"/>
      <c r="Q52" s="38"/>
      <c r="R52" s="58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0"/>
      <c r="M53" s="57"/>
      <c r="N53" s="109"/>
      <c r="O53" s="27"/>
      <c r="P53" s="57"/>
      <c r="Q53" s="38"/>
      <c r="R53" s="58"/>
      <c r="S53" s="1"/>
      <c r="U53" s="1"/>
    </row>
    <row r="54" spans="1:21" x14ac:dyDescent="0.25">
      <c r="A54" s="6"/>
      <c r="B54" s="6"/>
      <c r="C54" s="62" t="s">
        <v>61</v>
      </c>
      <c r="D54" s="6"/>
      <c r="E54" s="6"/>
      <c r="F54" s="6"/>
      <c r="G54" s="15"/>
      <c r="H54" s="37">
        <f>+L123</f>
        <v>14215000</v>
      </c>
      <c r="I54" s="7"/>
      <c r="J54" s="60"/>
      <c r="M54" s="57"/>
      <c r="N54" s="109"/>
      <c r="O54" s="27"/>
      <c r="P54" s="57"/>
      <c r="Q54" s="38"/>
      <c r="R54" s="58"/>
      <c r="S54" s="1"/>
      <c r="U54" s="1"/>
    </row>
    <row r="55" spans="1:21" x14ac:dyDescent="0.25">
      <c r="A55" s="6"/>
      <c r="B55" s="6"/>
      <c r="C55" s="62" t="s">
        <v>62</v>
      </c>
      <c r="D55" s="6"/>
      <c r="E55" s="6"/>
      <c r="F55" s="6"/>
      <c r="G55" s="15"/>
      <c r="H55" s="37">
        <f>+O123</f>
        <v>0</v>
      </c>
      <c r="I55" s="7"/>
      <c r="J55" s="60"/>
      <c r="M55" s="57"/>
      <c r="N55" s="109"/>
      <c r="O55" s="27"/>
      <c r="P55" s="57"/>
      <c r="Q55" s="38"/>
      <c r="R55" s="58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24">
        <v>25000</v>
      </c>
      <c r="I56" s="7"/>
      <c r="J56" s="60"/>
      <c r="M56" s="57"/>
      <c r="N56" s="109"/>
      <c r="O56" s="27"/>
      <c r="P56" s="57"/>
      <c r="Q56" s="38"/>
      <c r="R56" s="58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37"/>
      <c r="I57" s="7"/>
      <c r="J57" s="60"/>
      <c r="M57" s="57"/>
      <c r="N57" s="109"/>
      <c r="O57" s="27"/>
      <c r="P57" s="57"/>
      <c r="Q57" s="38"/>
      <c r="R57" s="58"/>
      <c r="S57" s="1"/>
      <c r="U57" s="1"/>
    </row>
    <row r="58" spans="1:21" x14ac:dyDescent="0.25">
      <c r="A58" s="6"/>
      <c r="B58" s="6"/>
      <c r="C58" s="6"/>
      <c r="D58" s="6"/>
      <c r="E58" s="6"/>
      <c r="F58" s="6"/>
      <c r="G58" s="6"/>
      <c r="H58" s="37"/>
      <c r="I58" s="7"/>
      <c r="J58" s="60"/>
      <c r="M58" s="57"/>
      <c r="N58" s="109"/>
      <c r="O58" s="27"/>
      <c r="P58" s="57"/>
      <c r="Q58" s="38"/>
      <c r="R58" s="58"/>
      <c r="S58" s="1"/>
      <c r="U58" s="1"/>
    </row>
    <row r="59" spans="1:21" x14ac:dyDescent="0.25">
      <c r="A59" s="6"/>
      <c r="B59" s="6"/>
      <c r="C59" s="6" t="s">
        <v>37</v>
      </c>
      <c r="D59" s="6"/>
      <c r="E59" s="6"/>
      <c r="F59" s="6"/>
      <c r="G59" s="6"/>
      <c r="H59" s="15"/>
      <c r="I59" s="44">
        <f>SUM(H54:H56)</f>
        <v>14240000</v>
      </c>
      <c r="J59" s="111"/>
      <c r="M59" s="57"/>
      <c r="N59" s="109"/>
      <c r="O59" s="27"/>
      <c r="P59" s="57"/>
      <c r="Q59" s="38"/>
      <c r="R59" s="59"/>
      <c r="S59" s="43"/>
      <c r="T59" s="59"/>
      <c r="U59" s="43"/>
    </row>
    <row r="60" spans="1:21" x14ac:dyDescent="0.25">
      <c r="A60" s="6"/>
      <c r="B60" s="6"/>
      <c r="C60" s="16" t="s">
        <v>37</v>
      </c>
      <c r="D60" s="6"/>
      <c r="E60" s="6"/>
      <c r="F60" s="6"/>
      <c r="G60" s="6"/>
      <c r="H60" s="7"/>
      <c r="I60" s="7">
        <f>+I33-I51+I59</f>
        <v>15306100</v>
      </c>
      <c r="J60" s="60"/>
      <c r="M60" s="61"/>
      <c r="N60" s="109"/>
      <c r="O60" s="27"/>
      <c r="P60" s="61"/>
      <c r="Q60" s="38"/>
      <c r="R60" s="59"/>
      <c r="S60" s="43"/>
      <c r="T60" s="59"/>
      <c r="U60" s="43"/>
    </row>
    <row r="61" spans="1:21" x14ac:dyDescent="0.25">
      <c r="A61" s="62" t="s">
        <v>38</v>
      </c>
      <c r="B61" s="6"/>
      <c r="C61" s="6" t="s">
        <v>39</v>
      </c>
      <c r="D61" s="6"/>
      <c r="E61" s="6"/>
      <c r="F61" s="6"/>
      <c r="G61" s="6"/>
      <c r="H61" s="7"/>
      <c r="I61" s="7">
        <f>+I27</f>
        <v>15306100</v>
      </c>
      <c r="J61" s="60"/>
      <c r="M61" s="61"/>
      <c r="N61" s="109"/>
      <c r="O61" s="27"/>
      <c r="P61" s="61"/>
      <c r="Q61" s="38"/>
      <c r="R61" s="59"/>
      <c r="S61" s="43"/>
      <c r="T61" s="59"/>
      <c r="U61" s="43"/>
    </row>
    <row r="62" spans="1:21" x14ac:dyDescent="0.25">
      <c r="A62" s="6"/>
      <c r="B62" s="6"/>
      <c r="C62" s="6"/>
      <c r="D62" s="6"/>
      <c r="E62" s="6"/>
      <c r="F62" s="6"/>
      <c r="G62" s="6"/>
      <c r="H62" s="7" t="s">
        <v>1</v>
      </c>
      <c r="I62" s="44">
        <v>0</v>
      </c>
      <c r="J62" s="60"/>
      <c r="M62" s="63"/>
      <c r="N62" s="109"/>
      <c r="O62" s="27"/>
      <c r="P62" s="63"/>
      <c r="Q62" s="38"/>
      <c r="R62" s="59"/>
      <c r="S62" s="43"/>
      <c r="T62" s="59"/>
      <c r="U62" s="64"/>
    </row>
    <row r="63" spans="1:21" x14ac:dyDescent="0.25">
      <c r="A63" s="6"/>
      <c r="B63" s="6"/>
      <c r="C63" s="6"/>
      <c r="D63" s="6"/>
      <c r="E63" s="6" t="s">
        <v>40</v>
      </c>
      <c r="F63" s="6"/>
      <c r="G63" s="6"/>
      <c r="H63" s="7"/>
      <c r="I63" s="7">
        <f>+I61-I60</f>
        <v>0</v>
      </c>
      <c r="J63" s="69"/>
      <c r="M63" s="57"/>
      <c r="N63" s="109"/>
      <c r="O63" s="27"/>
      <c r="P63" s="57"/>
      <c r="Q63" s="38"/>
      <c r="R63" s="59"/>
      <c r="S63" s="43"/>
      <c r="T63" s="59"/>
      <c r="U63" s="59"/>
    </row>
    <row r="64" spans="1:21" x14ac:dyDescent="0.25">
      <c r="A64" s="6"/>
      <c r="B64" s="6"/>
      <c r="C64" s="6"/>
      <c r="D64" s="6"/>
      <c r="E64" s="6"/>
      <c r="F64" s="6"/>
      <c r="G64" s="6"/>
      <c r="H64" s="7"/>
      <c r="I64" s="7"/>
      <c r="J64" s="69"/>
      <c r="M64" s="63"/>
      <c r="N64" s="109"/>
      <c r="O64" s="27"/>
      <c r="P64" s="63"/>
      <c r="Q64" s="38"/>
      <c r="R64" s="59"/>
      <c r="S64" s="43"/>
      <c r="T64" s="59"/>
      <c r="U64" s="59"/>
    </row>
    <row r="65" spans="1:21" x14ac:dyDescent="0.25">
      <c r="A65" s="6" t="s">
        <v>41</v>
      </c>
      <c r="B65" s="6"/>
      <c r="C65" s="6"/>
      <c r="D65" s="6"/>
      <c r="E65" s="6"/>
      <c r="F65" s="6"/>
      <c r="G65" s="6"/>
      <c r="H65" s="7"/>
      <c r="I65" s="41"/>
      <c r="J65" s="69"/>
      <c r="M65" s="63"/>
      <c r="N65" s="109"/>
      <c r="O65" s="27"/>
      <c r="P65" s="63"/>
      <c r="Q65" s="38"/>
      <c r="R65" s="59"/>
      <c r="S65" s="43"/>
      <c r="T65" s="59"/>
      <c r="U65" s="59"/>
    </row>
    <row r="66" spans="1:21" x14ac:dyDescent="0.25">
      <c r="A66" s="6" t="s">
        <v>42</v>
      </c>
      <c r="B66" s="6"/>
      <c r="C66" s="6"/>
      <c r="D66" s="6"/>
      <c r="E66" s="6" t="s">
        <v>1</v>
      </c>
      <c r="F66" s="6"/>
      <c r="G66" s="6" t="s">
        <v>43</v>
      </c>
      <c r="H66" s="7"/>
      <c r="I66" s="21"/>
      <c r="J66" s="69"/>
      <c r="M66" s="63"/>
      <c r="N66" s="109"/>
      <c r="O66" s="27"/>
      <c r="P66" s="63"/>
      <c r="Q66" s="38"/>
      <c r="R66" s="59"/>
      <c r="S66" s="43"/>
      <c r="T66" s="59"/>
      <c r="U66" s="59"/>
    </row>
    <row r="67" spans="1:21" x14ac:dyDescent="0.25">
      <c r="A67" s="6"/>
      <c r="B67" s="6"/>
      <c r="C67" s="6"/>
      <c r="D67" s="6"/>
      <c r="E67" s="6"/>
      <c r="F67" s="6"/>
      <c r="G67" s="6"/>
      <c r="H67" s="7" t="s">
        <v>1</v>
      </c>
      <c r="I67" s="21"/>
      <c r="J67" s="69"/>
      <c r="M67" s="63"/>
      <c r="N67" s="109"/>
      <c r="O67" s="27"/>
      <c r="P67" s="63"/>
      <c r="Q67" s="38"/>
      <c r="S67" s="33"/>
    </row>
    <row r="68" spans="1:21" x14ac:dyDescent="0.25">
      <c r="A68" s="65"/>
      <c r="B68" s="66"/>
      <c r="C68" s="66"/>
      <c r="D68" s="67"/>
      <c r="E68" s="67"/>
      <c r="F68" s="67"/>
      <c r="G68" s="67"/>
      <c r="H68" s="67"/>
      <c r="J68" s="69"/>
      <c r="N68" s="109"/>
      <c r="O68" s="27"/>
      <c r="Q68" s="38"/>
    </row>
    <row r="69" spans="1:21" x14ac:dyDescent="0.25">
      <c r="A69" s="1"/>
      <c r="B69" s="1"/>
      <c r="C69" s="1"/>
      <c r="D69" s="1"/>
      <c r="E69" s="1"/>
      <c r="F69" s="1"/>
      <c r="G69" s="8"/>
      <c r="I69" s="1"/>
      <c r="J69" s="69"/>
      <c r="N69" s="109"/>
      <c r="O69" s="27"/>
      <c r="Q69" s="38"/>
      <c r="S69" s="58"/>
    </row>
    <row r="70" spans="1:21" x14ac:dyDescent="0.25">
      <c r="A70" s="68" t="s">
        <v>44</v>
      </c>
      <c r="B70" s="66"/>
      <c r="C70" s="66"/>
      <c r="D70" s="67"/>
      <c r="E70" s="67"/>
      <c r="F70" s="67"/>
      <c r="G70" s="8" t="s">
        <v>45</v>
      </c>
      <c r="J70" s="69"/>
      <c r="O70" s="27"/>
      <c r="Q70" s="38"/>
      <c r="S70" s="58"/>
    </row>
    <row r="72" spans="1:21" x14ac:dyDescent="0.25">
      <c r="A72" s="68" t="s">
        <v>66</v>
      </c>
      <c r="B72" s="66"/>
      <c r="C72" s="66"/>
      <c r="D72" s="67"/>
      <c r="E72" s="67"/>
      <c r="F72" s="67"/>
      <c r="G72" s="8"/>
      <c r="H72" s="5" t="s">
        <v>69</v>
      </c>
      <c r="J72" s="69"/>
      <c r="O72" s="27"/>
      <c r="Q72" s="38"/>
      <c r="S72" s="58"/>
    </row>
    <row r="73" spans="1:21" x14ac:dyDescent="0.25">
      <c r="A73" s="1"/>
      <c r="B73" s="1"/>
      <c r="C73" s="1"/>
      <c r="D73" s="1"/>
      <c r="E73" s="1"/>
      <c r="F73" s="1"/>
      <c r="H73" s="8"/>
      <c r="I73" s="1"/>
      <c r="J73" s="69"/>
      <c r="O73" s="27"/>
      <c r="Q73" s="38"/>
    </row>
    <row r="74" spans="1:21" x14ac:dyDescent="0.25">
      <c r="A74" s="1"/>
      <c r="B74" s="1"/>
      <c r="C74" s="1"/>
      <c r="D74" s="1"/>
      <c r="E74" s="1"/>
      <c r="F74" s="1"/>
      <c r="G74" s="67" t="s">
        <v>46</v>
      </c>
      <c r="H74" s="1"/>
      <c r="I74" s="1"/>
      <c r="J74" s="69"/>
      <c r="M74" s="63"/>
      <c r="N74" s="63"/>
      <c r="O74" s="27"/>
      <c r="P74" s="63"/>
      <c r="Q74" s="38"/>
    </row>
    <row r="75" spans="1:21" x14ac:dyDescent="0.25">
      <c r="A75" s="1"/>
      <c r="B75" s="1"/>
      <c r="C75" s="1"/>
      <c r="D75" s="1"/>
      <c r="E75" s="1"/>
      <c r="F75" s="1"/>
      <c r="G75" s="67"/>
      <c r="H75" s="1"/>
      <c r="I75" s="1"/>
      <c r="J75" s="69"/>
      <c r="O75" s="27"/>
      <c r="Q75" s="38"/>
    </row>
    <row r="76" spans="1:21" x14ac:dyDescent="0.25">
      <c r="A76" s="1"/>
      <c r="B76" s="1"/>
      <c r="C76" s="1"/>
      <c r="D76" s="1"/>
      <c r="E76" s="1" t="s">
        <v>47</v>
      </c>
      <c r="F76" s="1"/>
      <c r="G76" s="1"/>
      <c r="H76" s="1"/>
      <c r="I76" s="1"/>
      <c r="J76" s="69"/>
      <c r="O76" s="27"/>
      <c r="Q76" s="38"/>
    </row>
    <row r="77" spans="1:21" x14ac:dyDescent="0.25">
      <c r="A77" s="1"/>
      <c r="B77" s="1"/>
      <c r="C77" s="1"/>
      <c r="D77" s="1"/>
      <c r="E77" s="1" t="s">
        <v>47</v>
      </c>
      <c r="F77" s="1"/>
      <c r="G77" s="1"/>
      <c r="H77" s="1"/>
      <c r="I77" s="70"/>
      <c r="J77" s="69"/>
      <c r="O77" s="27"/>
      <c r="Q77" s="38"/>
    </row>
    <row r="78" spans="1:21" x14ac:dyDescent="0.25">
      <c r="A78" s="67"/>
      <c r="B78" s="67"/>
      <c r="C78" s="67"/>
      <c r="D78" s="67"/>
      <c r="E78" s="67"/>
      <c r="F78" s="67"/>
      <c r="G78" s="71"/>
      <c r="H78" s="72"/>
      <c r="I78" s="67"/>
      <c r="J78" s="69"/>
      <c r="O78" s="27"/>
      <c r="Q78" s="73"/>
    </row>
    <row r="79" spans="1:21" x14ac:dyDescent="0.25">
      <c r="A79" s="67"/>
      <c r="B79" s="67"/>
      <c r="C79" s="67"/>
      <c r="D79" s="67"/>
      <c r="E79" s="67"/>
      <c r="F79" s="67"/>
      <c r="G79" s="71" t="s">
        <v>48</v>
      </c>
      <c r="H79" s="74"/>
      <c r="I79" s="67"/>
      <c r="J79" s="69"/>
      <c r="O79" s="27"/>
      <c r="Q79" s="73"/>
    </row>
    <row r="80" spans="1:21" x14ac:dyDescent="0.25">
      <c r="A80" s="78"/>
      <c r="B80" s="76"/>
      <c r="C80" s="76"/>
      <c r="D80" s="76"/>
      <c r="E80" s="77"/>
      <c r="F80" s="1"/>
      <c r="G80" s="1"/>
      <c r="H80" s="43"/>
      <c r="I80" s="1"/>
      <c r="J80" s="69"/>
      <c r="O80" s="27"/>
      <c r="Q80" s="73"/>
    </row>
    <row r="81" spans="1:17" x14ac:dyDescent="0.25">
      <c r="A81" s="78"/>
      <c r="B81" s="76"/>
      <c r="C81" s="79"/>
      <c r="D81" s="76"/>
      <c r="E81" s="80"/>
      <c r="F81" s="1"/>
      <c r="G81" s="1"/>
      <c r="H81" s="43"/>
      <c r="I81" s="1"/>
      <c r="J81" s="69"/>
      <c r="O81" s="27"/>
      <c r="Q81" s="73"/>
    </row>
    <row r="82" spans="1:17" x14ac:dyDescent="0.25">
      <c r="A82" s="77"/>
      <c r="B82" s="76"/>
      <c r="C82" s="79"/>
      <c r="D82" s="79"/>
      <c r="E82" s="81"/>
      <c r="F82" s="58"/>
      <c r="H82" s="59"/>
      <c r="J82" s="69"/>
      <c r="O82" s="27"/>
      <c r="Q82" s="73"/>
    </row>
    <row r="83" spans="1:17" x14ac:dyDescent="0.25">
      <c r="A83" s="82"/>
      <c r="B83" s="76"/>
      <c r="C83" s="83"/>
      <c r="D83" s="83"/>
      <c r="E83" s="81"/>
      <c r="H83" s="59"/>
      <c r="J83" s="69"/>
      <c r="O83" s="27"/>
      <c r="Q83" s="73"/>
    </row>
    <row r="84" spans="1:17" x14ac:dyDescent="0.25">
      <c r="A84" s="84"/>
      <c r="B84" s="76"/>
      <c r="C84" s="83"/>
      <c r="D84" s="83"/>
      <c r="E84" s="81"/>
      <c r="H84" s="59"/>
      <c r="J84" s="69"/>
      <c r="O84" s="27"/>
      <c r="Q84" s="85"/>
    </row>
    <row r="85" spans="1:17" x14ac:dyDescent="0.25">
      <c r="A85" s="84"/>
      <c r="B85" s="76"/>
      <c r="C85" s="83"/>
      <c r="D85" s="83"/>
      <c r="E85" s="81"/>
      <c r="H85" s="59"/>
      <c r="J85" s="69"/>
      <c r="O85" s="27"/>
      <c r="Q85" s="85"/>
    </row>
    <row r="86" spans="1:17" x14ac:dyDescent="0.25">
      <c r="A86" s="75"/>
      <c r="B86" s="76"/>
      <c r="C86" s="76"/>
      <c r="D86" s="76"/>
      <c r="E86" s="77"/>
      <c r="F86" s="1"/>
      <c r="G86" s="1"/>
      <c r="H86" s="43"/>
      <c r="I86" s="1"/>
      <c r="J86" s="69"/>
      <c r="K86" s="110"/>
      <c r="L86" s="27"/>
      <c r="O86" s="27"/>
      <c r="Q86" s="85"/>
    </row>
    <row r="87" spans="1:17" x14ac:dyDescent="0.25">
      <c r="A87" s="78" t="s">
        <v>49</v>
      </c>
      <c r="B87" s="76"/>
      <c r="C87" s="76"/>
      <c r="D87" s="76"/>
      <c r="E87" s="77"/>
      <c r="F87" s="1"/>
      <c r="G87" s="1"/>
      <c r="H87" s="43"/>
      <c r="I87" s="1"/>
      <c r="J87" s="69"/>
      <c r="K87" s="26"/>
      <c r="L87" s="27"/>
      <c r="O87" s="27"/>
      <c r="Q87" s="85"/>
    </row>
    <row r="88" spans="1:17" x14ac:dyDescent="0.25">
      <c r="A88" s="78"/>
      <c r="B88" s="76"/>
      <c r="C88" s="79"/>
      <c r="D88" s="76"/>
      <c r="E88" s="80"/>
      <c r="F88" s="1"/>
      <c r="G88" s="1"/>
      <c r="H88" s="43"/>
      <c r="I88" s="1"/>
      <c r="J88" s="69"/>
      <c r="K88" s="26"/>
      <c r="L88" s="27"/>
      <c r="O88" s="27"/>
      <c r="Q88" s="85"/>
    </row>
    <row r="89" spans="1:17" x14ac:dyDescent="0.25">
      <c r="A89" s="86">
        <f>SUM(A70:A88)</f>
        <v>0</v>
      </c>
      <c r="E89" s="59">
        <f>SUM(E70:E88)</f>
        <v>0</v>
      </c>
      <c r="H89" s="59">
        <f>SUM(H70:H88)</f>
        <v>0</v>
      </c>
      <c r="J89" s="69"/>
      <c r="K89" s="26"/>
      <c r="L89" s="27"/>
      <c r="O89" s="27"/>
      <c r="Q89" s="85"/>
    </row>
    <row r="90" spans="1:17" x14ac:dyDescent="0.25">
      <c r="J90" s="69"/>
      <c r="K90" s="26"/>
      <c r="L90" s="27"/>
      <c r="O90" s="27"/>
      <c r="Q90" s="73"/>
    </row>
    <row r="91" spans="1:17" x14ac:dyDescent="0.25">
      <c r="J91" s="69"/>
      <c r="K91" s="26"/>
      <c r="L91" s="27"/>
      <c r="O91" s="27"/>
      <c r="Q91" s="73"/>
    </row>
    <row r="92" spans="1:17" x14ac:dyDescent="0.25">
      <c r="J92" s="69"/>
      <c r="K92" s="26"/>
      <c r="L92" s="27"/>
      <c r="O92" s="27"/>
      <c r="Q92" s="73"/>
    </row>
    <row r="93" spans="1:17" x14ac:dyDescent="0.25">
      <c r="J93" s="69"/>
      <c r="K93" s="26"/>
      <c r="L93" s="27"/>
      <c r="O93" s="27"/>
      <c r="Q93" s="73"/>
    </row>
    <row r="94" spans="1:17" x14ac:dyDescent="0.25">
      <c r="J94" s="69"/>
      <c r="K94" s="26"/>
      <c r="L94" s="27"/>
      <c r="O94" s="27"/>
      <c r="Q94" s="73"/>
    </row>
    <row r="95" spans="1:17" x14ac:dyDescent="0.25">
      <c r="J95" s="69"/>
      <c r="K95" s="26"/>
      <c r="L95" s="27"/>
      <c r="O95" s="27"/>
      <c r="Q95" s="73"/>
    </row>
    <row r="96" spans="1:17" x14ac:dyDescent="0.2">
      <c r="K96" s="26"/>
      <c r="L96" s="27"/>
      <c r="O96" s="27"/>
      <c r="Q96" s="73"/>
    </row>
    <row r="97" spans="1:21" x14ac:dyDescent="0.2">
      <c r="K97" s="26"/>
      <c r="L97" s="27"/>
      <c r="O97" s="27"/>
      <c r="Q97" s="73"/>
    </row>
    <row r="98" spans="1:21" x14ac:dyDescent="0.2">
      <c r="K98" s="26"/>
      <c r="L98" s="27"/>
      <c r="O98" s="27"/>
      <c r="Q98" s="73"/>
    </row>
    <row r="99" spans="1:21" x14ac:dyDescent="0.2">
      <c r="K99" s="26"/>
      <c r="L99" s="27"/>
      <c r="O99" s="27"/>
      <c r="Q99" s="73"/>
    </row>
    <row r="100" spans="1:21" x14ac:dyDescent="0.2">
      <c r="K100" s="26"/>
      <c r="L100" s="27"/>
      <c r="O100" s="27"/>
      <c r="Q100" s="73"/>
    </row>
    <row r="101" spans="1:21" x14ac:dyDescent="0.2">
      <c r="K101" s="26"/>
      <c r="L101" s="27"/>
      <c r="O101" s="27"/>
      <c r="Q101" s="73"/>
    </row>
    <row r="102" spans="1:21" x14ac:dyDescent="0.25">
      <c r="K102" s="26"/>
      <c r="L102" s="87"/>
      <c r="O102" s="87"/>
      <c r="Q102" s="73"/>
    </row>
    <row r="103" spans="1:21" x14ac:dyDescent="0.25">
      <c r="K103" s="26"/>
      <c r="L103" s="87"/>
      <c r="O103" s="87"/>
      <c r="Q103" s="73"/>
    </row>
    <row r="104" spans="1:21" x14ac:dyDescent="0.25">
      <c r="K104" s="26"/>
      <c r="L104" s="88"/>
      <c r="O104" s="88"/>
      <c r="Q104" s="73"/>
    </row>
    <row r="105" spans="1:21" x14ac:dyDescent="0.25">
      <c r="K105" s="26"/>
      <c r="L105" s="88"/>
      <c r="O105" s="88"/>
      <c r="Q105" s="73"/>
    </row>
    <row r="106" spans="1:21" x14ac:dyDescent="0.25">
      <c r="K106" s="26"/>
      <c r="L106" s="88"/>
      <c r="O106" s="88"/>
      <c r="Q106" s="73"/>
    </row>
    <row r="107" spans="1:21" x14ac:dyDescent="0.25">
      <c r="K107" s="26"/>
      <c r="L107" s="88"/>
      <c r="O107" s="88"/>
      <c r="Q107" s="73"/>
    </row>
    <row r="108" spans="1:21" x14ac:dyDescent="0.25">
      <c r="K108" s="26"/>
      <c r="L108" s="88"/>
      <c r="O108" s="88"/>
      <c r="Q108" s="73"/>
    </row>
    <row r="109" spans="1:21" x14ac:dyDescent="0.25">
      <c r="K109" s="26"/>
      <c r="L109" s="88"/>
      <c r="O109" s="88"/>
      <c r="Q109" s="73"/>
    </row>
    <row r="110" spans="1:21" x14ac:dyDescent="0.25">
      <c r="K110" s="26"/>
      <c r="L110" s="88"/>
      <c r="O110" s="88"/>
      <c r="Q110" s="73"/>
    </row>
    <row r="111" spans="1:21" s="45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88"/>
      <c r="O111" s="88"/>
      <c r="Q111" s="73"/>
      <c r="R111" s="5"/>
      <c r="S111" s="5"/>
      <c r="T111" s="5"/>
      <c r="U111" s="5"/>
    </row>
    <row r="112" spans="1:21" s="45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88"/>
      <c r="O112" s="88"/>
      <c r="Q112" s="89"/>
      <c r="R112" s="5"/>
      <c r="S112" s="5"/>
      <c r="T112" s="5"/>
      <c r="U112" s="5"/>
    </row>
    <row r="113" spans="1:21" s="45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88"/>
      <c r="O113" s="88"/>
      <c r="Q113" s="89"/>
      <c r="R113" s="5"/>
      <c r="S113" s="5"/>
      <c r="T113" s="5"/>
      <c r="U113" s="5"/>
    </row>
    <row r="114" spans="1:21" s="45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88"/>
      <c r="O114" s="88"/>
      <c r="Q114" s="89"/>
      <c r="R114" s="5"/>
      <c r="S114" s="5"/>
      <c r="T114" s="5"/>
      <c r="U114" s="5"/>
    </row>
    <row r="115" spans="1:21" s="45" customFormat="1" x14ac:dyDescent="0.25">
      <c r="A115" s="5"/>
      <c r="B115" s="5"/>
      <c r="C115" s="5"/>
      <c r="D115" s="5"/>
      <c r="E115" s="5"/>
      <c r="F115" s="5"/>
      <c r="G115" s="5"/>
      <c r="I115" s="5"/>
      <c r="J115" s="5"/>
      <c r="K115" s="26"/>
      <c r="L115" s="88"/>
      <c r="O115" s="88"/>
      <c r="Q115" s="63">
        <f>SUM(Q13:Q114)</f>
        <v>0</v>
      </c>
      <c r="R115" s="5"/>
      <c r="S115" s="5"/>
      <c r="T115" s="5"/>
      <c r="U115" s="5"/>
    </row>
    <row r="116" spans="1:21" s="45" customFormat="1" x14ac:dyDescent="0.25">
      <c r="A116" s="5"/>
      <c r="B116" s="5"/>
      <c r="C116" s="5"/>
      <c r="D116" s="5"/>
      <c r="E116" s="5"/>
      <c r="F116" s="5"/>
      <c r="I116" s="5"/>
      <c r="J116" s="5"/>
      <c r="K116" s="26"/>
      <c r="L116" s="88"/>
      <c r="O116" s="88"/>
      <c r="Q116" s="89"/>
      <c r="R116" s="5"/>
      <c r="S116" s="5"/>
      <c r="T116" s="5"/>
      <c r="U116" s="5"/>
    </row>
    <row r="117" spans="1:21" s="45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88"/>
      <c r="O117" s="88"/>
      <c r="Q117" s="89"/>
      <c r="R117" s="5"/>
      <c r="S117" s="5"/>
      <c r="T117" s="5"/>
      <c r="U117" s="5"/>
    </row>
    <row r="118" spans="1:21" s="45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88"/>
      <c r="O118" s="88"/>
      <c r="Q118" s="89"/>
      <c r="R118" s="5"/>
      <c r="S118" s="5"/>
      <c r="T118" s="5"/>
      <c r="U118" s="5"/>
    </row>
    <row r="119" spans="1:21" s="45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88"/>
      <c r="O119" s="88"/>
      <c r="Q119" s="89"/>
      <c r="R119" s="5"/>
      <c r="S119" s="5"/>
      <c r="T119" s="5"/>
      <c r="U119" s="5"/>
    </row>
    <row r="120" spans="1:21" s="45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88"/>
      <c r="O120" s="88"/>
      <c r="Q120" s="89"/>
      <c r="R120" s="5"/>
      <c r="S120" s="5"/>
      <c r="T120" s="5"/>
      <c r="U120" s="5"/>
    </row>
    <row r="121" spans="1:21" s="45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88"/>
      <c r="O121" s="88"/>
      <c r="Q121" s="89"/>
      <c r="R121" s="5"/>
      <c r="S121" s="5"/>
      <c r="T121" s="5"/>
      <c r="U121" s="5"/>
    </row>
    <row r="122" spans="1:21" s="45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88"/>
      <c r="O122" s="88"/>
      <c r="Q122" s="89"/>
      <c r="R122" s="5"/>
      <c r="S122" s="5"/>
      <c r="T122" s="5"/>
      <c r="U122" s="5"/>
    </row>
    <row r="123" spans="1:21" s="45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26"/>
      <c r="L123" s="90">
        <f>SUM(L13:L122)</f>
        <v>14215000</v>
      </c>
      <c r="M123" s="90">
        <f t="shared" ref="M123:P123" si="1">SUM(M13:M122)</f>
        <v>155446000</v>
      </c>
      <c r="N123" s="90">
        <f>SUM(N13:N122)</f>
        <v>0</v>
      </c>
      <c r="O123" s="90">
        <f>SUM(O13:O122)</f>
        <v>0</v>
      </c>
      <c r="P123" s="90">
        <f t="shared" si="1"/>
        <v>0</v>
      </c>
      <c r="Q123" s="89"/>
      <c r="R123" s="5"/>
      <c r="S123" s="5"/>
      <c r="T123" s="5"/>
      <c r="U123" s="5"/>
    </row>
    <row r="124" spans="1:21" s="45" customFormat="1" x14ac:dyDescent="0.25">
      <c r="A124" s="5"/>
      <c r="B124" s="5"/>
      <c r="C124" s="5"/>
      <c r="D124" s="5"/>
      <c r="E124" s="5"/>
      <c r="F124" s="5"/>
      <c r="H124" s="5"/>
      <c r="I124" s="5"/>
      <c r="J124" s="5"/>
      <c r="K124" s="5"/>
      <c r="L124" s="90">
        <f>SUM(L13:L123)</f>
        <v>28430000</v>
      </c>
      <c r="O124" s="90">
        <f>SUM(O13:O123)</f>
        <v>0</v>
      </c>
      <c r="Q124" s="89"/>
      <c r="R124" s="5"/>
      <c r="S124" s="5"/>
      <c r="T124" s="5"/>
      <c r="U124" s="5"/>
    </row>
    <row r="125" spans="1:21" s="45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1"/>
      <c r="O125" s="91"/>
      <c r="Q125" s="89"/>
      <c r="R125" s="5"/>
      <c r="S125" s="5"/>
      <c r="T125" s="5"/>
      <c r="U125" s="5"/>
    </row>
    <row r="126" spans="1:21" s="45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1"/>
      <c r="O126" s="91"/>
      <c r="Q126" s="89"/>
      <c r="R126" s="5"/>
      <c r="S126" s="5"/>
      <c r="T126" s="5"/>
      <c r="U126" s="5"/>
    </row>
    <row r="127" spans="1:21" s="45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1"/>
      <c r="O127" s="91"/>
      <c r="Q127" s="89"/>
      <c r="R127" s="5"/>
      <c r="S127" s="5"/>
      <c r="T127" s="5"/>
      <c r="U127" s="5"/>
    </row>
    <row r="128" spans="1:21" s="45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1"/>
      <c r="O128" s="91"/>
      <c r="Q128" s="89"/>
      <c r="R128" s="5"/>
      <c r="S128" s="5"/>
      <c r="T128" s="5"/>
      <c r="U128" s="5"/>
    </row>
    <row r="129" spans="1:21" s="45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1"/>
      <c r="O129" s="91"/>
      <c r="Q129" s="89"/>
      <c r="R129" s="5"/>
      <c r="S129" s="5"/>
      <c r="T129" s="5"/>
      <c r="U129" s="5"/>
    </row>
    <row r="130" spans="1:21" s="45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1"/>
      <c r="O130" s="91"/>
      <c r="Q130" s="89"/>
      <c r="R130" s="5"/>
      <c r="S130" s="5"/>
      <c r="T130" s="5"/>
      <c r="U130" s="5"/>
    </row>
    <row r="131" spans="1:21" s="45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1"/>
      <c r="O131" s="91"/>
      <c r="Q131" s="89"/>
      <c r="R131" s="5"/>
      <c r="S131" s="5"/>
      <c r="T131" s="5"/>
      <c r="U131" s="5"/>
    </row>
    <row r="132" spans="1:21" s="45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1"/>
      <c r="O132" s="91"/>
      <c r="Q132" s="89"/>
      <c r="R132" s="5"/>
      <c r="S132" s="5"/>
      <c r="T132" s="5"/>
      <c r="U132" s="5"/>
    </row>
    <row r="133" spans="1:21" s="45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1"/>
      <c r="O133" s="91"/>
      <c r="Q133" s="89"/>
      <c r="R133" s="5"/>
      <c r="S133" s="5"/>
      <c r="T133" s="5"/>
      <c r="U133" s="5"/>
    </row>
    <row r="134" spans="1:21" s="45" customForma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91"/>
      <c r="O134" s="91"/>
      <c r="Q134" s="89"/>
      <c r="R134" s="5"/>
      <c r="S134" s="5"/>
      <c r="T134" s="5"/>
      <c r="U134" s="5"/>
    </row>
  </sheetData>
  <mergeCells count="3">
    <mergeCell ref="A1:I1"/>
    <mergeCell ref="L11:M11"/>
    <mergeCell ref="N11:O11"/>
  </mergeCells>
  <hyperlinks>
    <hyperlink ref="K21" r:id="rId1" display="C:\Users\Nijar\Downloads\cetak-kwitansi.php?id=1800960"/>
    <hyperlink ref="K22" r:id="rId2" display="C:\Users\Nijar\Downloads\cetak-kwitansi.php?id=1800961"/>
    <hyperlink ref="K23" r:id="rId3" display="C:\Users\Nijar\Downloads\cetak-kwitansi.php?id=1800962"/>
    <hyperlink ref="K13" r:id="rId4" display="C:\Users\Nijar\Downloads\cetak-kwitansi.php?id=1800952"/>
    <hyperlink ref="K14" r:id="rId5" display="C:\Users\Nijar\Downloads\cetak-kwitansi.php?id=1800953"/>
    <hyperlink ref="K15" r:id="rId6" display="C:\Users\Nijar\Downloads\cetak-kwitansi.php?id=1800954"/>
    <hyperlink ref="K16" r:id="rId7" display="C:\Users\Nijar\Downloads\cetak-kwitansi.php?id=1800955"/>
    <hyperlink ref="K17" r:id="rId8" display="C:\Users\Nijar\Downloads\cetak-kwitansi.php?id=1800956"/>
    <hyperlink ref="K18" r:id="rId9" display="C:\Users\Nijar\Downloads\cetak-kwitansi.php?id=1800957"/>
    <hyperlink ref="K19" r:id="rId10" display="C:\Users\Nijar\Downloads\cetak-kwitansi.php?id=1800958"/>
    <hyperlink ref="K20" r:id="rId11" display="C:\Users\Nijar\Downloads\cetak-kwitansi.php?id=1800959"/>
  </hyperlinks>
  <pageMargins left="0.7" right="0.7" top="0.75" bottom="0.75" header="0.3" footer="0.3"/>
  <pageSetup scale="59" orientation="portrait" horizontalDpi="0" verticalDpi="0" r:id="rId1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4"/>
  <sheetViews>
    <sheetView view="pageBreakPreview" topLeftCell="A44" zoomScale="84" zoomScaleNormal="100" zoomScaleSheetLayoutView="84" workbookViewId="0">
      <selection activeCell="I60" sqref="I60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1" bestFit="1" customWidth="1"/>
    <col min="13" max="14" width="20.7109375" style="45" customWidth="1"/>
    <col min="15" max="15" width="18.5703125" style="91" bestFit="1" customWidth="1"/>
    <col min="16" max="16" width="20.7109375" style="45" customWidth="1"/>
    <col min="17" max="17" width="21.5703125" style="89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53" t="s">
        <v>0</v>
      </c>
      <c r="B1" s="153"/>
      <c r="C1" s="153"/>
      <c r="D1" s="153"/>
      <c r="E1" s="153"/>
      <c r="F1" s="153"/>
      <c r="G1" s="153"/>
      <c r="H1" s="153"/>
      <c r="I1" s="153"/>
      <c r="J1" s="135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88</v>
      </c>
      <c r="C3" s="8"/>
      <c r="D3" s="6"/>
      <c r="E3" s="6"/>
      <c r="F3" s="6"/>
      <c r="G3" s="6"/>
      <c r="H3" s="6" t="s">
        <v>3</v>
      </c>
      <c r="I3" s="10">
        <v>43165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87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 t="s">
        <v>27</v>
      </c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332</v>
      </c>
      <c r="F8" s="20"/>
      <c r="G8" s="15">
        <f>C8*E8</f>
        <v>33200000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188</v>
      </c>
      <c r="F9" s="20"/>
      <c r="G9" s="15">
        <f t="shared" ref="G9:G16" si="0">C9*E9</f>
        <v>9400000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2</v>
      </c>
      <c r="F10" s="20"/>
      <c r="G10" s="15">
        <f t="shared" si="0"/>
        <v>40000</v>
      </c>
      <c r="H10" s="7"/>
      <c r="I10" s="7"/>
      <c r="J10" s="15"/>
      <c r="K10" s="23"/>
      <c r="L10" s="2" t="s">
        <v>65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42</v>
      </c>
      <c r="F11" s="20"/>
      <c r="G11" s="15">
        <f t="shared" si="0"/>
        <v>420000</v>
      </c>
      <c r="H11" s="7"/>
      <c r="I11" s="15"/>
      <c r="J11" s="15"/>
      <c r="K11" s="99"/>
      <c r="L11" s="154" t="s">
        <v>54</v>
      </c>
      <c r="M11" s="154"/>
      <c r="N11" s="155" t="s">
        <v>55</v>
      </c>
      <c r="O11" s="155"/>
      <c r="P11" s="100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0</v>
      </c>
      <c r="F12" s="20"/>
      <c r="G12" s="15">
        <f>C12*E12</f>
        <v>0</v>
      </c>
      <c r="H12" s="7"/>
      <c r="I12" s="15"/>
      <c r="J12" s="15"/>
      <c r="K12" s="122" t="s">
        <v>63</v>
      </c>
      <c r="L12" s="101" t="s">
        <v>12</v>
      </c>
      <c r="M12" s="103" t="s">
        <v>13</v>
      </c>
      <c r="N12" s="102" t="s">
        <v>56</v>
      </c>
      <c r="O12" s="101" t="s">
        <v>12</v>
      </c>
      <c r="P12" s="102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 t="s">
        <v>68</v>
      </c>
      <c r="B13" s="20"/>
      <c r="C13" s="21">
        <v>2000</v>
      </c>
      <c r="D13" s="6"/>
      <c r="E13" s="20">
        <v>38</v>
      </c>
      <c r="F13" s="20"/>
      <c r="G13" s="15">
        <f t="shared" si="0"/>
        <v>76000</v>
      </c>
      <c r="H13" s="7"/>
      <c r="I13" s="15"/>
      <c r="J13" s="133"/>
      <c r="K13" s="109">
        <v>45187</v>
      </c>
      <c r="L13" s="140">
        <v>1000000</v>
      </c>
      <c r="M13" s="126">
        <v>600000</v>
      </c>
      <c r="N13" s="136"/>
      <c r="O13" s="27"/>
      <c r="P13" s="118"/>
      <c r="Q13" s="112"/>
      <c r="R13" s="31"/>
    </row>
    <row r="14" spans="1:21" x14ac:dyDescent="0.25">
      <c r="A14" s="6"/>
      <c r="B14" s="20"/>
      <c r="C14" s="21">
        <v>1000</v>
      </c>
      <c r="D14" s="6"/>
      <c r="E14" s="20">
        <v>0</v>
      </c>
      <c r="F14" s="20"/>
      <c r="G14" s="15">
        <f t="shared" si="0"/>
        <v>0</v>
      </c>
      <c r="H14" s="7"/>
      <c r="I14" s="15"/>
      <c r="J14" s="133"/>
      <c r="K14" s="109">
        <v>45188</v>
      </c>
      <c r="L14" s="140">
        <v>900000</v>
      </c>
      <c r="M14" s="127">
        <v>60000</v>
      </c>
      <c r="N14" s="136"/>
      <c r="O14" s="27"/>
      <c r="P14" s="94"/>
      <c r="Q14" s="112"/>
      <c r="R14" s="32"/>
      <c r="S14" s="33"/>
      <c r="T14" s="31"/>
      <c r="U14" s="31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33"/>
      <c r="K15" s="109">
        <v>45189</v>
      </c>
      <c r="L15" s="140">
        <v>2400000</v>
      </c>
      <c r="M15" s="126">
        <v>50000</v>
      </c>
      <c r="N15" s="136"/>
      <c r="O15" s="27"/>
      <c r="P15" s="95"/>
      <c r="Q15" s="27"/>
      <c r="R15" s="32"/>
      <c r="S15" s="33"/>
      <c r="T15" s="31">
        <f>SUM(T6:T14)</f>
        <v>0</v>
      </c>
      <c r="U15" s="31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33"/>
      <c r="K16" s="109">
        <v>45190</v>
      </c>
      <c r="L16" s="140">
        <v>1150000</v>
      </c>
      <c r="M16" s="127">
        <v>70000</v>
      </c>
      <c r="N16" s="136"/>
      <c r="O16" s="27"/>
      <c r="P16" s="28"/>
      <c r="Q16" s="99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43136000</v>
      </c>
      <c r="I17" s="8"/>
      <c r="J17" s="133"/>
      <c r="K17" s="109">
        <v>45191</v>
      </c>
      <c r="L17" s="140">
        <v>950000</v>
      </c>
      <c r="M17" s="126">
        <v>20000</v>
      </c>
      <c r="N17" s="136"/>
      <c r="O17" s="27"/>
      <c r="P17" s="28"/>
      <c r="Q17" s="119"/>
      <c r="R17" s="29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31"/>
      <c r="K18" s="109">
        <v>45192</v>
      </c>
      <c r="L18" s="140">
        <v>600000</v>
      </c>
      <c r="M18" s="126">
        <v>100000</v>
      </c>
      <c r="N18" s="136"/>
      <c r="O18" s="27"/>
      <c r="P18" s="95"/>
      <c r="Q18" s="120"/>
      <c r="R18" s="32"/>
      <c r="S18" s="33"/>
      <c r="T18" s="35" t="s">
        <v>20</v>
      </c>
      <c r="U18" s="33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31"/>
      <c r="K19" s="109">
        <v>45193</v>
      </c>
      <c r="L19" s="140">
        <v>3100000</v>
      </c>
      <c r="M19" s="127">
        <v>20000</v>
      </c>
      <c r="N19" s="136"/>
      <c r="O19" s="27"/>
      <c r="P19" s="96"/>
      <c r="Q19" s="100"/>
      <c r="R19" s="32"/>
      <c r="S19" s="33"/>
      <c r="T19" s="35"/>
      <c r="U19" s="33"/>
    </row>
    <row r="20" spans="1:21" x14ac:dyDescent="0.2">
      <c r="A20" s="6"/>
      <c r="B20" s="6"/>
      <c r="C20" s="21">
        <v>1000</v>
      </c>
      <c r="D20" s="6"/>
      <c r="E20" s="6">
        <v>2</v>
      </c>
      <c r="F20" s="6"/>
      <c r="G20" s="21">
        <f>C20*E20</f>
        <v>2000</v>
      </c>
      <c r="H20" s="7"/>
      <c r="I20" s="21"/>
      <c r="J20" s="131"/>
      <c r="K20" s="109">
        <v>45194</v>
      </c>
      <c r="L20" s="140">
        <v>541000</v>
      </c>
      <c r="M20" s="125">
        <v>124000</v>
      </c>
      <c r="N20" s="136"/>
      <c r="O20" s="27"/>
      <c r="P20" s="28"/>
      <c r="Q20" s="27"/>
      <c r="R20" s="29"/>
    </row>
    <row r="21" spans="1:21" x14ac:dyDescent="0.2">
      <c r="A21" s="6"/>
      <c r="B21" s="6"/>
      <c r="C21" s="21">
        <v>500</v>
      </c>
      <c r="D21" s="6"/>
      <c r="E21" s="6">
        <v>450</v>
      </c>
      <c r="F21" s="6"/>
      <c r="G21" s="21">
        <f>C21*E21</f>
        <v>225000</v>
      </c>
      <c r="H21" s="7"/>
      <c r="I21" s="21"/>
      <c r="J21" s="86"/>
      <c r="K21" s="109">
        <v>45195</v>
      </c>
      <c r="L21" s="140">
        <v>950000</v>
      </c>
      <c r="M21" s="117">
        <v>30000</v>
      </c>
      <c r="N21" s="136"/>
      <c r="O21" s="27"/>
      <c r="P21" s="28"/>
      <c r="Q21" s="27"/>
      <c r="R21" s="29"/>
    </row>
    <row r="22" spans="1:21" x14ac:dyDescent="0.2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K22" s="109">
        <v>45196</v>
      </c>
      <c r="L22" s="140">
        <v>750000</v>
      </c>
      <c r="M22" s="117">
        <v>60000</v>
      </c>
      <c r="N22" s="136"/>
      <c r="O22" s="27"/>
      <c r="P22" s="28"/>
      <c r="Q22" s="27"/>
      <c r="R22" s="29"/>
    </row>
    <row r="23" spans="1:21" x14ac:dyDescent="0.2">
      <c r="A23" s="6"/>
      <c r="B23" s="6"/>
      <c r="C23" s="21">
        <v>100</v>
      </c>
      <c r="D23" s="6"/>
      <c r="E23" s="6">
        <v>1</v>
      </c>
      <c r="F23" s="6"/>
      <c r="G23" s="21">
        <f>C23*E23</f>
        <v>100</v>
      </c>
      <c r="H23" s="7"/>
      <c r="I23" s="8"/>
      <c r="K23" s="109">
        <v>45197</v>
      </c>
      <c r="L23" s="140">
        <v>13050000</v>
      </c>
      <c r="M23" s="106" t="s">
        <v>89</v>
      </c>
      <c r="N23" s="136"/>
      <c r="O23" s="27"/>
      <c r="P23" s="97"/>
      <c r="Q23" s="100"/>
      <c r="R23" s="32"/>
      <c r="S23" s="33"/>
      <c r="T23" s="35"/>
      <c r="U23" s="33"/>
    </row>
    <row r="24" spans="1:21" x14ac:dyDescent="0.2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K24" s="109">
        <v>45198</v>
      </c>
      <c r="L24" s="140">
        <v>1000000</v>
      </c>
      <c r="M24" s="117"/>
      <c r="N24" s="136"/>
      <c r="O24" s="27"/>
      <c r="P24" s="92"/>
      <c r="Q24" s="112"/>
      <c r="R24" s="30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6">
        <v>0</v>
      </c>
      <c r="H25" s="7"/>
      <c r="I25" s="6" t="s">
        <v>1</v>
      </c>
      <c r="K25" s="109">
        <v>45199</v>
      </c>
      <c r="L25" s="140">
        <v>1000000</v>
      </c>
      <c r="M25" s="117"/>
      <c r="N25" s="136"/>
      <c r="O25" s="27"/>
      <c r="P25" s="93"/>
      <c r="Q25" s="112"/>
      <c r="R25" s="30"/>
    </row>
    <row r="26" spans="1:21" x14ac:dyDescent="0.2">
      <c r="A26" s="6"/>
      <c r="B26" s="6"/>
      <c r="C26" s="16" t="s">
        <v>18</v>
      </c>
      <c r="D26" s="6"/>
      <c r="E26" s="6"/>
      <c r="F26" s="6"/>
      <c r="G26" s="6"/>
      <c r="H26" s="37">
        <f>SUM(G20:G25)</f>
        <v>227100</v>
      </c>
      <c r="I26" s="7"/>
      <c r="K26" s="109"/>
      <c r="L26" s="141">
        <v>500000</v>
      </c>
      <c r="M26" s="105"/>
      <c r="N26" s="136"/>
      <c r="O26" s="27"/>
      <c r="P26" s="95"/>
      <c r="Q26" s="34"/>
      <c r="R26" s="32"/>
      <c r="S26" s="33"/>
      <c r="T26" s="35"/>
      <c r="U26" s="33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43363100</v>
      </c>
      <c r="K27" s="109"/>
      <c r="L27" s="27"/>
      <c r="M27" s="104"/>
      <c r="N27" s="115"/>
      <c r="O27" s="121"/>
      <c r="P27" s="93"/>
      <c r="Q27" s="112"/>
      <c r="R27" s="30"/>
    </row>
    <row r="28" spans="1:21" x14ac:dyDescent="0.2">
      <c r="A28" s="6"/>
      <c r="B28" s="6"/>
      <c r="C28" s="107" t="s">
        <v>58</v>
      </c>
      <c r="D28" s="6"/>
      <c r="E28" s="6"/>
      <c r="F28" s="6"/>
      <c r="G28" s="108">
        <f>I27-G29</f>
        <v>43363100</v>
      </c>
      <c r="H28" s="7"/>
      <c r="I28" s="7"/>
      <c r="K28" s="109"/>
      <c r="L28" s="27"/>
      <c r="M28" s="39"/>
      <c r="N28" s="115"/>
      <c r="O28" s="121"/>
      <c r="P28" s="39"/>
      <c r="Q28" s="38"/>
      <c r="R28" s="32"/>
      <c r="S28" s="33"/>
      <c r="T28" s="35"/>
      <c r="U28" s="33"/>
    </row>
    <row r="29" spans="1:21" x14ac:dyDescent="0.2">
      <c r="A29" s="6"/>
      <c r="B29" s="6"/>
      <c r="C29" s="107" t="s">
        <v>59</v>
      </c>
      <c r="D29" s="6"/>
      <c r="E29" s="6"/>
      <c r="F29" s="6"/>
      <c r="G29" s="108">
        <v>0</v>
      </c>
      <c r="H29" s="7"/>
      <c r="I29" s="7"/>
      <c r="K29" s="109"/>
      <c r="L29" s="27"/>
      <c r="M29" s="39"/>
      <c r="N29" s="115"/>
      <c r="O29" s="121"/>
      <c r="P29" s="39"/>
      <c r="Q29" s="38"/>
      <c r="R29" s="32"/>
      <c r="S29" s="33"/>
      <c r="T29" s="40"/>
      <c r="U29" s="33"/>
    </row>
    <row r="30" spans="1:21" x14ac:dyDescent="0.25">
      <c r="A30" s="6"/>
      <c r="B30" s="6"/>
      <c r="C30" s="6"/>
      <c r="D30" s="6"/>
      <c r="E30" s="6"/>
      <c r="F30" s="6"/>
      <c r="G30" s="123"/>
      <c r="H30" s="7"/>
      <c r="I30" s="7"/>
      <c r="K30" s="109"/>
      <c r="L30" s="27"/>
      <c r="M30" s="42"/>
      <c r="N30" s="115"/>
      <c r="O30" s="121"/>
      <c r="P30" s="42"/>
      <c r="Q30" s="38"/>
      <c r="R30" s="32"/>
      <c r="S30" s="33"/>
      <c r="T30" s="35"/>
      <c r="U30" s="33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K31" s="109"/>
      <c r="L31" s="27"/>
      <c r="M31" s="42"/>
      <c r="N31" s="115"/>
      <c r="O31" s="121"/>
      <c r="P31" s="42"/>
      <c r="Q31" s="38"/>
      <c r="R31" s="1"/>
      <c r="S31" s="33"/>
      <c r="T31" s="1"/>
      <c r="U31" s="33"/>
    </row>
    <row r="32" spans="1:21" x14ac:dyDescent="0.25">
      <c r="A32" s="6"/>
      <c r="B32" s="6"/>
      <c r="C32" s="6" t="s">
        <v>60</v>
      </c>
      <c r="D32" s="6"/>
      <c r="E32" s="6"/>
      <c r="F32" s="6"/>
      <c r="G32" s="6" t="s">
        <v>1</v>
      </c>
      <c r="H32" s="7"/>
      <c r="I32" s="7">
        <f>+'02 Maret (2)'!I40</f>
        <v>486874603</v>
      </c>
      <c r="K32" s="109"/>
      <c r="L32" s="27"/>
      <c r="M32" s="42"/>
      <c r="N32" s="115"/>
      <c r="O32" s="121"/>
      <c r="P32" s="42"/>
      <c r="Q32" s="38"/>
      <c r="R32" s="1"/>
      <c r="S32" s="33"/>
      <c r="T32" s="1"/>
      <c r="U32" s="33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1">
        <f>+'05 Maret '!I60</f>
        <v>15306100</v>
      </c>
      <c r="K33" s="109"/>
      <c r="L33" s="27"/>
      <c r="M33" s="42"/>
      <c r="N33" s="115"/>
      <c r="O33" s="121"/>
      <c r="P33" s="42"/>
      <c r="Q33" s="38"/>
      <c r="R33" s="1"/>
      <c r="S33" s="33"/>
      <c r="T33" s="1"/>
      <c r="U33" s="33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K34" s="109"/>
      <c r="L34" s="27"/>
      <c r="M34" s="42"/>
      <c r="N34" s="115"/>
      <c r="O34" s="121"/>
      <c r="P34" s="42"/>
      <c r="Q34" s="38"/>
      <c r="R34" s="1"/>
      <c r="S34" s="33"/>
      <c r="T34" s="43"/>
      <c r="U34" s="33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2"/>
      <c r="K35" s="109"/>
      <c r="L35" s="27"/>
      <c r="M35" s="42"/>
      <c r="N35" s="115"/>
      <c r="O35" s="121"/>
      <c r="P35" s="42"/>
      <c r="Q35" s="38"/>
      <c r="R35" s="33"/>
      <c r="S35" s="33"/>
      <c r="T35" s="1"/>
      <c r="U35" s="33"/>
    </row>
    <row r="36" spans="1:21" x14ac:dyDescent="0.2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K36" s="109"/>
      <c r="L36" s="27"/>
      <c r="N36" s="115"/>
      <c r="O36" s="121"/>
      <c r="Q36" s="38"/>
      <c r="R36" s="8"/>
      <c r="S36" s="33"/>
      <c r="T36" s="1"/>
      <c r="U36" s="1"/>
    </row>
    <row r="37" spans="1:21" x14ac:dyDescent="0.2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98"/>
      <c r="K37" s="109"/>
      <c r="L37" s="27"/>
      <c r="N37" s="115"/>
      <c r="O37" s="121"/>
      <c r="Q37" s="38"/>
      <c r="S37" s="33"/>
      <c r="T37" s="1"/>
      <c r="U37" s="1"/>
    </row>
    <row r="38" spans="1:21" x14ac:dyDescent="0.2">
      <c r="A38" s="6"/>
      <c r="B38" s="6"/>
      <c r="C38" s="6" t="s">
        <v>26</v>
      </c>
      <c r="D38" s="6"/>
      <c r="E38" s="6" t="s">
        <v>27</v>
      </c>
      <c r="F38" s="6"/>
      <c r="G38" s="21"/>
      <c r="H38" s="37"/>
      <c r="I38" s="7"/>
      <c r="J38" s="25"/>
      <c r="K38" s="109"/>
      <c r="L38" s="27"/>
      <c r="N38" s="115"/>
      <c r="O38" s="121"/>
      <c r="Q38" s="38"/>
      <c r="S38" s="33"/>
      <c r="T38" s="1"/>
      <c r="U38" s="1"/>
    </row>
    <row r="39" spans="1:21" x14ac:dyDescent="0.2">
      <c r="A39" s="6"/>
      <c r="B39" s="6"/>
      <c r="C39" s="6" t="s">
        <v>28</v>
      </c>
      <c r="D39" s="6"/>
      <c r="E39" s="6"/>
      <c r="F39" s="6"/>
      <c r="G39" s="6"/>
      <c r="H39" s="44"/>
      <c r="I39" s="6" t="s">
        <v>1</v>
      </c>
      <c r="J39" s="25"/>
      <c r="K39" s="109"/>
      <c r="L39" s="27"/>
      <c r="N39" s="116"/>
      <c r="O39" s="27"/>
      <c r="Q39" s="38"/>
      <c r="S39" s="33"/>
      <c r="T39" s="1"/>
      <c r="U39" s="1"/>
    </row>
    <row r="40" spans="1:21" x14ac:dyDescent="0.2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25"/>
      <c r="K40" s="109"/>
      <c r="L40" s="27"/>
      <c r="N40" s="109"/>
      <c r="O40" s="27"/>
      <c r="Q40" s="38"/>
      <c r="S40" s="33"/>
      <c r="T40" s="1"/>
      <c r="U40" s="1"/>
    </row>
    <row r="41" spans="1:21" x14ac:dyDescent="0.2">
      <c r="A41" s="6"/>
      <c r="B41" s="6"/>
      <c r="C41" s="6"/>
      <c r="D41" s="6"/>
      <c r="E41" s="6"/>
      <c r="F41" s="6"/>
      <c r="G41" s="6"/>
      <c r="H41" s="7"/>
      <c r="I41" s="7"/>
      <c r="J41" s="25"/>
      <c r="K41" s="109"/>
      <c r="L41" s="27"/>
      <c r="N41" s="109"/>
      <c r="O41" s="27"/>
      <c r="Q41" s="38"/>
      <c r="S41" s="33"/>
      <c r="T41" s="1"/>
      <c r="U41" s="1"/>
    </row>
    <row r="42" spans="1:21" x14ac:dyDescent="0.2">
      <c r="A42" s="6"/>
      <c r="B42" s="6"/>
      <c r="C42" s="6" t="s">
        <v>64</v>
      </c>
      <c r="D42" s="6"/>
      <c r="E42" s="6"/>
      <c r="F42" s="6"/>
      <c r="G42" s="6"/>
      <c r="H42" s="7">
        <v>75000000</v>
      </c>
      <c r="I42" s="7"/>
      <c r="J42" s="25"/>
      <c r="K42" s="110"/>
      <c r="L42" s="139"/>
      <c r="N42" s="109"/>
      <c r="O42" s="27"/>
      <c r="Q42" s="38"/>
      <c r="S42" s="33"/>
      <c r="T42" s="1"/>
      <c r="U42" s="1"/>
    </row>
    <row r="43" spans="1:21" x14ac:dyDescent="0.2">
      <c r="A43" s="6"/>
      <c r="B43" s="6"/>
      <c r="C43" s="16" t="s">
        <v>30</v>
      </c>
      <c r="D43" s="6"/>
      <c r="E43" s="6"/>
      <c r="F43" s="6"/>
      <c r="G43" s="6"/>
      <c r="H43" s="37">
        <v>2310546</v>
      </c>
      <c r="J43" s="25"/>
      <c r="L43" s="139"/>
      <c r="N43" s="109"/>
      <c r="O43" s="27"/>
      <c r="Q43" s="38"/>
      <c r="S43" s="33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32649869</v>
      </c>
      <c r="I44" s="7"/>
      <c r="J44" s="25"/>
      <c r="N44" s="109"/>
      <c r="O44" s="27"/>
      <c r="Q44" s="38"/>
      <c r="S44" s="33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6">
        <v>32510381</v>
      </c>
      <c r="I45" s="7"/>
      <c r="J45" s="25"/>
      <c r="N45" s="109"/>
      <c r="O45" s="27"/>
      <c r="Q45" s="38"/>
      <c r="R45" s="49"/>
      <c r="S45" s="32"/>
      <c r="T45" s="50"/>
      <c r="U45" s="50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47">
        <f>SUM(H42:H45)</f>
        <v>142470796</v>
      </c>
      <c r="J46" s="25"/>
      <c r="N46" s="109"/>
      <c r="O46" s="27"/>
      <c r="Q46" s="38"/>
      <c r="R46" s="49"/>
      <c r="S46" s="32"/>
      <c r="T46" s="51"/>
      <c r="U46" s="50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48">
        <f>SUM(I40:I46)</f>
        <v>629345399</v>
      </c>
      <c r="J47" s="25"/>
      <c r="N47" s="109"/>
      <c r="O47" s="27"/>
      <c r="Q47" s="38"/>
      <c r="R47" s="49"/>
      <c r="S47" s="32"/>
      <c r="T47" s="49"/>
      <c r="U47" s="50"/>
    </row>
    <row r="48" spans="1:21" x14ac:dyDescent="0.25">
      <c r="A48" s="6"/>
      <c r="B48" s="16">
        <v>2</v>
      </c>
      <c r="C48" s="16" t="s">
        <v>57</v>
      </c>
      <c r="D48" s="6"/>
      <c r="E48" s="6"/>
      <c r="F48" s="6"/>
      <c r="G48" s="6"/>
      <c r="H48" s="7"/>
      <c r="I48" s="7"/>
      <c r="J48" s="25"/>
      <c r="N48" s="109"/>
      <c r="O48" s="27"/>
      <c r="Q48" s="38"/>
      <c r="R48" s="49"/>
      <c r="S48" s="50"/>
      <c r="T48" s="49"/>
      <c r="U48" s="50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M123</f>
        <v>1134000</v>
      </c>
      <c r="I49" s="7"/>
      <c r="J49" s="25"/>
      <c r="N49" s="109"/>
      <c r="O49" s="27"/>
      <c r="Q49" s="38"/>
      <c r="R49" s="55"/>
      <c r="S49" s="55">
        <f>SUM(S13:S47)</f>
        <v>0</v>
      </c>
      <c r="T49" s="49"/>
      <c r="U49" s="50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2"/>
      <c r="I50" s="7" t="s">
        <v>1</v>
      </c>
      <c r="J50" s="56"/>
      <c r="M50" s="57"/>
      <c r="N50" s="109"/>
      <c r="O50" s="27"/>
      <c r="P50" s="57"/>
      <c r="Q50" s="38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3"/>
      <c r="I51" s="7">
        <f>H49+H50</f>
        <v>1134000</v>
      </c>
      <c r="J51" s="56"/>
      <c r="M51" s="57"/>
      <c r="N51" s="109"/>
      <c r="O51" s="27"/>
      <c r="P51" s="57"/>
      <c r="Q51" s="38"/>
      <c r="R51" s="58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4"/>
      <c r="I52" s="7" t="s">
        <v>1</v>
      </c>
      <c r="J52" s="25"/>
      <c r="M52" s="57"/>
      <c r="N52" s="109"/>
      <c r="O52" s="27"/>
      <c r="P52" s="57"/>
      <c r="Q52" s="38"/>
      <c r="R52" s="58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0"/>
      <c r="M53" s="57"/>
      <c r="N53" s="109"/>
      <c r="O53" s="27"/>
      <c r="P53" s="57"/>
      <c r="Q53" s="38"/>
      <c r="R53" s="58"/>
      <c r="S53" s="1"/>
      <c r="U53" s="1"/>
    </row>
    <row r="54" spans="1:21" x14ac:dyDescent="0.25">
      <c r="A54" s="6"/>
      <c r="B54" s="6"/>
      <c r="C54" s="62" t="s">
        <v>61</v>
      </c>
      <c r="D54" s="6"/>
      <c r="E54" s="6"/>
      <c r="F54" s="6"/>
      <c r="G54" s="15"/>
      <c r="H54" s="37">
        <f>+L123</f>
        <v>27891000</v>
      </c>
      <c r="I54" s="7"/>
      <c r="J54" s="60"/>
      <c r="M54" s="57"/>
      <c r="N54" s="109"/>
      <c r="O54" s="27"/>
      <c r="P54" s="57"/>
      <c r="Q54" s="38"/>
      <c r="R54" s="58"/>
      <c r="S54" s="1"/>
      <c r="U54" s="1"/>
    </row>
    <row r="55" spans="1:21" x14ac:dyDescent="0.25">
      <c r="A55" s="6"/>
      <c r="B55" s="6"/>
      <c r="C55" s="62" t="s">
        <v>62</v>
      </c>
      <c r="D55" s="6"/>
      <c r="E55" s="6"/>
      <c r="F55" s="6"/>
      <c r="G55" s="15"/>
      <c r="H55" s="37">
        <f>+O123</f>
        <v>0</v>
      </c>
      <c r="I55" s="7"/>
      <c r="J55" s="60"/>
      <c r="M55" s="57"/>
      <c r="N55" s="109"/>
      <c r="O55" s="27"/>
      <c r="P55" s="57"/>
      <c r="Q55" s="38"/>
      <c r="R55" s="58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24">
        <v>1300000</v>
      </c>
      <c r="I56" s="7"/>
      <c r="J56" s="60"/>
      <c r="M56" s="57"/>
      <c r="N56" s="109"/>
      <c r="O56" s="27"/>
      <c r="P56" s="57"/>
      <c r="Q56" s="38"/>
      <c r="R56" s="58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37"/>
      <c r="I57" s="7"/>
      <c r="J57" s="60"/>
      <c r="M57" s="57"/>
      <c r="N57" s="109"/>
      <c r="O57" s="27"/>
      <c r="P57" s="57"/>
      <c r="Q57" s="38"/>
      <c r="R57" s="58"/>
      <c r="S57" s="1"/>
      <c r="U57" s="1"/>
    </row>
    <row r="58" spans="1:21" x14ac:dyDescent="0.25">
      <c r="A58" s="6"/>
      <c r="B58" s="6"/>
      <c r="C58" s="6"/>
      <c r="D58" s="6"/>
      <c r="E58" s="6"/>
      <c r="F58" s="6"/>
      <c r="G58" s="6"/>
      <c r="H58" s="37"/>
      <c r="I58" s="7"/>
      <c r="J58" s="60"/>
      <c r="M58" s="57"/>
      <c r="N58" s="109"/>
      <c r="O58" s="27"/>
      <c r="P58" s="57"/>
      <c r="Q58" s="38"/>
      <c r="R58" s="58"/>
      <c r="S58" s="1"/>
      <c r="U58" s="1"/>
    </row>
    <row r="59" spans="1:21" x14ac:dyDescent="0.25">
      <c r="A59" s="6"/>
      <c r="B59" s="6"/>
      <c r="C59" s="6" t="s">
        <v>37</v>
      </c>
      <c r="D59" s="6"/>
      <c r="E59" s="6"/>
      <c r="F59" s="6"/>
      <c r="G59" s="6"/>
      <c r="H59" s="15"/>
      <c r="I59" s="44">
        <f>SUM(H54:H56)</f>
        <v>29191000</v>
      </c>
      <c r="J59" s="111"/>
      <c r="M59" s="57"/>
      <c r="N59" s="109"/>
      <c r="O59" s="27"/>
      <c r="P59" s="57"/>
      <c r="Q59" s="38"/>
      <c r="R59" s="59"/>
      <c r="S59" s="43"/>
      <c r="T59" s="59"/>
      <c r="U59" s="43"/>
    </row>
    <row r="60" spans="1:21" x14ac:dyDescent="0.25">
      <c r="A60" s="6"/>
      <c r="B60" s="6"/>
      <c r="C60" s="16" t="s">
        <v>37</v>
      </c>
      <c r="D60" s="6"/>
      <c r="E60" s="6"/>
      <c r="F60" s="6"/>
      <c r="G60" s="6"/>
      <c r="H60" s="7"/>
      <c r="I60" s="7">
        <f>+I33-I51+I59</f>
        <v>43363100</v>
      </c>
      <c r="J60" s="60"/>
      <c r="M60" s="61"/>
      <c r="N60" s="109"/>
      <c r="O60" s="27"/>
      <c r="P60" s="61"/>
      <c r="Q60" s="38"/>
      <c r="R60" s="59"/>
      <c r="S60" s="43"/>
      <c r="T60" s="59"/>
      <c r="U60" s="43"/>
    </row>
    <row r="61" spans="1:21" x14ac:dyDescent="0.25">
      <c r="A61" s="62" t="s">
        <v>38</v>
      </c>
      <c r="B61" s="6"/>
      <c r="C61" s="6" t="s">
        <v>39</v>
      </c>
      <c r="D61" s="6"/>
      <c r="E61" s="6"/>
      <c r="F61" s="6"/>
      <c r="G61" s="6"/>
      <c r="H61" s="7"/>
      <c r="I61" s="7">
        <f>+I27</f>
        <v>43363100</v>
      </c>
      <c r="J61" s="60"/>
      <c r="M61" s="61"/>
      <c r="N61" s="109"/>
      <c r="O61" s="27"/>
      <c r="P61" s="61"/>
      <c r="Q61" s="38"/>
      <c r="R61" s="59"/>
      <c r="S61" s="43"/>
      <c r="T61" s="59"/>
      <c r="U61" s="43"/>
    </row>
    <row r="62" spans="1:21" x14ac:dyDescent="0.25">
      <c r="A62" s="6"/>
      <c r="B62" s="6"/>
      <c r="C62" s="6"/>
      <c r="D62" s="6"/>
      <c r="E62" s="6"/>
      <c r="F62" s="6"/>
      <c r="G62" s="6"/>
      <c r="H62" s="7" t="s">
        <v>1</v>
      </c>
      <c r="I62" s="44">
        <v>0</v>
      </c>
      <c r="J62" s="60"/>
      <c r="M62" s="63"/>
      <c r="N62" s="109"/>
      <c r="O62" s="27"/>
      <c r="P62" s="63"/>
      <c r="Q62" s="38"/>
      <c r="R62" s="59"/>
      <c r="S62" s="43"/>
      <c r="T62" s="59"/>
      <c r="U62" s="64"/>
    </row>
    <row r="63" spans="1:21" x14ac:dyDescent="0.25">
      <c r="A63" s="6"/>
      <c r="B63" s="6"/>
      <c r="C63" s="6"/>
      <c r="D63" s="6"/>
      <c r="E63" s="6" t="s">
        <v>40</v>
      </c>
      <c r="F63" s="6"/>
      <c r="G63" s="6"/>
      <c r="H63" s="7"/>
      <c r="I63" s="7">
        <f>+I61-I60</f>
        <v>0</v>
      </c>
      <c r="J63" s="69"/>
      <c r="M63" s="57"/>
      <c r="N63" s="109"/>
      <c r="O63" s="27"/>
      <c r="P63" s="57"/>
      <c r="Q63" s="38"/>
      <c r="R63" s="59"/>
      <c r="S63" s="43"/>
      <c r="T63" s="59"/>
      <c r="U63" s="59"/>
    </row>
    <row r="64" spans="1:21" x14ac:dyDescent="0.25">
      <c r="A64" s="6"/>
      <c r="B64" s="6"/>
      <c r="C64" s="6"/>
      <c r="D64" s="6"/>
      <c r="E64" s="6"/>
      <c r="F64" s="6"/>
      <c r="G64" s="6"/>
      <c r="H64" s="7"/>
      <c r="I64" s="7"/>
      <c r="J64" s="69"/>
      <c r="M64" s="63"/>
      <c r="N64" s="109"/>
      <c r="O64" s="27"/>
      <c r="P64" s="63"/>
      <c r="Q64" s="38"/>
      <c r="R64" s="59"/>
      <c r="S64" s="43"/>
      <c r="T64" s="59"/>
      <c r="U64" s="59"/>
    </row>
    <row r="65" spans="1:21" x14ac:dyDescent="0.25">
      <c r="A65" s="6" t="s">
        <v>41</v>
      </c>
      <c r="B65" s="6"/>
      <c r="C65" s="6"/>
      <c r="D65" s="6"/>
      <c r="E65" s="6"/>
      <c r="F65" s="6"/>
      <c r="G65" s="6"/>
      <c r="H65" s="7"/>
      <c r="I65" s="41"/>
      <c r="J65" s="69"/>
      <c r="M65" s="63"/>
      <c r="N65" s="109"/>
      <c r="O65" s="27"/>
      <c r="P65" s="63"/>
      <c r="Q65" s="38"/>
      <c r="R65" s="59"/>
      <c r="S65" s="43"/>
      <c r="T65" s="59"/>
      <c r="U65" s="59"/>
    </row>
    <row r="66" spans="1:21" x14ac:dyDescent="0.25">
      <c r="A66" s="6" t="s">
        <v>42</v>
      </c>
      <c r="B66" s="6"/>
      <c r="C66" s="6"/>
      <c r="D66" s="6"/>
      <c r="E66" s="6" t="s">
        <v>1</v>
      </c>
      <c r="F66" s="6"/>
      <c r="G66" s="6" t="s">
        <v>43</v>
      </c>
      <c r="H66" s="7"/>
      <c r="I66" s="21"/>
      <c r="J66" s="69"/>
      <c r="M66" s="63"/>
      <c r="N66" s="109"/>
      <c r="O66" s="27"/>
      <c r="P66" s="63"/>
      <c r="Q66" s="38"/>
      <c r="R66" s="59"/>
      <c r="S66" s="43"/>
      <c r="T66" s="59"/>
      <c r="U66" s="59"/>
    </row>
    <row r="67" spans="1:21" x14ac:dyDescent="0.25">
      <c r="A67" s="6"/>
      <c r="B67" s="6"/>
      <c r="C67" s="6"/>
      <c r="D67" s="6"/>
      <c r="E67" s="6"/>
      <c r="F67" s="6"/>
      <c r="G67" s="6"/>
      <c r="H67" s="7" t="s">
        <v>1</v>
      </c>
      <c r="I67" s="21"/>
      <c r="J67" s="69"/>
      <c r="M67" s="63"/>
      <c r="N67" s="109"/>
      <c r="O67" s="27"/>
      <c r="P67" s="63"/>
      <c r="Q67" s="38"/>
      <c r="S67" s="33"/>
    </row>
    <row r="68" spans="1:21" x14ac:dyDescent="0.25">
      <c r="A68" s="65"/>
      <c r="B68" s="66"/>
      <c r="C68" s="66"/>
      <c r="D68" s="67"/>
      <c r="E68" s="67"/>
      <c r="F68" s="67"/>
      <c r="G68" s="67"/>
      <c r="H68" s="67"/>
      <c r="J68" s="69"/>
      <c r="N68" s="109"/>
      <c r="O68" s="27"/>
      <c r="Q68" s="38"/>
    </row>
    <row r="69" spans="1:21" x14ac:dyDescent="0.25">
      <c r="A69" s="1"/>
      <c r="B69" s="1"/>
      <c r="C69" s="1"/>
      <c r="D69" s="1"/>
      <c r="E69" s="1"/>
      <c r="F69" s="1"/>
      <c r="G69" s="8"/>
      <c r="I69" s="1"/>
      <c r="J69" s="69"/>
      <c r="N69" s="109"/>
      <c r="O69" s="27"/>
      <c r="Q69" s="38"/>
      <c r="S69" s="58"/>
    </row>
    <row r="70" spans="1:21" x14ac:dyDescent="0.25">
      <c r="A70" s="68" t="s">
        <v>44</v>
      </c>
      <c r="B70" s="66"/>
      <c r="C70" s="66"/>
      <c r="D70" s="67"/>
      <c r="E70" s="67"/>
      <c r="F70" s="67"/>
      <c r="G70" s="8" t="s">
        <v>45</v>
      </c>
      <c r="J70" s="69"/>
      <c r="O70" s="27"/>
      <c r="Q70" s="38"/>
      <c r="S70" s="58"/>
    </row>
    <row r="72" spans="1:21" x14ac:dyDescent="0.25">
      <c r="A72" s="68" t="s">
        <v>66</v>
      </c>
      <c r="B72" s="66"/>
      <c r="C72" s="66"/>
      <c r="D72" s="67"/>
      <c r="E72" s="67"/>
      <c r="F72" s="67"/>
      <c r="G72" s="8"/>
      <c r="H72" s="5" t="s">
        <v>69</v>
      </c>
      <c r="J72" s="69"/>
      <c r="O72" s="27"/>
      <c r="Q72" s="38"/>
      <c r="S72" s="58"/>
    </row>
    <row r="73" spans="1:21" x14ac:dyDescent="0.25">
      <c r="A73" s="1"/>
      <c r="B73" s="1"/>
      <c r="C73" s="1"/>
      <c r="D73" s="1"/>
      <c r="E73" s="1"/>
      <c r="F73" s="1"/>
      <c r="H73" s="8"/>
      <c r="I73" s="1"/>
      <c r="J73" s="69"/>
      <c r="O73" s="27"/>
      <c r="Q73" s="38"/>
    </row>
    <row r="74" spans="1:21" x14ac:dyDescent="0.25">
      <c r="A74" s="1"/>
      <c r="B74" s="1"/>
      <c r="C74" s="1"/>
      <c r="D74" s="1"/>
      <c r="E74" s="1"/>
      <c r="F74" s="1"/>
      <c r="G74" s="67" t="s">
        <v>46</v>
      </c>
      <c r="H74" s="1"/>
      <c r="I74" s="1"/>
      <c r="J74" s="69"/>
      <c r="M74" s="63"/>
      <c r="N74" s="63"/>
      <c r="O74" s="27"/>
      <c r="P74" s="63"/>
      <c r="Q74" s="38"/>
    </row>
    <row r="75" spans="1:21" x14ac:dyDescent="0.25">
      <c r="A75" s="1"/>
      <c r="B75" s="1"/>
      <c r="C75" s="1"/>
      <c r="D75" s="1"/>
      <c r="E75" s="1"/>
      <c r="F75" s="1"/>
      <c r="G75" s="67"/>
      <c r="H75" s="1"/>
      <c r="I75" s="1"/>
      <c r="J75" s="69"/>
      <c r="O75" s="27"/>
      <c r="Q75" s="38"/>
    </row>
    <row r="76" spans="1:21" x14ac:dyDescent="0.25">
      <c r="A76" s="1"/>
      <c r="B76" s="1"/>
      <c r="C76" s="1"/>
      <c r="D76" s="1"/>
      <c r="E76" s="1" t="s">
        <v>47</v>
      </c>
      <c r="F76" s="1"/>
      <c r="G76" s="1"/>
      <c r="H76" s="1"/>
      <c r="I76" s="1"/>
      <c r="J76" s="69"/>
      <c r="O76" s="27"/>
      <c r="Q76" s="38"/>
    </row>
    <row r="77" spans="1:21" x14ac:dyDescent="0.25">
      <c r="A77" s="1"/>
      <c r="B77" s="1"/>
      <c r="C77" s="1"/>
      <c r="D77" s="1"/>
      <c r="E77" s="1" t="s">
        <v>47</v>
      </c>
      <c r="F77" s="1"/>
      <c r="G77" s="1"/>
      <c r="H77" s="1"/>
      <c r="I77" s="70"/>
      <c r="J77" s="69"/>
      <c r="O77" s="27"/>
      <c r="Q77" s="38"/>
    </row>
    <row r="78" spans="1:21" x14ac:dyDescent="0.25">
      <c r="A78" s="67"/>
      <c r="B78" s="67"/>
      <c r="C78" s="67"/>
      <c r="D78" s="67"/>
      <c r="E78" s="67"/>
      <c r="F78" s="67"/>
      <c r="G78" s="71"/>
      <c r="H78" s="72"/>
      <c r="I78" s="67"/>
      <c r="J78" s="69"/>
      <c r="O78" s="27"/>
      <c r="Q78" s="73"/>
    </row>
    <row r="79" spans="1:21" x14ac:dyDescent="0.25">
      <c r="A79" s="67"/>
      <c r="B79" s="67"/>
      <c r="C79" s="67"/>
      <c r="D79" s="67"/>
      <c r="E79" s="67"/>
      <c r="F79" s="67"/>
      <c r="G79" s="71" t="s">
        <v>48</v>
      </c>
      <c r="H79" s="74"/>
      <c r="I79" s="67"/>
      <c r="J79" s="69"/>
      <c r="O79" s="27"/>
      <c r="Q79" s="73"/>
    </row>
    <row r="80" spans="1:21" x14ac:dyDescent="0.25">
      <c r="A80" s="78"/>
      <c r="B80" s="76"/>
      <c r="C80" s="76"/>
      <c r="D80" s="76"/>
      <c r="E80" s="77"/>
      <c r="F80" s="1"/>
      <c r="G80" s="1"/>
      <c r="H80" s="43"/>
      <c r="I80" s="1"/>
      <c r="J80" s="69"/>
      <c r="O80" s="27"/>
      <c r="Q80" s="73"/>
    </row>
    <row r="81" spans="1:17" x14ac:dyDescent="0.25">
      <c r="A81" s="78"/>
      <c r="B81" s="76"/>
      <c r="C81" s="79"/>
      <c r="D81" s="76"/>
      <c r="E81" s="80"/>
      <c r="F81" s="1"/>
      <c r="G81" s="1"/>
      <c r="H81" s="43"/>
      <c r="I81" s="1"/>
      <c r="J81" s="69"/>
      <c r="O81" s="27"/>
      <c r="Q81" s="73"/>
    </row>
    <row r="82" spans="1:17" x14ac:dyDescent="0.25">
      <c r="A82" s="77"/>
      <c r="B82" s="76"/>
      <c r="C82" s="79"/>
      <c r="D82" s="79"/>
      <c r="E82" s="81"/>
      <c r="F82" s="58"/>
      <c r="H82" s="59"/>
      <c r="J82" s="69"/>
      <c r="O82" s="27"/>
      <c r="Q82" s="73"/>
    </row>
    <row r="83" spans="1:17" x14ac:dyDescent="0.25">
      <c r="A83" s="82"/>
      <c r="B83" s="76"/>
      <c r="C83" s="83"/>
      <c r="D83" s="83"/>
      <c r="E83" s="81"/>
      <c r="H83" s="59"/>
      <c r="J83" s="69"/>
      <c r="O83" s="27"/>
      <c r="Q83" s="73"/>
    </row>
    <row r="84" spans="1:17" x14ac:dyDescent="0.25">
      <c r="A84" s="84"/>
      <c r="B84" s="76"/>
      <c r="C84" s="83"/>
      <c r="D84" s="83"/>
      <c r="E84" s="81"/>
      <c r="H84" s="59"/>
      <c r="J84" s="69"/>
      <c r="O84" s="27"/>
      <c r="Q84" s="85"/>
    </row>
    <row r="85" spans="1:17" x14ac:dyDescent="0.25">
      <c r="A85" s="84"/>
      <c r="B85" s="76"/>
      <c r="C85" s="83"/>
      <c r="D85" s="83"/>
      <c r="E85" s="81"/>
      <c r="H85" s="59"/>
      <c r="J85" s="69"/>
      <c r="O85" s="27"/>
      <c r="Q85" s="85"/>
    </row>
    <row r="86" spans="1:17" x14ac:dyDescent="0.25">
      <c r="A86" s="75"/>
      <c r="B86" s="76"/>
      <c r="C86" s="76"/>
      <c r="D86" s="76"/>
      <c r="E86" s="77"/>
      <c r="F86" s="1"/>
      <c r="G86" s="1"/>
      <c r="H86" s="43"/>
      <c r="I86" s="1"/>
      <c r="J86" s="69"/>
      <c r="K86" s="110"/>
      <c r="L86" s="27"/>
      <c r="O86" s="27"/>
      <c r="Q86" s="85"/>
    </row>
    <row r="87" spans="1:17" x14ac:dyDescent="0.25">
      <c r="A87" s="78" t="s">
        <v>49</v>
      </c>
      <c r="B87" s="76"/>
      <c r="C87" s="76"/>
      <c r="D87" s="76"/>
      <c r="E87" s="77"/>
      <c r="F87" s="1"/>
      <c r="G87" s="1"/>
      <c r="H87" s="43"/>
      <c r="I87" s="1"/>
      <c r="J87" s="69"/>
      <c r="K87" s="26"/>
      <c r="L87" s="27"/>
      <c r="O87" s="27"/>
      <c r="Q87" s="85"/>
    </row>
    <row r="88" spans="1:17" x14ac:dyDescent="0.25">
      <c r="A88" s="78"/>
      <c r="B88" s="76"/>
      <c r="C88" s="79"/>
      <c r="D88" s="76"/>
      <c r="E88" s="80"/>
      <c r="F88" s="1"/>
      <c r="G88" s="1"/>
      <c r="H88" s="43"/>
      <c r="I88" s="1"/>
      <c r="J88" s="69"/>
      <c r="K88" s="26"/>
      <c r="L88" s="27"/>
      <c r="O88" s="27"/>
      <c r="Q88" s="85"/>
    </row>
    <row r="89" spans="1:17" x14ac:dyDescent="0.25">
      <c r="A89" s="86">
        <f>SUM(A70:A88)</f>
        <v>0</v>
      </c>
      <c r="E89" s="59">
        <f>SUM(E70:E88)</f>
        <v>0</v>
      </c>
      <c r="H89" s="59">
        <f>SUM(H70:H88)</f>
        <v>0</v>
      </c>
      <c r="J89" s="69"/>
      <c r="K89" s="26"/>
      <c r="L89" s="27"/>
      <c r="O89" s="27"/>
      <c r="Q89" s="85"/>
    </row>
    <row r="90" spans="1:17" x14ac:dyDescent="0.25">
      <c r="J90" s="69"/>
      <c r="K90" s="26"/>
      <c r="L90" s="27"/>
      <c r="O90" s="27"/>
      <c r="Q90" s="73"/>
    </row>
    <row r="91" spans="1:17" x14ac:dyDescent="0.25">
      <c r="J91" s="69"/>
      <c r="K91" s="26"/>
      <c r="L91" s="27"/>
      <c r="O91" s="27"/>
      <c r="Q91" s="73"/>
    </row>
    <row r="92" spans="1:17" x14ac:dyDescent="0.25">
      <c r="J92" s="69"/>
      <c r="K92" s="26"/>
      <c r="L92" s="27"/>
      <c r="O92" s="27"/>
      <c r="Q92" s="73"/>
    </row>
    <row r="93" spans="1:17" x14ac:dyDescent="0.25">
      <c r="J93" s="69"/>
      <c r="K93" s="26"/>
      <c r="L93" s="27"/>
      <c r="O93" s="27"/>
      <c r="Q93" s="73"/>
    </row>
    <row r="94" spans="1:17" x14ac:dyDescent="0.25">
      <c r="J94" s="69"/>
      <c r="K94" s="26"/>
      <c r="L94" s="27"/>
      <c r="O94" s="27"/>
      <c r="Q94" s="73"/>
    </row>
    <row r="95" spans="1:17" x14ac:dyDescent="0.25">
      <c r="J95" s="69"/>
      <c r="K95" s="26"/>
      <c r="L95" s="27"/>
      <c r="O95" s="27"/>
      <c r="Q95" s="73"/>
    </row>
    <row r="96" spans="1:17" x14ac:dyDescent="0.2">
      <c r="K96" s="26"/>
      <c r="L96" s="27"/>
      <c r="O96" s="27"/>
      <c r="Q96" s="73"/>
    </row>
    <row r="97" spans="1:21" x14ac:dyDescent="0.2">
      <c r="K97" s="26"/>
      <c r="L97" s="27"/>
      <c r="O97" s="27"/>
      <c r="Q97" s="73"/>
    </row>
    <row r="98" spans="1:21" x14ac:dyDescent="0.2">
      <c r="K98" s="26"/>
      <c r="L98" s="27"/>
      <c r="O98" s="27"/>
      <c r="Q98" s="73"/>
    </row>
    <row r="99" spans="1:21" x14ac:dyDescent="0.2">
      <c r="K99" s="26"/>
      <c r="L99" s="27"/>
      <c r="O99" s="27"/>
      <c r="Q99" s="73"/>
    </row>
    <row r="100" spans="1:21" x14ac:dyDescent="0.2">
      <c r="K100" s="26"/>
      <c r="L100" s="27"/>
      <c r="O100" s="27"/>
      <c r="Q100" s="73"/>
    </row>
    <row r="101" spans="1:21" x14ac:dyDescent="0.2">
      <c r="K101" s="26"/>
      <c r="L101" s="27"/>
      <c r="O101" s="27"/>
      <c r="Q101" s="73"/>
    </row>
    <row r="102" spans="1:21" x14ac:dyDescent="0.25">
      <c r="K102" s="26"/>
      <c r="L102" s="87"/>
      <c r="O102" s="87"/>
      <c r="Q102" s="73"/>
    </row>
    <row r="103" spans="1:21" x14ac:dyDescent="0.25">
      <c r="K103" s="26"/>
      <c r="L103" s="87"/>
      <c r="O103" s="87"/>
      <c r="Q103" s="73"/>
    </row>
    <row r="104" spans="1:21" x14ac:dyDescent="0.25">
      <c r="K104" s="26"/>
      <c r="L104" s="88"/>
      <c r="O104" s="88"/>
      <c r="Q104" s="73"/>
    </row>
    <row r="105" spans="1:21" x14ac:dyDescent="0.25">
      <c r="K105" s="26"/>
      <c r="L105" s="88"/>
      <c r="O105" s="88"/>
      <c r="Q105" s="73"/>
    </row>
    <row r="106" spans="1:21" x14ac:dyDescent="0.25">
      <c r="K106" s="26"/>
      <c r="L106" s="88"/>
      <c r="O106" s="88"/>
      <c r="Q106" s="73"/>
    </row>
    <row r="107" spans="1:21" x14ac:dyDescent="0.25">
      <c r="K107" s="26"/>
      <c r="L107" s="88"/>
      <c r="O107" s="88"/>
      <c r="Q107" s="73"/>
    </row>
    <row r="108" spans="1:21" x14ac:dyDescent="0.25">
      <c r="K108" s="26"/>
      <c r="L108" s="88"/>
      <c r="O108" s="88"/>
      <c r="Q108" s="73"/>
    </row>
    <row r="109" spans="1:21" x14ac:dyDescent="0.25">
      <c r="K109" s="26"/>
      <c r="L109" s="88"/>
      <c r="O109" s="88"/>
      <c r="Q109" s="73"/>
    </row>
    <row r="110" spans="1:21" x14ac:dyDescent="0.25">
      <c r="K110" s="26"/>
      <c r="L110" s="88"/>
      <c r="O110" s="88"/>
      <c r="Q110" s="73"/>
    </row>
    <row r="111" spans="1:21" s="45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88"/>
      <c r="O111" s="88"/>
      <c r="Q111" s="73"/>
      <c r="R111" s="5"/>
      <c r="S111" s="5"/>
      <c r="T111" s="5"/>
      <c r="U111" s="5"/>
    </row>
    <row r="112" spans="1:21" s="45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88"/>
      <c r="O112" s="88"/>
      <c r="Q112" s="89"/>
      <c r="R112" s="5"/>
      <c r="S112" s="5"/>
      <c r="T112" s="5"/>
      <c r="U112" s="5"/>
    </row>
    <row r="113" spans="1:21" s="45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88"/>
      <c r="O113" s="88"/>
      <c r="Q113" s="89"/>
      <c r="R113" s="5"/>
      <c r="S113" s="5"/>
      <c r="T113" s="5"/>
      <c r="U113" s="5"/>
    </row>
    <row r="114" spans="1:21" s="45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88"/>
      <c r="O114" s="88"/>
      <c r="Q114" s="89"/>
      <c r="R114" s="5"/>
      <c r="S114" s="5"/>
      <c r="T114" s="5"/>
      <c r="U114" s="5"/>
    </row>
    <row r="115" spans="1:21" s="45" customFormat="1" x14ac:dyDescent="0.25">
      <c r="A115" s="5"/>
      <c r="B115" s="5"/>
      <c r="C115" s="5"/>
      <c r="D115" s="5"/>
      <c r="E115" s="5"/>
      <c r="F115" s="5"/>
      <c r="G115" s="5"/>
      <c r="I115" s="5"/>
      <c r="J115" s="5"/>
      <c r="K115" s="26"/>
      <c r="L115" s="88"/>
      <c r="O115" s="88"/>
      <c r="Q115" s="63">
        <f>SUM(Q13:Q114)</f>
        <v>0</v>
      </c>
      <c r="R115" s="5"/>
      <c r="S115" s="5"/>
      <c r="T115" s="5"/>
      <c r="U115" s="5"/>
    </row>
    <row r="116" spans="1:21" s="45" customFormat="1" x14ac:dyDescent="0.25">
      <c r="A116" s="5"/>
      <c r="B116" s="5"/>
      <c r="C116" s="5"/>
      <c r="D116" s="5"/>
      <c r="E116" s="5"/>
      <c r="F116" s="5"/>
      <c r="I116" s="5"/>
      <c r="J116" s="5"/>
      <c r="K116" s="26"/>
      <c r="L116" s="88"/>
      <c r="O116" s="88"/>
      <c r="Q116" s="89"/>
      <c r="R116" s="5"/>
      <c r="S116" s="5"/>
      <c r="T116" s="5"/>
      <c r="U116" s="5"/>
    </row>
    <row r="117" spans="1:21" s="45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88"/>
      <c r="O117" s="88"/>
      <c r="Q117" s="89"/>
      <c r="R117" s="5"/>
      <c r="S117" s="5"/>
      <c r="T117" s="5"/>
      <c r="U117" s="5"/>
    </row>
    <row r="118" spans="1:21" s="45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88"/>
      <c r="O118" s="88"/>
      <c r="Q118" s="89"/>
      <c r="R118" s="5"/>
      <c r="S118" s="5"/>
      <c r="T118" s="5"/>
      <c r="U118" s="5"/>
    </row>
    <row r="119" spans="1:21" s="45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88"/>
      <c r="O119" s="88"/>
      <c r="Q119" s="89"/>
      <c r="R119" s="5"/>
      <c r="S119" s="5"/>
      <c r="T119" s="5"/>
      <c r="U119" s="5"/>
    </row>
    <row r="120" spans="1:21" s="45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88"/>
      <c r="O120" s="88"/>
      <c r="Q120" s="89"/>
      <c r="R120" s="5"/>
      <c r="S120" s="5"/>
      <c r="T120" s="5"/>
      <c r="U120" s="5"/>
    </row>
    <row r="121" spans="1:21" s="45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88"/>
      <c r="O121" s="88"/>
      <c r="Q121" s="89"/>
      <c r="R121" s="5"/>
      <c r="S121" s="5"/>
      <c r="T121" s="5"/>
      <c r="U121" s="5"/>
    </row>
    <row r="122" spans="1:21" s="45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88"/>
      <c r="O122" s="88"/>
      <c r="Q122" s="89"/>
      <c r="R122" s="5"/>
      <c r="S122" s="5"/>
      <c r="T122" s="5"/>
      <c r="U122" s="5"/>
    </row>
    <row r="123" spans="1:21" s="45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26"/>
      <c r="L123" s="90">
        <f>SUM(L13:L122)</f>
        <v>27891000</v>
      </c>
      <c r="M123" s="90">
        <f t="shared" ref="M123:P123" si="1">SUM(M13:M122)</f>
        <v>1134000</v>
      </c>
      <c r="N123" s="90">
        <f>SUM(N13:N122)</f>
        <v>0</v>
      </c>
      <c r="O123" s="90">
        <f>SUM(O13:O122)</f>
        <v>0</v>
      </c>
      <c r="P123" s="90">
        <f t="shared" si="1"/>
        <v>0</v>
      </c>
      <c r="Q123" s="89"/>
      <c r="R123" s="5"/>
      <c r="S123" s="5"/>
      <c r="T123" s="5"/>
      <c r="U123" s="5"/>
    </row>
    <row r="124" spans="1:21" s="45" customFormat="1" x14ac:dyDescent="0.25">
      <c r="A124" s="5"/>
      <c r="B124" s="5"/>
      <c r="C124" s="5"/>
      <c r="D124" s="5"/>
      <c r="E124" s="5"/>
      <c r="F124" s="5"/>
      <c r="H124" s="5"/>
      <c r="I124" s="5"/>
      <c r="J124" s="5"/>
      <c r="K124" s="5"/>
      <c r="L124" s="90">
        <f>SUM(L13:L123)</f>
        <v>55782000</v>
      </c>
      <c r="O124" s="90">
        <f>SUM(O13:O123)</f>
        <v>0</v>
      </c>
      <c r="Q124" s="89"/>
      <c r="R124" s="5"/>
      <c r="S124" s="5"/>
      <c r="T124" s="5"/>
      <c r="U124" s="5"/>
    </row>
    <row r="125" spans="1:21" s="45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1"/>
      <c r="O125" s="91"/>
      <c r="Q125" s="89"/>
      <c r="R125" s="5"/>
      <c r="S125" s="5"/>
      <c r="T125" s="5"/>
      <c r="U125" s="5"/>
    </row>
    <row r="126" spans="1:21" s="45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1"/>
      <c r="O126" s="91"/>
      <c r="Q126" s="89"/>
      <c r="R126" s="5"/>
      <c r="S126" s="5"/>
      <c r="T126" s="5"/>
      <c r="U126" s="5"/>
    </row>
    <row r="127" spans="1:21" s="45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1"/>
      <c r="O127" s="91"/>
      <c r="Q127" s="89"/>
      <c r="R127" s="5"/>
      <c r="S127" s="5"/>
      <c r="T127" s="5"/>
      <c r="U127" s="5"/>
    </row>
    <row r="128" spans="1:21" s="45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1"/>
      <c r="O128" s="91"/>
      <c r="Q128" s="89"/>
      <c r="R128" s="5"/>
      <c r="S128" s="5"/>
      <c r="T128" s="5"/>
      <c r="U128" s="5"/>
    </row>
    <row r="129" spans="1:21" s="45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1"/>
      <c r="O129" s="91"/>
      <c r="Q129" s="89"/>
      <c r="R129" s="5"/>
      <c r="S129" s="5"/>
      <c r="T129" s="5"/>
      <c r="U129" s="5"/>
    </row>
    <row r="130" spans="1:21" s="45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1"/>
      <c r="O130" s="91"/>
      <c r="Q130" s="89"/>
      <c r="R130" s="5"/>
      <c r="S130" s="5"/>
      <c r="T130" s="5"/>
      <c r="U130" s="5"/>
    </row>
    <row r="131" spans="1:21" s="45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1"/>
      <c r="O131" s="91"/>
      <c r="Q131" s="89"/>
      <c r="R131" s="5"/>
      <c r="S131" s="5"/>
      <c r="T131" s="5"/>
      <c r="U131" s="5"/>
    </row>
    <row r="132" spans="1:21" s="45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1"/>
      <c r="O132" s="91"/>
      <c r="Q132" s="89"/>
      <c r="R132" s="5"/>
      <c r="S132" s="5"/>
      <c r="T132" s="5"/>
      <c r="U132" s="5"/>
    </row>
    <row r="133" spans="1:21" s="45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1"/>
      <c r="O133" s="91"/>
      <c r="Q133" s="89"/>
      <c r="R133" s="5"/>
      <c r="S133" s="5"/>
      <c r="T133" s="5"/>
      <c r="U133" s="5"/>
    </row>
    <row r="134" spans="1:21" s="45" customForma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91"/>
      <c r="O134" s="91"/>
      <c r="Q134" s="89"/>
      <c r="R134" s="5"/>
      <c r="S134" s="5"/>
      <c r="T134" s="5"/>
      <c r="U134" s="5"/>
    </row>
  </sheetData>
  <mergeCells count="3">
    <mergeCell ref="A1:I1"/>
    <mergeCell ref="L11:M11"/>
    <mergeCell ref="N11:O11"/>
  </mergeCells>
  <hyperlinks>
    <hyperlink ref="K16" r:id="rId1" display="cetak-kwitansi.php%3fid=1800981"/>
    <hyperlink ref="K19" r:id="rId2" display="cetak-kwitansi.php%3fid=1800984"/>
    <hyperlink ref="K20" r:id="rId3" display="cetak-kwitansi.php%3fid=1800985"/>
    <hyperlink ref="K21" r:id="rId4" display="cetak-kwitansi.php%3fid=1800986"/>
    <hyperlink ref="K22" r:id="rId5" display="cetak-kwitansi.php%3fid=1800987"/>
    <hyperlink ref="K23" r:id="rId6" display="cetak-kwitansi.php%3fid=1800988"/>
    <hyperlink ref="K25" r:id="rId7" display="cetak-kwitansi.php%3fid=1800990"/>
    <hyperlink ref="K17" r:id="rId8" display="cetak-kwitansi.php%3fid=1800982"/>
    <hyperlink ref="K18" r:id="rId9" display="cetak-kwitansi.php%3fid=1800983"/>
    <hyperlink ref="K24" r:id="rId10" display="cetak-kwitansi.php%3fid=1800989"/>
  </hyperlinks>
  <pageMargins left="0.7" right="0.7" top="0.75" bottom="0.75" header="0.3" footer="0.3"/>
  <pageSetup scale="59" orientation="portrait" horizontalDpi="0" verticalDpi="0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4"/>
  <sheetViews>
    <sheetView view="pageBreakPreview" topLeftCell="A46" zoomScale="84" zoomScaleNormal="100" zoomScaleSheetLayoutView="84" workbookViewId="0">
      <selection activeCell="B4" sqref="B4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1" bestFit="1" customWidth="1"/>
    <col min="13" max="14" width="20.7109375" style="45" customWidth="1"/>
    <col min="15" max="15" width="18.5703125" style="91" bestFit="1" customWidth="1"/>
    <col min="16" max="16" width="20.7109375" style="45" customWidth="1"/>
    <col min="17" max="17" width="21.5703125" style="89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53" t="s">
        <v>0</v>
      </c>
      <c r="B1" s="153"/>
      <c r="C1" s="153"/>
      <c r="D1" s="153"/>
      <c r="E1" s="153"/>
      <c r="F1" s="153"/>
      <c r="G1" s="153"/>
      <c r="H1" s="153"/>
      <c r="I1" s="153"/>
      <c r="J1" s="137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50</v>
      </c>
      <c r="C3" s="8"/>
      <c r="D3" s="6"/>
      <c r="E3" s="6"/>
      <c r="F3" s="6"/>
      <c r="G3" s="6"/>
      <c r="H3" s="6" t="s">
        <v>3</v>
      </c>
      <c r="I3" s="10">
        <v>43166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87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 t="s">
        <v>27</v>
      </c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573</v>
      </c>
      <c r="F8" s="20"/>
      <c r="G8" s="15">
        <f>C8*E8</f>
        <v>57300000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506</v>
      </c>
      <c r="F9" s="20"/>
      <c r="G9" s="15">
        <f t="shared" ref="G9:G16" si="0">C9*E9</f>
        <v>25300000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2</v>
      </c>
      <c r="F10" s="20"/>
      <c r="G10" s="15">
        <f t="shared" si="0"/>
        <v>40000</v>
      </c>
      <c r="H10" s="7"/>
      <c r="I10" s="7"/>
      <c r="J10" s="15"/>
      <c r="K10" s="23"/>
      <c r="L10" s="2" t="s">
        <v>65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34</v>
      </c>
      <c r="F11" s="20"/>
      <c r="G11" s="15">
        <f t="shared" si="0"/>
        <v>340000</v>
      </c>
      <c r="H11" s="7"/>
      <c r="I11" s="15"/>
      <c r="J11" s="15"/>
      <c r="K11" s="99"/>
      <c r="L11" s="154" t="s">
        <v>54</v>
      </c>
      <c r="M11" s="154"/>
      <c r="N11" s="155" t="s">
        <v>55</v>
      </c>
      <c r="O11" s="155"/>
      <c r="P11" s="100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16</v>
      </c>
      <c r="F12" s="20"/>
      <c r="G12" s="15">
        <f>C12*E12</f>
        <v>80000</v>
      </c>
      <c r="H12" s="7"/>
      <c r="I12" s="15"/>
      <c r="J12" s="15"/>
      <c r="K12" s="122" t="s">
        <v>63</v>
      </c>
      <c r="L12" s="101" t="s">
        <v>12</v>
      </c>
      <c r="M12" s="103" t="s">
        <v>13</v>
      </c>
      <c r="N12" s="102" t="s">
        <v>56</v>
      </c>
      <c r="O12" s="101" t="s">
        <v>12</v>
      </c>
      <c r="P12" s="102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 t="s">
        <v>68</v>
      </c>
      <c r="B13" s="20"/>
      <c r="C13" s="21">
        <v>2000</v>
      </c>
      <c r="D13" s="6"/>
      <c r="E13" s="20">
        <v>58</v>
      </c>
      <c r="F13" s="20"/>
      <c r="G13" s="15">
        <f t="shared" si="0"/>
        <v>116000</v>
      </c>
      <c r="H13" s="7"/>
      <c r="I13" s="15"/>
      <c r="J13" s="133"/>
      <c r="K13" s="109"/>
      <c r="L13" s="140">
        <v>800000</v>
      </c>
      <c r="M13" s="126">
        <v>1450000</v>
      </c>
      <c r="N13" s="136"/>
      <c r="O13" s="27"/>
      <c r="P13" s="118"/>
      <c r="Q13" s="112"/>
      <c r="R13" s="31"/>
    </row>
    <row r="14" spans="1:21" x14ac:dyDescent="0.25">
      <c r="A14" s="6"/>
      <c r="B14" s="20"/>
      <c r="C14" s="21">
        <v>1000</v>
      </c>
      <c r="D14" s="6"/>
      <c r="E14" s="20">
        <v>6</v>
      </c>
      <c r="F14" s="20"/>
      <c r="G14" s="15">
        <f t="shared" si="0"/>
        <v>6000</v>
      </c>
      <c r="H14" s="7"/>
      <c r="I14" s="15"/>
      <c r="J14" s="133"/>
      <c r="K14" s="109"/>
      <c r="L14" s="140">
        <v>800000</v>
      </c>
      <c r="M14" s="127">
        <v>100000</v>
      </c>
      <c r="N14" s="136"/>
      <c r="O14" s="27"/>
      <c r="P14" s="94"/>
      <c r="Q14" s="112"/>
      <c r="R14" s="32"/>
      <c r="S14" s="33"/>
      <c r="T14" s="31"/>
      <c r="U14" s="31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33"/>
      <c r="K15" s="109">
        <v>45190</v>
      </c>
      <c r="L15" s="27">
        <v>1000000</v>
      </c>
      <c r="M15" s="126">
        <v>60000</v>
      </c>
      <c r="N15" s="136"/>
      <c r="O15" s="27"/>
      <c r="P15" s="95"/>
      <c r="Q15" s="27"/>
      <c r="R15" s="32"/>
      <c r="S15" s="33"/>
      <c r="T15" s="31">
        <f>SUM(T6:T14)</f>
        <v>0</v>
      </c>
      <c r="U15" s="31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33"/>
      <c r="K16" s="109">
        <v>45191</v>
      </c>
      <c r="L16" s="27">
        <v>550000</v>
      </c>
      <c r="M16" s="127">
        <v>300000</v>
      </c>
      <c r="N16" s="136"/>
      <c r="O16" s="27"/>
      <c r="P16" s="28"/>
      <c r="Q16" s="99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83182000</v>
      </c>
      <c r="I17" s="8"/>
      <c r="J17" s="133"/>
      <c r="K17" s="109">
        <v>45192</v>
      </c>
      <c r="L17" s="27">
        <v>1969000</v>
      </c>
      <c r="M17" s="126">
        <v>60000</v>
      </c>
      <c r="N17" s="136"/>
      <c r="O17" s="27"/>
      <c r="P17" s="28"/>
      <c r="Q17" s="119"/>
      <c r="R17" s="29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31"/>
      <c r="K18" s="109">
        <v>45193</v>
      </c>
      <c r="L18" s="27">
        <v>1600000</v>
      </c>
      <c r="M18" s="126">
        <v>70000</v>
      </c>
      <c r="N18" s="136"/>
      <c r="O18" s="27"/>
      <c r="P18" s="95"/>
      <c r="Q18" s="120"/>
      <c r="R18" s="32"/>
      <c r="S18" s="33"/>
      <c r="T18" s="35" t="s">
        <v>20</v>
      </c>
      <c r="U18" s="33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31"/>
      <c r="K19" s="109">
        <v>45194</v>
      </c>
      <c r="L19" s="27">
        <v>521000</v>
      </c>
      <c r="M19" s="127">
        <v>200000</v>
      </c>
      <c r="N19" s="136"/>
      <c r="O19" s="27"/>
      <c r="P19" s="96"/>
      <c r="Q19" s="100"/>
      <c r="R19" s="32"/>
      <c r="S19" s="33"/>
      <c r="T19" s="35"/>
      <c r="U19" s="33"/>
    </row>
    <row r="20" spans="1:21" x14ac:dyDescent="0.2">
      <c r="A20" s="6"/>
      <c r="B20" s="6"/>
      <c r="C20" s="21">
        <v>1000</v>
      </c>
      <c r="D20" s="6"/>
      <c r="E20" s="6">
        <v>2</v>
      </c>
      <c r="F20" s="6"/>
      <c r="G20" s="21">
        <f>C20*E20</f>
        <v>2000</v>
      </c>
      <c r="H20" s="7"/>
      <c r="I20" s="21"/>
      <c r="J20" s="131"/>
      <c r="K20" s="109">
        <v>45195</v>
      </c>
      <c r="L20" s="27">
        <v>605000</v>
      </c>
      <c r="M20" s="125">
        <v>40000</v>
      </c>
      <c r="N20" s="136"/>
      <c r="O20" s="27"/>
      <c r="P20" s="28"/>
      <c r="Q20" s="27"/>
      <c r="R20" s="29"/>
    </row>
    <row r="21" spans="1:21" x14ac:dyDescent="0.2">
      <c r="A21" s="6"/>
      <c r="B21" s="6"/>
      <c r="C21" s="21">
        <v>500</v>
      </c>
      <c r="D21" s="6"/>
      <c r="E21" s="6">
        <v>452</v>
      </c>
      <c r="F21" s="6"/>
      <c r="G21" s="21">
        <f>C21*E21</f>
        <v>226000</v>
      </c>
      <c r="H21" s="7"/>
      <c r="I21" s="21"/>
      <c r="J21" s="86"/>
      <c r="K21" s="109">
        <v>45196</v>
      </c>
      <c r="L21" s="27">
        <v>1000000</v>
      </c>
      <c r="M21" s="117">
        <v>80000</v>
      </c>
      <c r="N21" s="136"/>
      <c r="O21" s="27"/>
      <c r="P21" s="28"/>
      <c r="Q21" s="27"/>
      <c r="R21" s="29"/>
    </row>
    <row r="22" spans="1:21" x14ac:dyDescent="0.2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K22" s="109">
        <v>45197</v>
      </c>
      <c r="L22" s="27">
        <v>800000</v>
      </c>
      <c r="M22" s="117">
        <v>350000</v>
      </c>
      <c r="N22" s="136"/>
      <c r="O22" s="27"/>
      <c r="P22" s="28"/>
      <c r="Q22" s="27"/>
      <c r="R22" s="29"/>
    </row>
    <row r="23" spans="1:21" x14ac:dyDescent="0.2">
      <c r="A23" s="6"/>
      <c r="B23" s="6"/>
      <c r="C23" s="21">
        <v>100</v>
      </c>
      <c r="D23" s="6"/>
      <c r="E23" s="6">
        <v>1</v>
      </c>
      <c r="F23" s="6"/>
      <c r="G23" s="21">
        <f>C23*E23</f>
        <v>100</v>
      </c>
      <c r="H23" s="7"/>
      <c r="I23" s="8"/>
      <c r="K23" s="109">
        <v>45198</v>
      </c>
      <c r="L23" s="27">
        <v>5000000</v>
      </c>
      <c r="M23" s="106">
        <v>30000</v>
      </c>
      <c r="N23" s="136"/>
      <c r="O23" s="27"/>
      <c r="P23" s="97"/>
      <c r="Q23" s="100"/>
      <c r="R23" s="32"/>
      <c r="S23" s="33"/>
      <c r="T23" s="35"/>
      <c r="U23" s="33"/>
    </row>
    <row r="24" spans="1:21" x14ac:dyDescent="0.2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K24" s="109">
        <v>45199</v>
      </c>
      <c r="L24" s="27">
        <v>1000000</v>
      </c>
      <c r="M24" s="117">
        <v>150000</v>
      </c>
      <c r="N24" s="136"/>
      <c r="O24" s="27"/>
      <c r="P24" s="92"/>
      <c r="Q24" s="112"/>
      <c r="R24" s="30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6">
        <v>0</v>
      </c>
      <c r="H25" s="7"/>
      <c r="I25" s="6" t="s">
        <v>1</v>
      </c>
      <c r="K25" s="109">
        <v>45200</v>
      </c>
      <c r="L25" s="27">
        <v>900000</v>
      </c>
      <c r="M25" s="117">
        <v>335000</v>
      </c>
      <c r="N25" s="136"/>
      <c r="O25" s="27"/>
      <c r="P25" s="93"/>
      <c r="Q25" s="112"/>
      <c r="R25" s="30"/>
    </row>
    <row r="26" spans="1:21" x14ac:dyDescent="0.2">
      <c r="A26" s="6"/>
      <c r="B26" s="6"/>
      <c r="C26" s="16" t="s">
        <v>18</v>
      </c>
      <c r="D26" s="6"/>
      <c r="E26" s="6"/>
      <c r="F26" s="6"/>
      <c r="G26" s="6"/>
      <c r="H26" s="37">
        <f>SUM(G20:G25)</f>
        <v>228100</v>
      </c>
      <c r="I26" s="7"/>
      <c r="K26" s="109">
        <v>45201</v>
      </c>
      <c r="L26" s="27">
        <v>1020000</v>
      </c>
      <c r="M26" s="105">
        <v>119000</v>
      </c>
      <c r="N26" s="136"/>
      <c r="O26" s="27"/>
      <c r="P26" s="95"/>
      <c r="Q26" s="34"/>
      <c r="R26" s="32"/>
      <c r="S26" s="33"/>
      <c r="T26" s="35"/>
      <c r="U26" s="33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83410100</v>
      </c>
      <c r="K27" s="109">
        <v>45202</v>
      </c>
      <c r="L27" s="27">
        <v>310000</v>
      </c>
      <c r="M27" s="104">
        <v>265000</v>
      </c>
      <c r="N27" s="115"/>
      <c r="O27" s="121"/>
      <c r="P27" s="93"/>
      <c r="Q27" s="112"/>
      <c r="R27" s="30"/>
    </row>
    <row r="28" spans="1:21" x14ac:dyDescent="0.2">
      <c r="A28" s="6"/>
      <c r="B28" s="6"/>
      <c r="C28" s="107" t="s">
        <v>58</v>
      </c>
      <c r="D28" s="6"/>
      <c r="E28" s="6"/>
      <c r="F28" s="6"/>
      <c r="G28" s="108">
        <f>I27-G29</f>
        <v>83410100</v>
      </c>
      <c r="H28" s="7"/>
      <c r="I28" s="7"/>
      <c r="K28" s="109">
        <v>45203</v>
      </c>
      <c r="L28" s="27">
        <v>1500000</v>
      </c>
      <c r="M28" s="39">
        <v>110000</v>
      </c>
      <c r="N28" s="115"/>
      <c r="O28" s="121"/>
      <c r="P28" s="39"/>
      <c r="Q28" s="38"/>
      <c r="R28" s="32"/>
      <c r="S28" s="33"/>
      <c r="T28" s="35"/>
      <c r="U28" s="33"/>
    </row>
    <row r="29" spans="1:21" x14ac:dyDescent="0.2">
      <c r="A29" s="6"/>
      <c r="B29" s="6"/>
      <c r="C29" s="107" t="s">
        <v>59</v>
      </c>
      <c r="D29" s="6"/>
      <c r="E29" s="6"/>
      <c r="F29" s="6"/>
      <c r="G29" s="108">
        <v>0</v>
      </c>
      <c r="H29" s="7"/>
      <c r="I29" s="7"/>
      <c r="K29" s="109">
        <v>45204</v>
      </c>
      <c r="L29" s="27">
        <v>1900000</v>
      </c>
      <c r="M29" s="39">
        <v>184000</v>
      </c>
      <c r="N29" s="115"/>
      <c r="O29" s="121"/>
      <c r="P29" s="39"/>
      <c r="Q29" s="38"/>
      <c r="R29" s="32"/>
      <c r="S29" s="33"/>
      <c r="T29" s="40"/>
      <c r="U29" s="33"/>
    </row>
    <row r="30" spans="1:21" x14ac:dyDescent="0.25">
      <c r="A30" s="6"/>
      <c r="B30" s="6"/>
      <c r="C30" s="6"/>
      <c r="D30" s="6"/>
      <c r="E30" s="6"/>
      <c r="F30" s="6"/>
      <c r="G30" s="123"/>
      <c r="H30" s="7"/>
      <c r="I30" s="7"/>
      <c r="K30" s="109">
        <v>45205</v>
      </c>
      <c r="L30" s="27">
        <v>2400000</v>
      </c>
      <c r="M30" s="42">
        <v>275000</v>
      </c>
      <c r="N30" s="115"/>
      <c r="O30" s="121"/>
      <c r="P30" s="42"/>
      <c r="Q30" s="38"/>
      <c r="R30" s="32"/>
      <c r="S30" s="33"/>
      <c r="T30" s="35"/>
      <c r="U30" s="33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K31" s="109">
        <v>45206</v>
      </c>
      <c r="L31" s="27">
        <v>13050000</v>
      </c>
      <c r="M31" s="42">
        <v>75000</v>
      </c>
      <c r="N31" s="115"/>
      <c r="O31" s="121"/>
      <c r="P31" s="42"/>
      <c r="Q31" s="38"/>
      <c r="R31" s="1"/>
      <c r="S31" s="33"/>
      <c r="T31" s="1"/>
      <c r="U31" s="33"/>
    </row>
    <row r="32" spans="1:21" x14ac:dyDescent="0.25">
      <c r="A32" s="6"/>
      <c r="B32" s="6"/>
      <c r="C32" s="6" t="s">
        <v>60</v>
      </c>
      <c r="D32" s="6"/>
      <c r="E32" s="6"/>
      <c r="F32" s="6"/>
      <c r="G32" s="6" t="s">
        <v>1</v>
      </c>
      <c r="H32" s="7"/>
      <c r="I32" s="7">
        <f>+'02 Maret (2)'!I40</f>
        <v>486874603</v>
      </c>
      <c r="K32" s="109">
        <v>45207</v>
      </c>
      <c r="L32" s="27">
        <v>900000</v>
      </c>
      <c r="M32" s="42">
        <v>20000</v>
      </c>
      <c r="N32" s="115"/>
      <c r="O32" s="121"/>
      <c r="P32" s="42"/>
      <c r="Q32" s="38"/>
      <c r="R32" s="1"/>
      <c r="S32" s="33"/>
      <c r="T32" s="1"/>
      <c r="U32" s="33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1">
        <f>+'6 Maret'!I61</f>
        <v>43363100</v>
      </c>
      <c r="K33" s="109">
        <v>45208</v>
      </c>
      <c r="L33" s="27">
        <v>800000</v>
      </c>
      <c r="M33" s="42">
        <v>50000</v>
      </c>
      <c r="N33" s="115"/>
      <c r="O33" s="121"/>
      <c r="P33" s="42"/>
      <c r="Q33" s="38"/>
      <c r="R33" s="1"/>
      <c r="S33" s="33"/>
      <c r="T33" s="1"/>
      <c r="U33" s="33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K34" s="109">
        <v>45209</v>
      </c>
      <c r="L34" s="27">
        <v>900000</v>
      </c>
      <c r="M34" s="42"/>
      <c r="N34" s="115"/>
      <c r="O34" s="121"/>
      <c r="P34" s="42"/>
      <c r="Q34" s="38"/>
      <c r="R34" s="1"/>
      <c r="S34" s="33"/>
      <c r="T34" s="43"/>
      <c r="U34" s="33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2"/>
      <c r="K35" s="109">
        <v>45210</v>
      </c>
      <c r="L35" s="27">
        <v>850000</v>
      </c>
      <c r="M35" s="42"/>
      <c r="N35" s="115"/>
      <c r="O35" s="121"/>
      <c r="P35" s="42"/>
      <c r="Q35" s="38"/>
      <c r="R35" s="33"/>
      <c r="S35" s="33"/>
      <c r="T35" s="1"/>
      <c r="U35" s="33"/>
    </row>
    <row r="36" spans="1:21" x14ac:dyDescent="0.2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K36" s="109">
        <v>45211</v>
      </c>
      <c r="L36" s="27">
        <v>1000000</v>
      </c>
      <c r="N36" s="115"/>
      <c r="O36" s="121"/>
      <c r="Q36" s="38"/>
      <c r="R36" s="8"/>
      <c r="S36" s="33"/>
      <c r="T36" s="1"/>
      <c r="U36" s="1"/>
    </row>
    <row r="37" spans="1:21" x14ac:dyDescent="0.2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98"/>
      <c r="K37" s="109">
        <v>45212</v>
      </c>
      <c r="L37" s="27">
        <v>500000</v>
      </c>
      <c r="N37" s="115"/>
      <c r="O37" s="121"/>
      <c r="Q37" s="38"/>
      <c r="S37" s="33"/>
      <c r="T37" s="1"/>
      <c r="U37" s="1"/>
    </row>
    <row r="38" spans="1:21" x14ac:dyDescent="0.2">
      <c r="A38" s="6"/>
      <c r="B38" s="6"/>
      <c r="C38" s="6" t="s">
        <v>26</v>
      </c>
      <c r="D38" s="6"/>
      <c r="E38" s="6" t="s">
        <v>27</v>
      </c>
      <c r="F38" s="6"/>
      <c r="G38" s="21"/>
      <c r="H38" s="37"/>
      <c r="I38" s="7"/>
      <c r="J38" s="25"/>
      <c r="K38" s="109">
        <v>45213</v>
      </c>
      <c r="L38" s="27">
        <v>175000</v>
      </c>
      <c r="N38" s="115"/>
      <c r="O38" s="121"/>
      <c r="Q38" s="38"/>
      <c r="S38" s="33"/>
      <c r="T38" s="1"/>
      <c r="U38" s="1"/>
    </row>
    <row r="39" spans="1:21" x14ac:dyDescent="0.2">
      <c r="A39" s="6"/>
      <c r="B39" s="6"/>
      <c r="C39" s="6" t="s">
        <v>28</v>
      </c>
      <c r="D39" s="6"/>
      <c r="E39" s="6"/>
      <c r="F39" s="6"/>
      <c r="G39" s="6"/>
      <c r="H39" s="44"/>
      <c r="I39" s="6" t="s">
        <v>1</v>
      </c>
      <c r="J39" s="25"/>
      <c r="K39" s="109">
        <v>45214</v>
      </c>
      <c r="L39" s="27">
        <v>1370000</v>
      </c>
      <c r="N39" s="116"/>
      <c r="O39" s="27"/>
      <c r="Q39" s="38"/>
      <c r="S39" s="33"/>
      <c r="T39" s="1"/>
      <c r="U39" s="1"/>
    </row>
    <row r="40" spans="1:21" x14ac:dyDescent="0.2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25"/>
      <c r="K40" s="109">
        <v>45215</v>
      </c>
      <c r="L40" s="27">
        <v>1150000</v>
      </c>
      <c r="N40" s="109"/>
      <c r="O40" s="27"/>
      <c r="Q40" s="38"/>
      <c r="S40" s="33"/>
      <c r="T40" s="1"/>
      <c r="U40" s="1"/>
    </row>
    <row r="41" spans="1:21" x14ac:dyDescent="0.2">
      <c r="A41" s="6"/>
      <c r="B41" s="6"/>
      <c r="C41" s="6"/>
      <c r="D41" s="6"/>
      <c r="E41" s="6"/>
      <c r="F41" s="6"/>
      <c r="G41" s="6"/>
      <c r="H41" s="7"/>
      <c r="I41" s="7"/>
      <c r="J41" s="25"/>
      <c r="K41" s="110"/>
      <c r="L41" s="27"/>
      <c r="N41" s="109"/>
      <c r="O41" s="27"/>
      <c r="Q41" s="38"/>
      <c r="S41" s="33"/>
      <c r="T41" s="1"/>
      <c r="U41" s="1"/>
    </row>
    <row r="42" spans="1:21" x14ac:dyDescent="0.2">
      <c r="A42" s="6"/>
      <c r="B42" s="6"/>
      <c r="C42" s="6" t="s">
        <v>64</v>
      </c>
      <c r="D42" s="6"/>
      <c r="E42" s="6"/>
      <c r="F42" s="6"/>
      <c r="G42" s="6"/>
      <c r="H42" s="7">
        <v>75000000</v>
      </c>
      <c r="I42" s="7"/>
      <c r="J42" s="25"/>
      <c r="K42" s="110"/>
      <c r="L42" s="139"/>
      <c r="N42" s="109"/>
      <c r="O42" s="27"/>
      <c r="Q42" s="38"/>
      <c r="S42" s="33"/>
      <c r="T42" s="1"/>
      <c r="U42" s="1"/>
    </row>
    <row r="43" spans="1:21" x14ac:dyDescent="0.2">
      <c r="A43" s="6"/>
      <c r="B43" s="6"/>
      <c r="C43" s="16" t="s">
        <v>30</v>
      </c>
      <c r="D43" s="6"/>
      <c r="E43" s="6"/>
      <c r="F43" s="6"/>
      <c r="G43" s="6"/>
      <c r="H43" s="37">
        <v>2310546</v>
      </c>
      <c r="J43" s="25"/>
      <c r="L43" s="139"/>
      <c r="N43" s="109"/>
      <c r="O43" s="27"/>
      <c r="Q43" s="38"/>
      <c r="S43" s="33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32649869</v>
      </c>
      <c r="I44" s="7"/>
      <c r="J44" s="25"/>
      <c r="N44" s="109"/>
      <c r="O44" s="27"/>
      <c r="Q44" s="38"/>
      <c r="S44" s="33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6">
        <v>32510381</v>
      </c>
      <c r="I45" s="7"/>
      <c r="J45" s="25"/>
      <c r="N45" s="109"/>
      <c r="O45" s="27"/>
      <c r="Q45" s="38"/>
      <c r="R45" s="49"/>
      <c r="S45" s="32"/>
      <c r="T45" s="50"/>
      <c r="U45" s="50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47">
        <f>SUM(H42:H45)</f>
        <v>142470796</v>
      </c>
      <c r="J46" s="25"/>
      <c r="N46" s="109"/>
      <c r="O46" s="27"/>
      <c r="Q46" s="38"/>
      <c r="R46" s="49"/>
      <c r="S46" s="32"/>
      <c r="T46" s="51"/>
      <c r="U46" s="50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48">
        <f>SUM(I40:I46)</f>
        <v>629345399</v>
      </c>
      <c r="J47" s="25"/>
      <c r="N47" s="109"/>
      <c r="O47" s="27"/>
      <c r="Q47" s="38"/>
      <c r="R47" s="49"/>
      <c r="S47" s="32"/>
      <c r="T47" s="49"/>
      <c r="U47" s="50"/>
    </row>
    <row r="48" spans="1:21" x14ac:dyDescent="0.25">
      <c r="A48" s="6"/>
      <c r="B48" s="16">
        <v>2</v>
      </c>
      <c r="C48" s="16" t="s">
        <v>57</v>
      </c>
      <c r="D48" s="6"/>
      <c r="E48" s="6"/>
      <c r="F48" s="6"/>
      <c r="G48" s="6"/>
      <c r="H48" s="7"/>
      <c r="I48" s="7"/>
      <c r="J48" s="25"/>
      <c r="N48" s="109"/>
      <c r="O48" s="27"/>
      <c r="Q48" s="38"/>
      <c r="R48" s="49"/>
      <c r="S48" s="50"/>
      <c r="T48" s="49"/>
      <c r="U48" s="50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M123</f>
        <v>4323000</v>
      </c>
      <c r="I49" s="7"/>
      <c r="J49" s="25"/>
      <c r="N49" s="109"/>
      <c r="O49" s="27"/>
      <c r="Q49" s="38"/>
      <c r="R49" s="55"/>
      <c r="S49" s="55">
        <f>SUM(S13:S47)</f>
        <v>0</v>
      </c>
      <c r="T49" s="49"/>
      <c r="U49" s="50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2"/>
      <c r="I50" s="7" t="s">
        <v>1</v>
      </c>
      <c r="J50" s="56"/>
      <c r="M50" s="57"/>
      <c r="N50" s="109"/>
      <c r="O50" s="27"/>
      <c r="P50" s="57"/>
      <c r="Q50" s="38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3"/>
      <c r="I51" s="7">
        <f>H49+H50</f>
        <v>4323000</v>
      </c>
      <c r="J51" s="56"/>
      <c r="M51" s="57"/>
      <c r="N51" s="109"/>
      <c r="O51" s="27"/>
      <c r="P51" s="57"/>
      <c r="Q51" s="38"/>
      <c r="R51" s="58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4"/>
      <c r="I52" s="7" t="s">
        <v>1</v>
      </c>
      <c r="J52" s="25"/>
      <c r="M52" s="57"/>
      <c r="N52" s="109"/>
      <c r="O52" s="27"/>
      <c r="P52" s="57"/>
      <c r="Q52" s="38"/>
      <c r="R52" s="58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0"/>
      <c r="M53" s="57"/>
      <c r="N53" s="109"/>
      <c r="O53" s="27"/>
      <c r="P53" s="57"/>
      <c r="Q53" s="38"/>
      <c r="R53" s="58"/>
      <c r="S53" s="1"/>
      <c r="U53" s="1"/>
    </row>
    <row r="54" spans="1:21" x14ac:dyDescent="0.25">
      <c r="A54" s="6"/>
      <c r="B54" s="6"/>
      <c r="C54" s="62" t="s">
        <v>61</v>
      </c>
      <c r="D54" s="6"/>
      <c r="E54" s="6"/>
      <c r="F54" s="6"/>
      <c r="G54" s="15"/>
      <c r="H54" s="37">
        <f>+L123</f>
        <v>44370000</v>
      </c>
      <c r="I54" s="7"/>
      <c r="J54" s="60"/>
      <c r="M54" s="57"/>
      <c r="N54" s="109"/>
      <c r="O54" s="27"/>
      <c r="P54" s="57"/>
      <c r="Q54" s="38"/>
      <c r="R54" s="58"/>
      <c r="S54" s="1"/>
      <c r="U54" s="1"/>
    </row>
    <row r="55" spans="1:21" x14ac:dyDescent="0.25">
      <c r="A55" s="6"/>
      <c r="B55" s="6"/>
      <c r="C55" s="62" t="s">
        <v>62</v>
      </c>
      <c r="D55" s="6"/>
      <c r="E55" s="6"/>
      <c r="F55" s="6"/>
      <c r="G55" s="15"/>
      <c r="H55" s="37">
        <f>+O123</f>
        <v>0</v>
      </c>
      <c r="I55" s="7"/>
      <c r="J55" s="60"/>
      <c r="M55" s="57"/>
      <c r="N55" s="109"/>
      <c r="O55" s="27"/>
      <c r="P55" s="57"/>
      <c r="Q55" s="38"/>
      <c r="R55" s="58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24"/>
      <c r="I56" s="7"/>
      <c r="J56" s="60"/>
      <c r="M56" s="57"/>
      <c r="N56" s="109"/>
      <c r="O56" s="27"/>
      <c r="P56" s="57"/>
      <c r="Q56" s="38"/>
      <c r="R56" s="58"/>
      <c r="S56" s="1"/>
      <c r="U56" s="1"/>
    </row>
    <row r="57" spans="1:21" x14ac:dyDescent="0.25">
      <c r="A57" s="6"/>
      <c r="B57" s="6"/>
      <c r="C57" s="6"/>
      <c r="D57" s="6"/>
      <c r="E57" s="6"/>
      <c r="F57" s="6"/>
      <c r="G57" s="6"/>
      <c r="H57" s="37"/>
      <c r="I57" s="7"/>
      <c r="J57" s="60"/>
      <c r="M57" s="57"/>
      <c r="N57" s="109"/>
      <c r="O57" s="27"/>
      <c r="P57" s="57"/>
      <c r="Q57" s="38"/>
      <c r="R57" s="58"/>
      <c r="S57" s="1"/>
      <c r="U57" s="1"/>
    </row>
    <row r="58" spans="1:21" x14ac:dyDescent="0.25">
      <c r="A58" s="6"/>
      <c r="B58" s="6"/>
      <c r="C58" s="6"/>
      <c r="D58" s="6"/>
      <c r="E58" s="6"/>
      <c r="F58" s="6"/>
      <c r="G58" s="6"/>
      <c r="H58" s="37"/>
      <c r="I58" s="7"/>
      <c r="J58" s="60"/>
      <c r="M58" s="57"/>
      <c r="N58" s="109"/>
      <c r="O58" s="27"/>
      <c r="P58" s="57"/>
      <c r="Q58" s="38"/>
      <c r="R58" s="58"/>
      <c r="S58" s="1"/>
      <c r="U58" s="1"/>
    </row>
    <row r="59" spans="1:21" x14ac:dyDescent="0.25">
      <c r="A59" s="6"/>
      <c r="B59" s="6"/>
      <c r="C59" s="6" t="s">
        <v>37</v>
      </c>
      <c r="D59" s="6"/>
      <c r="E59" s="6"/>
      <c r="F59" s="6"/>
      <c r="G59" s="6"/>
      <c r="H59" s="15"/>
      <c r="I59" s="44">
        <f>SUM(H54:H56)</f>
        <v>44370000</v>
      </c>
      <c r="J59" s="111"/>
      <c r="M59" s="57"/>
      <c r="N59" s="109"/>
      <c r="O59" s="27"/>
      <c r="P59" s="57"/>
      <c r="Q59" s="38"/>
      <c r="R59" s="59"/>
      <c r="S59" s="43"/>
      <c r="T59" s="59"/>
      <c r="U59" s="43"/>
    </row>
    <row r="60" spans="1:21" x14ac:dyDescent="0.25">
      <c r="A60" s="6"/>
      <c r="B60" s="6"/>
      <c r="C60" s="16" t="s">
        <v>37</v>
      </c>
      <c r="D60" s="6"/>
      <c r="E60" s="6"/>
      <c r="F60" s="6"/>
      <c r="G60" s="6"/>
      <c r="H60" s="7"/>
      <c r="I60" s="7">
        <f>+I33-I51+I59</f>
        <v>83410100</v>
      </c>
      <c r="J60" s="60"/>
      <c r="M60" s="61"/>
      <c r="N60" s="109"/>
      <c r="O60" s="27"/>
      <c r="P60" s="61"/>
      <c r="Q60" s="38"/>
      <c r="R60" s="59"/>
      <c r="S60" s="43"/>
      <c r="T60" s="59"/>
      <c r="U60" s="43"/>
    </row>
    <row r="61" spans="1:21" x14ac:dyDescent="0.25">
      <c r="A61" s="62" t="s">
        <v>38</v>
      </c>
      <c r="B61" s="6"/>
      <c r="C61" s="6" t="s">
        <v>39</v>
      </c>
      <c r="D61" s="6"/>
      <c r="E61" s="6"/>
      <c r="F61" s="6"/>
      <c r="G61" s="6"/>
      <c r="H61" s="7"/>
      <c r="I61" s="7">
        <f>+I27</f>
        <v>83410100</v>
      </c>
      <c r="J61" s="60"/>
      <c r="M61" s="61"/>
      <c r="N61" s="109"/>
      <c r="O61" s="27"/>
      <c r="P61" s="61"/>
      <c r="Q61" s="38"/>
      <c r="R61" s="59"/>
      <c r="S61" s="43"/>
      <c r="T61" s="59"/>
      <c r="U61" s="43"/>
    </row>
    <row r="62" spans="1:21" x14ac:dyDescent="0.25">
      <c r="A62" s="6"/>
      <c r="B62" s="6"/>
      <c r="C62" s="6"/>
      <c r="D62" s="6"/>
      <c r="E62" s="6"/>
      <c r="F62" s="6"/>
      <c r="G62" s="6"/>
      <c r="H62" s="7" t="s">
        <v>1</v>
      </c>
      <c r="I62" s="44">
        <v>0</v>
      </c>
      <c r="J62" s="60"/>
      <c r="M62" s="63"/>
      <c r="N62" s="109"/>
      <c r="O62" s="27"/>
      <c r="P62" s="63"/>
      <c r="Q62" s="38"/>
      <c r="R62" s="59"/>
      <c r="S62" s="43"/>
      <c r="T62" s="59"/>
      <c r="U62" s="64"/>
    </row>
    <row r="63" spans="1:21" x14ac:dyDescent="0.25">
      <c r="A63" s="6"/>
      <c r="B63" s="6"/>
      <c r="C63" s="6"/>
      <c r="D63" s="6"/>
      <c r="E63" s="6" t="s">
        <v>40</v>
      </c>
      <c r="F63" s="6"/>
      <c r="G63" s="6"/>
      <c r="H63" s="7"/>
      <c r="I63" s="7">
        <f>+I61-I60</f>
        <v>0</v>
      </c>
      <c r="J63" s="69"/>
      <c r="M63" s="57"/>
      <c r="N63" s="109"/>
      <c r="O63" s="27"/>
      <c r="P63" s="57"/>
      <c r="Q63" s="38"/>
      <c r="R63" s="59"/>
      <c r="S63" s="43"/>
      <c r="T63" s="59"/>
      <c r="U63" s="59"/>
    </row>
    <row r="64" spans="1:21" x14ac:dyDescent="0.25">
      <c r="A64" s="6"/>
      <c r="B64" s="6"/>
      <c r="C64" s="6"/>
      <c r="D64" s="6"/>
      <c r="E64" s="6"/>
      <c r="F64" s="6"/>
      <c r="G64" s="6"/>
      <c r="H64" s="7"/>
      <c r="I64" s="7"/>
      <c r="J64" s="69"/>
      <c r="M64" s="63"/>
      <c r="N64" s="109"/>
      <c r="O64" s="27"/>
      <c r="P64" s="63"/>
      <c r="Q64" s="38"/>
      <c r="R64" s="59"/>
      <c r="S64" s="43"/>
      <c r="T64" s="59"/>
      <c r="U64" s="59"/>
    </row>
    <row r="65" spans="1:21" x14ac:dyDescent="0.25">
      <c r="A65" s="6" t="s">
        <v>41</v>
      </c>
      <c r="B65" s="6"/>
      <c r="C65" s="6"/>
      <c r="D65" s="6"/>
      <c r="E65" s="6"/>
      <c r="F65" s="6"/>
      <c r="G65" s="6"/>
      <c r="H65" s="7"/>
      <c r="I65" s="41"/>
      <c r="J65" s="69"/>
      <c r="M65" s="63"/>
      <c r="N65" s="109"/>
      <c r="O65" s="27"/>
      <c r="P65" s="63"/>
      <c r="Q65" s="38"/>
      <c r="R65" s="59"/>
      <c r="S65" s="43"/>
      <c r="T65" s="59"/>
      <c r="U65" s="59"/>
    </row>
    <row r="66" spans="1:21" x14ac:dyDescent="0.25">
      <c r="A66" s="6" t="s">
        <v>42</v>
      </c>
      <c r="B66" s="6"/>
      <c r="C66" s="6"/>
      <c r="D66" s="6"/>
      <c r="E66" s="6" t="s">
        <v>1</v>
      </c>
      <c r="F66" s="6"/>
      <c r="G66" s="6" t="s">
        <v>43</v>
      </c>
      <c r="H66" s="7"/>
      <c r="I66" s="21"/>
      <c r="J66" s="69"/>
      <c r="M66" s="63"/>
      <c r="N66" s="109"/>
      <c r="O66" s="27"/>
      <c r="P66" s="63"/>
      <c r="Q66" s="38"/>
      <c r="R66" s="59"/>
      <c r="S66" s="43"/>
      <c r="T66" s="59"/>
      <c r="U66" s="59"/>
    </row>
    <row r="67" spans="1:21" x14ac:dyDescent="0.25">
      <c r="A67" s="6"/>
      <c r="B67" s="6"/>
      <c r="C67" s="6"/>
      <c r="D67" s="6"/>
      <c r="E67" s="6"/>
      <c r="F67" s="6"/>
      <c r="G67" s="6"/>
      <c r="H67" s="7" t="s">
        <v>1</v>
      </c>
      <c r="I67" s="21"/>
      <c r="J67" s="69"/>
      <c r="M67" s="63"/>
      <c r="N67" s="109"/>
      <c r="O67" s="27"/>
      <c r="P67" s="63"/>
      <c r="Q67" s="38"/>
      <c r="S67" s="33"/>
    </row>
    <row r="68" spans="1:21" x14ac:dyDescent="0.25">
      <c r="A68" s="65"/>
      <c r="B68" s="66"/>
      <c r="C68" s="66"/>
      <c r="D68" s="67"/>
      <c r="E68" s="67"/>
      <c r="F68" s="67"/>
      <c r="G68" s="67"/>
      <c r="H68" s="67"/>
      <c r="J68" s="69"/>
      <c r="N68" s="109"/>
      <c r="O68" s="27"/>
      <c r="Q68" s="38"/>
    </row>
    <row r="69" spans="1:21" x14ac:dyDescent="0.25">
      <c r="A69" s="1"/>
      <c r="B69" s="1"/>
      <c r="C69" s="1"/>
      <c r="D69" s="1"/>
      <c r="E69" s="1"/>
      <c r="F69" s="1"/>
      <c r="G69" s="8"/>
      <c r="I69" s="1"/>
      <c r="J69" s="69"/>
      <c r="N69" s="109"/>
      <c r="O69" s="27"/>
      <c r="Q69" s="38"/>
      <c r="S69" s="58"/>
    </row>
    <row r="70" spans="1:21" x14ac:dyDescent="0.25">
      <c r="A70" s="68" t="s">
        <v>44</v>
      </c>
      <c r="B70" s="66"/>
      <c r="C70" s="66"/>
      <c r="D70" s="67"/>
      <c r="E70" s="67"/>
      <c r="F70" s="67"/>
      <c r="G70" s="8" t="s">
        <v>45</v>
      </c>
      <c r="J70" s="69"/>
      <c r="O70" s="27"/>
      <c r="Q70" s="38"/>
      <c r="S70" s="58"/>
    </row>
    <row r="72" spans="1:21" x14ac:dyDescent="0.25">
      <c r="A72" s="68" t="s">
        <v>66</v>
      </c>
      <c r="B72" s="66"/>
      <c r="C72" s="66"/>
      <c r="D72" s="67"/>
      <c r="E72" s="67"/>
      <c r="F72" s="67"/>
      <c r="G72" s="8"/>
      <c r="H72" s="5" t="s">
        <v>69</v>
      </c>
      <c r="J72" s="69"/>
      <c r="O72" s="27"/>
      <c r="Q72" s="38"/>
      <c r="S72" s="58"/>
    </row>
    <row r="73" spans="1:21" x14ac:dyDescent="0.25">
      <c r="A73" s="1"/>
      <c r="B73" s="1"/>
      <c r="C73" s="1"/>
      <c r="D73" s="1"/>
      <c r="E73" s="1"/>
      <c r="F73" s="1"/>
      <c r="H73" s="8"/>
      <c r="I73" s="1"/>
      <c r="J73" s="69"/>
      <c r="O73" s="27"/>
      <c r="Q73" s="38"/>
    </row>
    <row r="74" spans="1:21" x14ac:dyDescent="0.25">
      <c r="A74" s="1"/>
      <c r="B74" s="1"/>
      <c r="C74" s="1"/>
      <c r="D74" s="1"/>
      <c r="E74" s="1"/>
      <c r="F74" s="1"/>
      <c r="G74" s="67" t="s">
        <v>46</v>
      </c>
      <c r="H74" s="1"/>
      <c r="I74" s="1"/>
      <c r="J74" s="69"/>
      <c r="M74" s="63"/>
      <c r="N74" s="63"/>
      <c r="O74" s="27"/>
      <c r="P74" s="63"/>
      <c r="Q74" s="38"/>
    </row>
    <row r="75" spans="1:21" x14ac:dyDescent="0.25">
      <c r="A75" s="1"/>
      <c r="B75" s="1"/>
      <c r="C75" s="1"/>
      <c r="D75" s="1"/>
      <c r="E75" s="1"/>
      <c r="F75" s="1"/>
      <c r="G75" s="67"/>
      <c r="H75" s="1"/>
      <c r="I75" s="1"/>
      <c r="J75" s="69"/>
      <c r="O75" s="27"/>
      <c r="Q75" s="38"/>
    </row>
    <row r="76" spans="1:21" x14ac:dyDescent="0.25">
      <c r="A76" s="1"/>
      <c r="B76" s="1"/>
      <c r="C76" s="1"/>
      <c r="D76" s="1"/>
      <c r="E76" s="1" t="s">
        <v>47</v>
      </c>
      <c r="F76" s="1"/>
      <c r="G76" s="1"/>
      <c r="H76" s="1"/>
      <c r="I76" s="1"/>
      <c r="J76" s="69"/>
      <c r="O76" s="27"/>
      <c r="Q76" s="38"/>
    </row>
    <row r="77" spans="1:21" x14ac:dyDescent="0.25">
      <c r="A77" s="1"/>
      <c r="B77" s="1"/>
      <c r="C77" s="1"/>
      <c r="D77" s="1"/>
      <c r="E77" s="1" t="s">
        <v>47</v>
      </c>
      <c r="F77" s="1"/>
      <c r="G77" s="1"/>
      <c r="H77" s="1"/>
      <c r="I77" s="70"/>
      <c r="J77" s="69"/>
      <c r="O77" s="27"/>
      <c r="Q77" s="38"/>
    </row>
    <row r="78" spans="1:21" x14ac:dyDescent="0.25">
      <c r="A78" s="67"/>
      <c r="B78" s="67"/>
      <c r="C78" s="67"/>
      <c r="D78" s="67"/>
      <c r="E78" s="67"/>
      <c r="F78" s="67"/>
      <c r="G78" s="71"/>
      <c r="H78" s="72"/>
      <c r="I78" s="67"/>
      <c r="J78" s="69"/>
      <c r="O78" s="27"/>
      <c r="Q78" s="73"/>
    </row>
    <row r="79" spans="1:21" x14ac:dyDescent="0.25">
      <c r="A79" s="67"/>
      <c r="B79" s="67"/>
      <c r="C79" s="67"/>
      <c r="D79" s="67"/>
      <c r="E79" s="67"/>
      <c r="F79" s="67"/>
      <c r="G79" s="71" t="s">
        <v>48</v>
      </c>
      <c r="H79" s="74"/>
      <c r="I79" s="67"/>
      <c r="J79" s="69"/>
      <c r="O79" s="27"/>
      <c r="Q79" s="73"/>
    </row>
    <row r="80" spans="1:21" x14ac:dyDescent="0.25">
      <c r="A80" s="78"/>
      <c r="B80" s="76"/>
      <c r="C80" s="76"/>
      <c r="D80" s="76"/>
      <c r="E80" s="77"/>
      <c r="F80" s="1"/>
      <c r="G80" s="1"/>
      <c r="H80" s="43"/>
      <c r="I80" s="1"/>
      <c r="J80" s="69"/>
      <c r="O80" s="27"/>
      <c r="Q80" s="73"/>
    </row>
    <row r="81" spans="1:17" x14ac:dyDescent="0.25">
      <c r="A81" s="78"/>
      <c r="B81" s="76"/>
      <c r="C81" s="79"/>
      <c r="D81" s="76"/>
      <c r="E81" s="80"/>
      <c r="F81" s="1"/>
      <c r="G81" s="1"/>
      <c r="H81" s="43"/>
      <c r="I81" s="1"/>
      <c r="J81" s="69"/>
      <c r="O81" s="27"/>
      <c r="Q81" s="73"/>
    </row>
    <row r="82" spans="1:17" x14ac:dyDescent="0.25">
      <c r="A82" s="77"/>
      <c r="B82" s="76"/>
      <c r="C82" s="79"/>
      <c r="D82" s="79"/>
      <c r="E82" s="81"/>
      <c r="F82" s="58"/>
      <c r="H82" s="59"/>
      <c r="J82" s="69"/>
      <c r="O82" s="27"/>
      <c r="Q82" s="73"/>
    </row>
    <row r="83" spans="1:17" x14ac:dyDescent="0.25">
      <c r="A83" s="82"/>
      <c r="B83" s="76"/>
      <c r="C83" s="83"/>
      <c r="D83" s="83"/>
      <c r="E83" s="81"/>
      <c r="H83" s="59"/>
      <c r="J83" s="69"/>
      <c r="O83" s="27"/>
      <c r="Q83" s="73"/>
    </row>
    <row r="84" spans="1:17" x14ac:dyDescent="0.25">
      <c r="A84" s="84"/>
      <c r="B84" s="76"/>
      <c r="C84" s="83"/>
      <c r="D84" s="83"/>
      <c r="E84" s="81"/>
      <c r="H84" s="59"/>
      <c r="J84" s="69"/>
      <c r="O84" s="27"/>
      <c r="Q84" s="85"/>
    </row>
    <row r="85" spans="1:17" x14ac:dyDescent="0.25">
      <c r="A85" s="84"/>
      <c r="B85" s="76"/>
      <c r="C85" s="83"/>
      <c r="D85" s="83"/>
      <c r="E85" s="81"/>
      <c r="H85" s="59"/>
      <c r="J85" s="69"/>
      <c r="O85" s="27"/>
      <c r="Q85" s="85"/>
    </row>
    <row r="86" spans="1:17" x14ac:dyDescent="0.25">
      <c r="A86" s="75"/>
      <c r="B86" s="76"/>
      <c r="C86" s="76"/>
      <c r="D86" s="76"/>
      <c r="E86" s="77"/>
      <c r="F86" s="1"/>
      <c r="G86" s="1"/>
      <c r="H86" s="43"/>
      <c r="I86" s="1"/>
      <c r="J86" s="69"/>
      <c r="K86" s="110"/>
      <c r="L86" s="27"/>
      <c r="O86" s="27"/>
      <c r="Q86" s="85"/>
    </row>
    <row r="87" spans="1:17" x14ac:dyDescent="0.25">
      <c r="A87" s="78" t="s">
        <v>49</v>
      </c>
      <c r="B87" s="76"/>
      <c r="C87" s="76"/>
      <c r="D87" s="76"/>
      <c r="E87" s="77"/>
      <c r="F87" s="1"/>
      <c r="G87" s="1"/>
      <c r="H87" s="43"/>
      <c r="I87" s="1"/>
      <c r="J87" s="69"/>
      <c r="K87" s="26"/>
      <c r="L87" s="27"/>
      <c r="O87" s="27"/>
      <c r="Q87" s="85"/>
    </row>
    <row r="88" spans="1:17" x14ac:dyDescent="0.25">
      <c r="A88" s="78"/>
      <c r="B88" s="76"/>
      <c r="C88" s="79"/>
      <c r="D88" s="76"/>
      <c r="E88" s="80"/>
      <c r="F88" s="1"/>
      <c r="G88" s="1"/>
      <c r="H88" s="43"/>
      <c r="I88" s="1"/>
      <c r="J88" s="69"/>
      <c r="K88" s="26"/>
      <c r="L88" s="27"/>
      <c r="O88" s="27"/>
      <c r="Q88" s="85"/>
    </row>
    <row r="89" spans="1:17" x14ac:dyDescent="0.25">
      <c r="A89" s="86">
        <f>SUM(A70:A88)</f>
        <v>0</v>
      </c>
      <c r="E89" s="59">
        <f>SUM(E70:E88)</f>
        <v>0</v>
      </c>
      <c r="H89" s="59">
        <f>SUM(H70:H88)</f>
        <v>0</v>
      </c>
      <c r="J89" s="69"/>
      <c r="K89" s="26"/>
      <c r="L89" s="27"/>
      <c r="O89" s="27"/>
      <c r="Q89" s="85"/>
    </row>
    <row r="90" spans="1:17" x14ac:dyDescent="0.25">
      <c r="J90" s="69"/>
      <c r="K90" s="26"/>
      <c r="L90" s="27"/>
      <c r="O90" s="27"/>
      <c r="Q90" s="73"/>
    </row>
    <row r="91" spans="1:17" x14ac:dyDescent="0.25">
      <c r="J91" s="69"/>
      <c r="K91" s="26"/>
      <c r="L91" s="27"/>
      <c r="O91" s="27"/>
      <c r="Q91" s="73"/>
    </row>
    <row r="92" spans="1:17" x14ac:dyDescent="0.25">
      <c r="J92" s="69"/>
      <c r="K92" s="26"/>
      <c r="L92" s="27"/>
      <c r="O92" s="27"/>
      <c r="Q92" s="73"/>
    </row>
    <row r="93" spans="1:17" x14ac:dyDescent="0.25">
      <c r="J93" s="69"/>
      <c r="K93" s="26"/>
      <c r="L93" s="27"/>
      <c r="O93" s="27"/>
      <c r="Q93" s="73"/>
    </row>
    <row r="94" spans="1:17" x14ac:dyDescent="0.25">
      <c r="J94" s="69"/>
      <c r="K94" s="26"/>
      <c r="L94" s="27"/>
      <c r="O94" s="27"/>
      <c r="Q94" s="73"/>
    </row>
    <row r="95" spans="1:17" x14ac:dyDescent="0.25">
      <c r="J95" s="69"/>
      <c r="K95" s="26"/>
      <c r="L95" s="27"/>
      <c r="O95" s="27"/>
      <c r="Q95" s="73"/>
    </row>
    <row r="96" spans="1:17" x14ac:dyDescent="0.2">
      <c r="K96" s="26"/>
      <c r="L96" s="27"/>
      <c r="O96" s="27"/>
      <c r="Q96" s="73"/>
    </row>
    <row r="97" spans="1:21" x14ac:dyDescent="0.2">
      <c r="K97" s="26"/>
      <c r="L97" s="27"/>
      <c r="O97" s="27"/>
      <c r="Q97" s="73"/>
    </row>
    <row r="98" spans="1:21" x14ac:dyDescent="0.2">
      <c r="K98" s="26"/>
      <c r="L98" s="27"/>
      <c r="O98" s="27"/>
      <c r="Q98" s="73"/>
    </row>
    <row r="99" spans="1:21" x14ac:dyDescent="0.2">
      <c r="K99" s="26"/>
      <c r="L99" s="27"/>
      <c r="O99" s="27"/>
      <c r="Q99" s="73"/>
    </row>
    <row r="100" spans="1:21" x14ac:dyDescent="0.2">
      <c r="K100" s="26"/>
      <c r="L100" s="27"/>
      <c r="O100" s="27"/>
      <c r="Q100" s="73"/>
    </row>
    <row r="101" spans="1:21" x14ac:dyDescent="0.2">
      <c r="K101" s="26"/>
      <c r="L101" s="27"/>
      <c r="O101" s="27"/>
      <c r="Q101" s="73"/>
    </row>
    <row r="102" spans="1:21" x14ac:dyDescent="0.25">
      <c r="K102" s="26"/>
      <c r="L102" s="87"/>
      <c r="O102" s="87"/>
      <c r="Q102" s="73"/>
    </row>
    <row r="103" spans="1:21" x14ac:dyDescent="0.25">
      <c r="K103" s="26"/>
      <c r="L103" s="87"/>
      <c r="O103" s="87"/>
      <c r="Q103" s="73"/>
    </row>
    <row r="104" spans="1:21" x14ac:dyDescent="0.25">
      <c r="K104" s="26"/>
      <c r="L104" s="88"/>
      <c r="O104" s="88"/>
      <c r="Q104" s="73"/>
    </row>
    <row r="105" spans="1:21" x14ac:dyDescent="0.25">
      <c r="K105" s="26"/>
      <c r="L105" s="88"/>
      <c r="O105" s="88"/>
      <c r="Q105" s="73"/>
    </row>
    <row r="106" spans="1:21" x14ac:dyDescent="0.25">
      <c r="K106" s="26"/>
      <c r="L106" s="88"/>
      <c r="O106" s="88"/>
      <c r="Q106" s="73"/>
    </row>
    <row r="107" spans="1:21" x14ac:dyDescent="0.25">
      <c r="K107" s="26"/>
      <c r="L107" s="88"/>
      <c r="O107" s="88"/>
      <c r="Q107" s="73"/>
    </row>
    <row r="108" spans="1:21" x14ac:dyDescent="0.25">
      <c r="K108" s="26"/>
      <c r="L108" s="88"/>
      <c r="O108" s="88"/>
      <c r="Q108" s="73"/>
    </row>
    <row r="109" spans="1:21" x14ac:dyDescent="0.25">
      <c r="K109" s="26"/>
      <c r="L109" s="88"/>
      <c r="O109" s="88"/>
      <c r="Q109" s="73"/>
    </row>
    <row r="110" spans="1:21" x14ac:dyDescent="0.25">
      <c r="K110" s="26"/>
      <c r="L110" s="88"/>
      <c r="O110" s="88"/>
      <c r="Q110" s="73"/>
    </row>
    <row r="111" spans="1:21" s="45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88"/>
      <c r="O111" s="88"/>
      <c r="Q111" s="73"/>
      <c r="R111" s="5"/>
      <c r="S111" s="5"/>
      <c r="T111" s="5"/>
      <c r="U111" s="5"/>
    </row>
    <row r="112" spans="1:21" s="45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88"/>
      <c r="O112" s="88"/>
      <c r="Q112" s="89"/>
      <c r="R112" s="5"/>
      <c r="S112" s="5"/>
      <c r="T112" s="5"/>
      <c r="U112" s="5"/>
    </row>
    <row r="113" spans="1:21" s="45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88"/>
      <c r="O113" s="88"/>
      <c r="Q113" s="89"/>
      <c r="R113" s="5"/>
      <c r="S113" s="5"/>
      <c r="T113" s="5"/>
      <c r="U113" s="5"/>
    </row>
    <row r="114" spans="1:21" s="45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88"/>
      <c r="O114" s="88"/>
      <c r="Q114" s="89"/>
      <c r="R114" s="5"/>
      <c r="S114" s="5"/>
      <c r="T114" s="5"/>
      <c r="U114" s="5"/>
    </row>
    <row r="115" spans="1:21" s="45" customFormat="1" x14ac:dyDescent="0.25">
      <c r="A115" s="5"/>
      <c r="B115" s="5"/>
      <c r="C115" s="5"/>
      <c r="D115" s="5"/>
      <c r="E115" s="5"/>
      <c r="F115" s="5"/>
      <c r="G115" s="5"/>
      <c r="I115" s="5"/>
      <c r="J115" s="5"/>
      <c r="K115" s="26"/>
      <c r="L115" s="88"/>
      <c r="O115" s="88"/>
      <c r="Q115" s="63">
        <f>SUM(Q13:Q114)</f>
        <v>0</v>
      </c>
      <c r="R115" s="5"/>
      <c r="S115" s="5"/>
      <c r="T115" s="5"/>
      <c r="U115" s="5"/>
    </row>
    <row r="116" spans="1:21" s="45" customFormat="1" x14ac:dyDescent="0.25">
      <c r="A116" s="5"/>
      <c r="B116" s="5"/>
      <c r="C116" s="5"/>
      <c r="D116" s="5"/>
      <c r="E116" s="5"/>
      <c r="F116" s="5"/>
      <c r="I116" s="5"/>
      <c r="J116" s="5"/>
      <c r="K116" s="26"/>
      <c r="L116" s="88"/>
      <c r="O116" s="88"/>
      <c r="Q116" s="89"/>
      <c r="R116" s="5"/>
      <c r="S116" s="5"/>
      <c r="T116" s="5"/>
      <c r="U116" s="5"/>
    </row>
    <row r="117" spans="1:21" s="45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88"/>
      <c r="O117" s="88"/>
      <c r="Q117" s="89"/>
      <c r="R117" s="5"/>
      <c r="S117" s="5"/>
      <c r="T117" s="5"/>
      <c r="U117" s="5"/>
    </row>
    <row r="118" spans="1:21" s="45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88"/>
      <c r="O118" s="88"/>
      <c r="Q118" s="89"/>
      <c r="R118" s="5"/>
      <c r="S118" s="5"/>
      <c r="T118" s="5"/>
      <c r="U118" s="5"/>
    </row>
    <row r="119" spans="1:21" s="45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88"/>
      <c r="O119" s="88"/>
      <c r="Q119" s="89"/>
      <c r="R119" s="5"/>
      <c r="S119" s="5"/>
      <c r="T119" s="5"/>
      <c r="U119" s="5"/>
    </row>
    <row r="120" spans="1:21" s="45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88"/>
      <c r="O120" s="88"/>
      <c r="Q120" s="89"/>
      <c r="R120" s="5"/>
      <c r="S120" s="5"/>
      <c r="T120" s="5"/>
      <c r="U120" s="5"/>
    </row>
    <row r="121" spans="1:21" s="45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88"/>
      <c r="O121" s="88"/>
      <c r="Q121" s="89"/>
      <c r="R121" s="5"/>
      <c r="S121" s="5"/>
      <c r="T121" s="5"/>
      <c r="U121" s="5"/>
    </row>
    <row r="122" spans="1:21" s="45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88"/>
      <c r="O122" s="88"/>
      <c r="Q122" s="89"/>
      <c r="R122" s="5"/>
      <c r="S122" s="5"/>
      <c r="T122" s="5"/>
      <c r="U122" s="5"/>
    </row>
    <row r="123" spans="1:21" s="45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26"/>
      <c r="L123" s="90">
        <f>SUM(L13:L122)</f>
        <v>44370000</v>
      </c>
      <c r="M123" s="90">
        <f t="shared" ref="M123:P123" si="1">SUM(M13:M122)</f>
        <v>4323000</v>
      </c>
      <c r="N123" s="90">
        <f>SUM(N13:N122)</f>
        <v>0</v>
      </c>
      <c r="O123" s="90">
        <f>SUM(O13:O122)</f>
        <v>0</v>
      </c>
      <c r="P123" s="90">
        <f t="shared" si="1"/>
        <v>0</v>
      </c>
      <c r="Q123" s="89"/>
      <c r="R123" s="5"/>
      <c r="S123" s="5"/>
      <c r="T123" s="5"/>
      <c r="U123" s="5"/>
    </row>
    <row r="124" spans="1:21" s="45" customFormat="1" x14ac:dyDescent="0.25">
      <c r="A124" s="5"/>
      <c r="B124" s="5"/>
      <c r="C124" s="5"/>
      <c r="D124" s="5"/>
      <c r="E124" s="5"/>
      <c r="F124" s="5"/>
      <c r="H124" s="5"/>
      <c r="I124" s="5"/>
      <c r="J124" s="5"/>
      <c r="K124" s="5"/>
      <c r="L124" s="90">
        <f>SUM(L13:L123)</f>
        <v>88740000</v>
      </c>
      <c r="O124" s="90">
        <f>SUM(O13:O123)</f>
        <v>0</v>
      </c>
      <c r="Q124" s="89"/>
      <c r="R124" s="5"/>
      <c r="S124" s="5"/>
      <c r="T124" s="5"/>
      <c r="U124" s="5"/>
    </row>
    <row r="125" spans="1:21" s="45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1"/>
      <c r="O125" s="91"/>
      <c r="Q125" s="89"/>
      <c r="R125" s="5"/>
      <c r="S125" s="5"/>
      <c r="T125" s="5"/>
      <c r="U125" s="5"/>
    </row>
    <row r="126" spans="1:21" s="45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1"/>
      <c r="O126" s="91"/>
      <c r="Q126" s="89"/>
      <c r="R126" s="5"/>
      <c r="S126" s="5"/>
      <c r="T126" s="5"/>
      <c r="U126" s="5"/>
    </row>
    <row r="127" spans="1:21" s="45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1"/>
      <c r="O127" s="91"/>
      <c r="Q127" s="89"/>
      <c r="R127" s="5"/>
      <c r="S127" s="5"/>
      <c r="T127" s="5"/>
      <c r="U127" s="5"/>
    </row>
    <row r="128" spans="1:21" s="45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1"/>
      <c r="O128" s="91"/>
      <c r="Q128" s="89"/>
      <c r="R128" s="5"/>
      <c r="S128" s="5"/>
      <c r="T128" s="5"/>
      <c r="U128" s="5"/>
    </row>
    <row r="129" spans="1:21" s="45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1"/>
      <c r="O129" s="91"/>
      <c r="Q129" s="89"/>
      <c r="R129" s="5"/>
      <c r="S129" s="5"/>
      <c r="T129" s="5"/>
      <c r="U129" s="5"/>
    </row>
    <row r="130" spans="1:21" s="45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1"/>
      <c r="O130" s="91"/>
      <c r="Q130" s="89"/>
      <c r="R130" s="5"/>
      <c r="S130" s="5"/>
      <c r="T130" s="5"/>
      <c r="U130" s="5"/>
    </row>
    <row r="131" spans="1:21" s="45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1"/>
      <c r="O131" s="91"/>
      <c r="Q131" s="89"/>
      <c r="R131" s="5"/>
      <c r="S131" s="5"/>
      <c r="T131" s="5"/>
      <c r="U131" s="5"/>
    </row>
    <row r="132" spans="1:21" s="45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1"/>
      <c r="O132" s="91"/>
      <c r="Q132" s="89"/>
      <c r="R132" s="5"/>
      <c r="S132" s="5"/>
      <c r="T132" s="5"/>
      <c r="U132" s="5"/>
    </row>
    <row r="133" spans="1:21" s="45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1"/>
      <c r="O133" s="91"/>
      <c r="Q133" s="89"/>
      <c r="R133" s="5"/>
      <c r="S133" s="5"/>
      <c r="T133" s="5"/>
      <c r="U133" s="5"/>
    </row>
    <row r="134" spans="1:21" s="45" customForma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91"/>
      <c r="O134" s="91"/>
      <c r="Q134" s="89"/>
      <c r="R134" s="5"/>
      <c r="S134" s="5"/>
      <c r="T134" s="5"/>
      <c r="U134" s="5"/>
    </row>
  </sheetData>
  <mergeCells count="3">
    <mergeCell ref="A1:I1"/>
    <mergeCell ref="L11:M11"/>
    <mergeCell ref="N11:O11"/>
  </mergeCells>
  <hyperlinks>
    <hyperlink ref="K15" r:id="rId1" display="cetak-kwitansi.php%3fid=1800981"/>
    <hyperlink ref="K18" r:id="rId2" display="cetak-kwitansi.php%3fid=1800984"/>
    <hyperlink ref="K19" r:id="rId3" display="cetak-kwitansi.php%3fid=1800985"/>
    <hyperlink ref="K20" r:id="rId4" display="cetak-kwitansi.php%3fid=1800986"/>
    <hyperlink ref="K21" r:id="rId5" display="cetak-kwitansi.php%3fid=1800987"/>
    <hyperlink ref="K22" r:id="rId6" display="cetak-kwitansi.php%3fid=1800988"/>
    <hyperlink ref="K24" r:id="rId7" display="cetak-kwitansi.php%3fid=1800990"/>
    <hyperlink ref="K25" r:id="rId8" display="cetak-kwitansi.php%3fid=1800991"/>
    <hyperlink ref="K26" r:id="rId9" display="cetak-kwitansi.php%3fid=1800992"/>
    <hyperlink ref="K27" r:id="rId10" display="cetak-kwitansi.php%3fid=1800993"/>
    <hyperlink ref="K29" r:id="rId11" display="cetak-kwitansi.php%3fid=1800995"/>
    <hyperlink ref="K32" r:id="rId12" display="cetak-kwitansi.php%3fid=1800998"/>
    <hyperlink ref="K33" r:id="rId13" display="cetak-kwitansi.php%3fid=1800999"/>
    <hyperlink ref="K34" r:id="rId14" display="cetak-kwitansi.php%3fid=1801000"/>
    <hyperlink ref="K35" r:id="rId15" display="cetak-kwitansi.php%3fid=1801001"/>
    <hyperlink ref="K36" r:id="rId16" display="cetak-kwitansi.php%3fid=1801002"/>
    <hyperlink ref="K38" r:id="rId17" display="cetak-kwitansi.php%3fid=1801004"/>
    <hyperlink ref="K39" r:id="rId18" display="cetak-kwitansi.php%3fid=1801005"/>
    <hyperlink ref="K40" r:id="rId19" display="cetak-kwitansi.php%3fid=1801006"/>
    <hyperlink ref="K16" r:id="rId20" display="cetak-kwitansi.php%3fid=1800982"/>
    <hyperlink ref="K30" r:id="rId21" display="cetak-kwitansi.php%3fid=1800996"/>
    <hyperlink ref="K37" r:id="rId22" display="cetak-kwitansi.php%3fid=1801003"/>
    <hyperlink ref="K17" r:id="rId23" display="cetak-kwitansi.php%3fid=1800983"/>
    <hyperlink ref="K23" r:id="rId24" display="cetak-kwitansi.php%3fid=1800989"/>
    <hyperlink ref="K28" r:id="rId25" display="cetak-kwitansi.php%3fid=1800994"/>
    <hyperlink ref="K31" r:id="rId26" display="cetak-kwitansi.php%3fid=1800997"/>
  </hyperlinks>
  <pageMargins left="0.7" right="0.7" top="0.75" bottom="0.75" header="0.3" footer="0.3"/>
  <pageSetup scale="59" orientation="portrait" horizontalDpi="0" verticalDpi="0" r:id="rId2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3"/>
  <sheetViews>
    <sheetView view="pageBreakPreview" topLeftCell="A39" zoomScale="84" zoomScaleNormal="100" zoomScaleSheetLayoutView="84" workbookViewId="0">
      <selection activeCell="I51" sqref="I51"/>
    </sheetView>
  </sheetViews>
  <sheetFormatPr defaultRowHeight="15" x14ac:dyDescent="0.25"/>
  <cols>
    <col min="1" max="1" width="17.42578125" style="5" customWidth="1"/>
    <col min="2" max="2" width="11.85546875" style="5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91" bestFit="1" customWidth="1"/>
    <col min="13" max="14" width="20.7109375" style="45" customWidth="1"/>
    <col min="15" max="15" width="18.5703125" style="91" bestFit="1" customWidth="1"/>
    <col min="16" max="16" width="20.7109375" style="45" customWidth="1"/>
    <col min="17" max="17" width="21.5703125" style="89" bestFit="1" customWidth="1"/>
    <col min="18" max="18" width="21.5703125" style="5" bestFit="1" customWidth="1"/>
    <col min="19" max="19" width="12.42578125" style="5" bestFit="1" customWidth="1"/>
    <col min="20" max="20" width="22.42578125" style="5" customWidth="1"/>
    <col min="21" max="21" width="20.140625" style="5" customWidth="1"/>
    <col min="22" max="16384" width="9.140625" style="5"/>
  </cols>
  <sheetData>
    <row r="1" spans="1:21" ht="15.75" x14ac:dyDescent="0.25">
      <c r="A1" s="153" t="s">
        <v>0</v>
      </c>
      <c r="B1" s="153"/>
      <c r="C1" s="153"/>
      <c r="D1" s="153"/>
      <c r="E1" s="153"/>
      <c r="F1" s="153"/>
      <c r="G1" s="153"/>
      <c r="H1" s="153"/>
      <c r="I1" s="153"/>
      <c r="J1" s="138">
        <f>67500+70000-30000</f>
        <v>107500</v>
      </c>
      <c r="K1" s="1"/>
      <c r="L1" s="2"/>
      <c r="M1" s="3"/>
      <c r="N1" s="3"/>
      <c r="O1" s="2"/>
      <c r="P1" s="3"/>
      <c r="Q1" s="4"/>
      <c r="R1" s="1"/>
      <c r="S1" s="1"/>
      <c r="T1" s="1"/>
      <c r="U1" s="1"/>
    </row>
    <row r="2" spans="1:21" x14ac:dyDescent="0.25">
      <c r="A2" s="6"/>
      <c r="B2" s="6"/>
      <c r="C2" s="6"/>
      <c r="D2" s="6"/>
      <c r="E2" s="6"/>
      <c r="F2" s="6"/>
      <c r="G2" s="6"/>
      <c r="H2" s="7"/>
      <c r="I2" s="6"/>
      <c r="J2" s="6" t="s">
        <v>1</v>
      </c>
      <c r="K2" s="1"/>
      <c r="L2" s="2"/>
      <c r="M2" s="3"/>
      <c r="N2" s="3"/>
      <c r="O2" s="2"/>
      <c r="P2" s="3"/>
      <c r="Q2" s="8"/>
      <c r="R2" s="1"/>
      <c r="S2" s="1"/>
      <c r="T2" s="1"/>
      <c r="U2" s="1"/>
    </row>
    <row r="3" spans="1:21" ht="14.25" x14ac:dyDescent="0.2">
      <c r="A3" s="6" t="s">
        <v>2</v>
      </c>
      <c r="B3" s="9" t="s">
        <v>51</v>
      </c>
      <c r="C3" s="8"/>
      <c r="D3" s="6"/>
      <c r="E3" s="6"/>
      <c r="F3" s="6"/>
      <c r="G3" s="6"/>
      <c r="H3" s="6" t="s">
        <v>3</v>
      </c>
      <c r="I3" s="10">
        <v>43167</v>
      </c>
      <c r="J3" s="11"/>
      <c r="K3" s="1"/>
      <c r="L3" s="12"/>
      <c r="M3" s="3"/>
      <c r="N3" s="3"/>
      <c r="O3" s="12"/>
      <c r="P3" s="3"/>
      <c r="Q3" s="8"/>
      <c r="R3" s="1"/>
      <c r="S3" s="1"/>
      <c r="T3" s="1"/>
      <c r="U3" s="1"/>
    </row>
    <row r="4" spans="1:21" ht="14.25" x14ac:dyDescent="0.2">
      <c r="A4" s="6" t="s">
        <v>87</v>
      </c>
      <c r="B4" s="6" t="s">
        <v>5</v>
      </c>
      <c r="C4" s="6"/>
      <c r="D4" s="6"/>
      <c r="E4" s="6"/>
      <c r="F4" s="6"/>
      <c r="G4" s="6"/>
      <c r="H4" s="6" t="s">
        <v>6</v>
      </c>
      <c r="I4" s="13">
        <v>0.66666666666666663</v>
      </c>
      <c r="J4" s="13"/>
      <c r="K4" s="1"/>
      <c r="L4" s="12"/>
      <c r="M4" s="3"/>
      <c r="N4" s="3"/>
      <c r="O4" s="12"/>
      <c r="P4" s="3"/>
      <c r="Q4" s="8"/>
      <c r="R4" s="1"/>
      <c r="S4" s="1"/>
      <c r="T4" s="1"/>
      <c r="U4" s="1"/>
    </row>
    <row r="5" spans="1:21" ht="14.25" x14ac:dyDescent="0.2">
      <c r="A5" s="6"/>
      <c r="B5" s="6" t="s">
        <v>1</v>
      </c>
      <c r="C5" s="6"/>
      <c r="D5" s="6"/>
      <c r="E5" s="6"/>
      <c r="F5" s="6"/>
      <c r="G5" s="6"/>
      <c r="H5" s="7"/>
      <c r="I5" s="13"/>
      <c r="J5" s="14"/>
      <c r="K5" s="1"/>
      <c r="L5" s="12"/>
      <c r="M5" s="15"/>
      <c r="N5" s="15"/>
      <c r="O5" s="12"/>
      <c r="P5" s="15"/>
      <c r="Q5" s="4"/>
      <c r="R5" s="1"/>
      <c r="S5" s="1"/>
      <c r="T5" s="1"/>
      <c r="U5" s="1"/>
    </row>
    <row r="6" spans="1:21" ht="14.25" x14ac:dyDescent="0.2">
      <c r="A6" s="16" t="s">
        <v>7</v>
      </c>
      <c r="B6" s="17"/>
      <c r="C6" s="6"/>
      <c r="D6" s="6"/>
      <c r="E6" s="6"/>
      <c r="F6" s="6"/>
      <c r="G6" s="6" t="s">
        <v>1</v>
      </c>
      <c r="H6" s="7"/>
      <c r="I6" s="6" t="s">
        <v>27</v>
      </c>
      <c r="J6" s="6">
        <f>5715000+450000</f>
        <v>6165000</v>
      </c>
      <c r="K6" s="18">
        <v>1220004260181</v>
      </c>
      <c r="L6" s="12"/>
      <c r="M6" s="3"/>
      <c r="N6" s="3"/>
      <c r="O6" s="12"/>
      <c r="P6" s="3"/>
      <c r="Q6" s="6"/>
      <c r="R6" s="1"/>
      <c r="S6" s="1"/>
      <c r="T6" s="1"/>
      <c r="U6" s="1"/>
    </row>
    <row r="7" spans="1:21" ht="14.25" x14ac:dyDescent="0.2">
      <c r="A7" s="6"/>
      <c r="B7" s="6"/>
      <c r="C7" s="19" t="s">
        <v>8</v>
      </c>
      <c r="D7" s="19"/>
      <c r="E7" s="19" t="s">
        <v>9</v>
      </c>
      <c r="F7" s="19"/>
      <c r="G7" s="19" t="s">
        <v>10</v>
      </c>
      <c r="H7" s="7"/>
      <c r="I7" s="6"/>
      <c r="J7" s="6"/>
      <c r="K7" s="1"/>
      <c r="L7" s="12"/>
      <c r="M7" s="3"/>
      <c r="N7" s="3"/>
      <c r="O7" s="12"/>
      <c r="P7" s="3"/>
      <c r="Q7" s="6"/>
      <c r="R7" s="1"/>
      <c r="S7" s="1"/>
      <c r="T7" s="1"/>
      <c r="U7" s="1"/>
    </row>
    <row r="8" spans="1:21" ht="14.25" x14ac:dyDescent="0.2">
      <c r="A8" s="6"/>
      <c r="B8" s="20"/>
      <c r="C8" s="21">
        <v>100000</v>
      </c>
      <c r="D8" s="6"/>
      <c r="E8" s="22">
        <v>160</v>
      </c>
      <c r="F8" s="20"/>
      <c r="G8" s="15">
        <f>C8*E8</f>
        <v>16000000</v>
      </c>
      <c r="H8" s="7"/>
      <c r="I8" s="15"/>
      <c r="J8" s="15"/>
      <c r="K8" s="1"/>
      <c r="L8" s="12"/>
      <c r="M8" s="3"/>
      <c r="N8" s="3"/>
      <c r="O8" s="12"/>
      <c r="P8" s="3"/>
      <c r="Q8" s="6"/>
      <c r="R8" s="1"/>
      <c r="S8" s="1"/>
      <c r="T8" s="1"/>
      <c r="U8" s="1"/>
    </row>
    <row r="9" spans="1:21" x14ac:dyDescent="0.25">
      <c r="A9" s="6"/>
      <c r="B9" s="20"/>
      <c r="C9" s="21">
        <v>50000</v>
      </c>
      <c r="D9" s="6"/>
      <c r="E9" s="22">
        <v>201</v>
      </c>
      <c r="F9" s="20"/>
      <c r="G9" s="15">
        <f t="shared" ref="G9:G16" si="0">C9*E9</f>
        <v>10050000</v>
      </c>
      <c r="H9" s="7"/>
      <c r="I9" s="15"/>
      <c r="J9" s="15"/>
      <c r="K9" s="1"/>
      <c r="L9" s="2"/>
      <c r="M9" s="3"/>
      <c r="N9" s="3"/>
      <c r="O9" s="2"/>
      <c r="P9" s="3"/>
      <c r="Q9" s="4"/>
      <c r="R9" s="1"/>
      <c r="S9" s="1"/>
      <c r="T9" s="1"/>
      <c r="U9" s="1"/>
    </row>
    <row r="10" spans="1:21" x14ac:dyDescent="0.25">
      <c r="A10" s="6"/>
      <c r="B10" s="20"/>
      <c r="C10" s="21">
        <v>20000</v>
      </c>
      <c r="D10" s="6"/>
      <c r="E10" s="22">
        <v>0</v>
      </c>
      <c r="F10" s="20"/>
      <c r="G10" s="15">
        <f t="shared" si="0"/>
        <v>0</v>
      </c>
      <c r="H10" s="7"/>
      <c r="I10" s="7"/>
      <c r="J10" s="15"/>
      <c r="K10" s="23"/>
      <c r="L10" s="2" t="s">
        <v>65</v>
      </c>
      <c r="M10" s="3"/>
      <c r="N10" s="3"/>
      <c r="O10" s="2"/>
      <c r="P10" s="3"/>
      <c r="Q10" s="6"/>
      <c r="R10" s="1"/>
      <c r="S10" s="1"/>
      <c r="T10" s="1"/>
      <c r="U10" s="1"/>
    </row>
    <row r="11" spans="1:21" x14ac:dyDescent="0.25">
      <c r="A11" s="6"/>
      <c r="B11" s="20"/>
      <c r="C11" s="21">
        <v>10000</v>
      </c>
      <c r="D11" s="6"/>
      <c r="E11" s="22">
        <v>9</v>
      </c>
      <c r="F11" s="20"/>
      <c r="G11" s="15">
        <f t="shared" si="0"/>
        <v>90000</v>
      </c>
      <c r="H11" s="7"/>
      <c r="I11" s="15"/>
      <c r="J11" s="15"/>
      <c r="K11" s="99"/>
      <c r="L11" s="154" t="s">
        <v>54</v>
      </c>
      <c r="M11" s="154"/>
      <c r="N11" s="155" t="s">
        <v>55</v>
      </c>
      <c r="O11" s="155"/>
      <c r="P11" s="100"/>
      <c r="Q11" s="7"/>
      <c r="R11" s="1"/>
      <c r="S11" s="1"/>
      <c r="T11" s="1" t="s">
        <v>11</v>
      </c>
      <c r="U11" s="1"/>
    </row>
    <row r="12" spans="1:21" ht="14.25" x14ac:dyDescent="0.2">
      <c r="A12" s="6"/>
      <c r="B12" s="20"/>
      <c r="C12" s="21">
        <v>5000</v>
      </c>
      <c r="D12" s="6"/>
      <c r="E12" s="20">
        <v>12</v>
      </c>
      <c r="F12" s="20"/>
      <c r="G12" s="15">
        <f>C12*E12</f>
        <v>60000</v>
      </c>
      <c r="H12" s="7"/>
      <c r="I12" s="15"/>
      <c r="J12" s="15"/>
      <c r="K12" s="122" t="s">
        <v>63</v>
      </c>
      <c r="L12" s="101" t="s">
        <v>12</v>
      </c>
      <c r="M12" s="103" t="s">
        <v>13</v>
      </c>
      <c r="N12" s="102" t="s">
        <v>56</v>
      </c>
      <c r="O12" s="101" t="s">
        <v>12</v>
      </c>
      <c r="P12" s="102" t="s">
        <v>13</v>
      </c>
      <c r="Q12" s="24" t="s">
        <v>11</v>
      </c>
      <c r="R12" s="1" t="s">
        <v>14</v>
      </c>
      <c r="S12" s="1" t="s">
        <v>15</v>
      </c>
      <c r="T12" s="1" t="s">
        <v>16</v>
      </c>
      <c r="U12" s="1"/>
    </row>
    <row r="13" spans="1:21" x14ac:dyDescent="0.25">
      <c r="A13" s="6" t="s">
        <v>68</v>
      </c>
      <c r="B13" s="20"/>
      <c r="C13" s="21">
        <v>2000</v>
      </c>
      <c r="D13" s="6"/>
      <c r="E13" s="20">
        <v>49</v>
      </c>
      <c r="F13" s="20"/>
      <c r="G13" s="15">
        <f t="shared" si="0"/>
        <v>98000</v>
      </c>
      <c r="H13" s="7"/>
      <c r="I13" s="15"/>
      <c r="J13" s="133">
        <v>2004000</v>
      </c>
      <c r="K13" s="109">
        <v>45216</v>
      </c>
      <c r="L13" s="27">
        <v>950000</v>
      </c>
      <c r="M13" s="126">
        <v>82328000</v>
      </c>
      <c r="N13" s="136"/>
      <c r="O13" s="27">
        <v>3265000</v>
      </c>
      <c r="P13" s="118"/>
      <c r="Q13" s="112"/>
      <c r="R13" s="31"/>
    </row>
    <row r="14" spans="1:21" x14ac:dyDescent="0.25">
      <c r="A14" s="6"/>
      <c r="B14" s="20"/>
      <c r="C14" s="21">
        <v>1000</v>
      </c>
      <c r="D14" s="6"/>
      <c r="E14" s="20">
        <v>1</v>
      </c>
      <c r="F14" s="20"/>
      <c r="G14" s="15">
        <f t="shared" si="0"/>
        <v>1000</v>
      </c>
      <c r="H14" s="7"/>
      <c r="I14" s="15"/>
      <c r="J14" s="133">
        <v>8176500</v>
      </c>
      <c r="K14" s="109">
        <v>45217</v>
      </c>
      <c r="L14" s="27">
        <v>1900000</v>
      </c>
      <c r="M14" s="127"/>
      <c r="N14" s="136"/>
      <c r="O14" s="27"/>
      <c r="P14" s="94"/>
      <c r="Q14" s="112"/>
      <c r="R14" s="32"/>
      <c r="S14" s="33"/>
      <c r="T14" s="31"/>
      <c r="U14" s="31"/>
    </row>
    <row r="15" spans="1:21" x14ac:dyDescent="0.25">
      <c r="A15" s="6"/>
      <c r="B15" s="20"/>
      <c r="C15" s="21">
        <v>500</v>
      </c>
      <c r="D15" s="6"/>
      <c r="E15" s="20">
        <v>0</v>
      </c>
      <c r="F15" s="20"/>
      <c r="G15" s="15">
        <f t="shared" si="0"/>
        <v>0</v>
      </c>
      <c r="H15" s="7"/>
      <c r="I15" s="8"/>
      <c r="J15" s="133"/>
      <c r="K15" s="109">
        <v>45218</v>
      </c>
      <c r="L15" s="27">
        <v>600000</v>
      </c>
      <c r="M15" s="126"/>
      <c r="N15" s="136"/>
      <c r="O15" s="27"/>
      <c r="P15" s="95"/>
      <c r="Q15" s="27"/>
      <c r="R15" s="32"/>
      <c r="S15" s="33"/>
      <c r="T15" s="31">
        <f>SUM(T6:T14)</f>
        <v>0</v>
      </c>
      <c r="U15" s="31">
        <f>SUM(U6:U14)</f>
        <v>0</v>
      </c>
    </row>
    <row r="16" spans="1:21" x14ac:dyDescent="0.25">
      <c r="A16" s="6"/>
      <c r="B16" s="20"/>
      <c r="C16" s="21">
        <v>100</v>
      </c>
      <c r="D16" s="6"/>
      <c r="E16" s="20">
        <v>0</v>
      </c>
      <c r="F16" s="20"/>
      <c r="G16" s="15">
        <f t="shared" si="0"/>
        <v>0</v>
      </c>
      <c r="H16" s="7"/>
      <c r="I16" s="8"/>
      <c r="J16" s="133">
        <v>300000</v>
      </c>
      <c r="K16" s="109">
        <v>45219</v>
      </c>
      <c r="L16" s="27">
        <v>2000000</v>
      </c>
      <c r="M16" s="127"/>
      <c r="N16" s="136"/>
      <c r="O16" s="27"/>
      <c r="P16" s="28"/>
      <c r="Q16" s="99" t="s">
        <v>17</v>
      </c>
      <c r="R16" s="1"/>
    </row>
    <row r="17" spans="1:21" x14ac:dyDescent="0.25">
      <c r="A17" s="6"/>
      <c r="B17" s="6"/>
      <c r="C17" s="16" t="s">
        <v>18</v>
      </c>
      <c r="D17" s="6"/>
      <c r="E17" s="20"/>
      <c r="F17" s="6"/>
      <c r="G17" s="6"/>
      <c r="H17" s="7">
        <f>SUM(G8:G16)</f>
        <v>26299000</v>
      </c>
      <c r="I17" s="8"/>
      <c r="J17" s="133">
        <v>30000</v>
      </c>
      <c r="K17" s="109">
        <v>45220</v>
      </c>
      <c r="L17" s="27">
        <v>2850000</v>
      </c>
      <c r="M17" s="126"/>
      <c r="N17" s="136"/>
      <c r="O17" s="27"/>
      <c r="P17" s="28"/>
      <c r="Q17" s="119"/>
      <c r="R17" s="29"/>
    </row>
    <row r="18" spans="1:21" x14ac:dyDescent="0.25">
      <c r="A18" s="6"/>
      <c r="B18" s="6"/>
      <c r="C18" s="6"/>
      <c r="D18" s="6"/>
      <c r="E18" s="6"/>
      <c r="F18" s="6"/>
      <c r="G18" s="6"/>
      <c r="H18" s="7"/>
      <c r="I18" s="8"/>
      <c r="J18" s="131">
        <v>75000</v>
      </c>
      <c r="K18" s="109">
        <v>45221</v>
      </c>
      <c r="L18" s="27">
        <v>2400000</v>
      </c>
      <c r="M18" s="126"/>
      <c r="N18" s="136"/>
      <c r="O18" s="27"/>
      <c r="P18" s="95"/>
      <c r="Q18" s="120"/>
      <c r="R18" s="32"/>
      <c r="S18" s="33"/>
      <c r="T18" s="35" t="s">
        <v>20</v>
      </c>
      <c r="U18" s="33"/>
    </row>
    <row r="19" spans="1:21" x14ac:dyDescent="0.25">
      <c r="A19" s="6"/>
      <c r="B19" s="6"/>
      <c r="C19" s="6" t="s">
        <v>8</v>
      </c>
      <c r="D19" s="6"/>
      <c r="E19" s="6" t="s">
        <v>19</v>
      </c>
      <c r="F19" s="6"/>
      <c r="G19" s="6" t="s">
        <v>10</v>
      </c>
      <c r="H19" s="7"/>
      <c r="I19" s="21"/>
      <c r="J19" s="131">
        <v>180000</v>
      </c>
      <c r="K19" s="109">
        <v>45222</v>
      </c>
      <c r="L19" s="27">
        <v>760000</v>
      </c>
      <c r="M19" s="127"/>
      <c r="N19" s="136"/>
      <c r="O19" s="27"/>
      <c r="P19" s="96"/>
      <c r="Q19" s="100"/>
      <c r="R19" s="32"/>
      <c r="S19" s="33"/>
      <c r="T19" s="35"/>
      <c r="U19" s="33"/>
    </row>
    <row r="20" spans="1:21" x14ac:dyDescent="0.2">
      <c r="A20" s="6"/>
      <c r="B20" s="6"/>
      <c r="C20" s="21">
        <v>1000</v>
      </c>
      <c r="D20" s="6"/>
      <c r="E20" s="6">
        <v>2</v>
      </c>
      <c r="F20" s="6"/>
      <c r="G20" s="21">
        <f>C20*E20</f>
        <v>2000</v>
      </c>
      <c r="H20" s="7"/>
      <c r="I20" s="21"/>
      <c r="J20" s="131">
        <v>30000</v>
      </c>
      <c r="K20" s="109">
        <v>45223</v>
      </c>
      <c r="L20" s="27">
        <v>634000</v>
      </c>
      <c r="M20" s="125"/>
      <c r="N20" s="136"/>
      <c r="O20" s="27"/>
      <c r="P20" s="28"/>
      <c r="Q20" s="27"/>
      <c r="R20" s="29"/>
    </row>
    <row r="21" spans="1:21" x14ac:dyDescent="0.2">
      <c r="A21" s="6"/>
      <c r="B21" s="6"/>
      <c r="C21" s="21">
        <v>500</v>
      </c>
      <c r="D21" s="6"/>
      <c r="E21" s="6">
        <v>452</v>
      </c>
      <c r="F21" s="6"/>
      <c r="G21" s="21">
        <f>C21*E21</f>
        <v>226000</v>
      </c>
      <c r="H21" s="7"/>
      <c r="I21" s="21"/>
      <c r="J21" s="86">
        <v>615000</v>
      </c>
      <c r="K21" s="109">
        <v>45224</v>
      </c>
      <c r="L21" s="27">
        <v>625000</v>
      </c>
      <c r="M21" s="117"/>
      <c r="N21" s="136"/>
      <c r="O21" s="27"/>
      <c r="P21" s="28"/>
      <c r="Q21" s="27"/>
      <c r="R21" s="29"/>
    </row>
    <row r="22" spans="1:21" x14ac:dyDescent="0.2">
      <c r="A22" s="6"/>
      <c r="B22" s="6"/>
      <c r="C22" s="21">
        <v>200</v>
      </c>
      <c r="D22" s="6"/>
      <c r="E22" s="6">
        <v>0</v>
      </c>
      <c r="F22" s="6"/>
      <c r="G22" s="21">
        <f>C22*E22</f>
        <v>0</v>
      </c>
      <c r="H22" s="7"/>
      <c r="I22" s="8"/>
      <c r="J22" s="5">
        <v>850000</v>
      </c>
      <c r="K22" s="109">
        <v>45225</v>
      </c>
      <c r="L22" s="27">
        <v>1000000</v>
      </c>
      <c r="M22" s="117"/>
      <c r="N22" s="136"/>
      <c r="O22" s="27"/>
      <c r="P22" s="28"/>
      <c r="Q22" s="27"/>
      <c r="R22" s="29"/>
    </row>
    <row r="23" spans="1:21" x14ac:dyDescent="0.2">
      <c r="A23" s="6"/>
      <c r="B23" s="6"/>
      <c r="C23" s="21">
        <v>100</v>
      </c>
      <c r="D23" s="6"/>
      <c r="E23" s="6">
        <v>1</v>
      </c>
      <c r="F23" s="6"/>
      <c r="G23" s="21">
        <f>C23*E23</f>
        <v>100</v>
      </c>
      <c r="H23" s="7"/>
      <c r="I23" s="8"/>
      <c r="J23" s="5">
        <v>20000</v>
      </c>
      <c r="K23" s="109">
        <v>45226</v>
      </c>
      <c r="L23" s="27">
        <v>450000</v>
      </c>
      <c r="M23" s="106"/>
      <c r="N23" s="136"/>
      <c r="O23" s="27"/>
      <c r="P23" s="97"/>
      <c r="Q23" s="100"/>
      <c r="R23" s="32"/>
      <c r="S23" s="33"/>
      <c r="T23" s="35"/>
      <c r="U23" s="33"/>
    </row>
    <row r="24" spans="1:21" x14ac:dyDescent="0.2">
      <c r="A24" s="6"/>
      <c r="B24" s="6"/>
      <c r="C24" s="21">
        <v>50</v>
      </c>
      <c r="D24" s="6"/>
      <c r="E24" s="6">
        <v>0</v>
      </c>
      <c r="F24" s="6"/>
      <c r="G24" s="21">
        <f>C24*E24</f>
        <v>0</v>
      </c>
      <c r="H24" s="7"/>
      <c r="I24" s="6"/>
      <c r="J24" s="5">
        <v>12000</v>
      </c>
      <c r="K24" s="109">
        <v>45227</v>
      </c>
      <c r="L24" s="27">
        <v>2300000</v>
      </c>
      <c r="M24" s="117"/>
      <c r="N24" s="136"/>
      <c r="O24" s="27"/>
      <c r="P24" s="92"/>
      <c r="Q24" s="112"/>
      <c r="R24" s="30"/>
    </row>
    <row r="25" spans="1:21" x14ac:dyDescent="0.25">
      <c r="A25" s="6"/>
      <c r="B25" s="6"/>
      <c r="C25" s="21">
        <v>25</v>
      </c>
      <c r="D25" s="6"/>
      <c r="E25" s="6">
        <v>0</v>
      </c>
      <c r="F25" s="6"/>
      <c r="G25" s="36">
        <v>0</v>
      </c>
      <c r="H25" s="7"/>
      <c r="I25" s="6" t="s">
        <v>1</v>
      </c>
      <c r="J25" s="5">
        <v>5000000</v>
      </c>
      <c r="K25" s="109">
        <v>45228</v>
      </c>
      <c r="L25" s="27">
        <v>611000</v>
      </c>
      <c r="M25" s="117"/>
      <c r="N25" s="136"/>
      <c r="O25" s="27"/>
      <c r="P25" s="93"/>
      <c r="Q25" s="112"/>
      <c r="R25" s="30"/>
    </row>
    <row r="26" spans="1:21" x14ac:dyDescent="0.2">
      <c r="A26" s="6"/>
      <c r="B26" s="6"/>
      <c r="C26" s="16" t="s">
        <v>18</v>
      </c>
      <c r="D26" s="6"/>
      <c r="E26" s="6"/>
      <c r="F26" s="6"/>
      <c r="G26" s="6"/>
      <c r="H26" s="37">
        <f>SUM(G20:G25)</f>
        <v>228100</v>
      </c>
      <c r="I26" s="7"/>
      <c r="J26" s="86">
        <f>SUM(J13:J25)</f>
        <v>17292500</v>
      </c>
      <c r="K26" s="109">
        <v>45229</v>
      </c>
      <c r="L26" s="27">
        <v>500000</v>
      </c>
      <c r="M26" s="105"/>
      <c r="N26" s="136"/>
      <c r="O26" s="27"/>
      <c r="P26" s="95"/>
      <c r="Q26" s="34"/>
      <c r="R26" s="32"/>
      <c r="S26" s="33"/>
      <c r="T26" s="35"/>
      <c r="U26" s="33"/>
    </row>
    <row r="27" spans="1:21" x14ac:dyDescent="0.25">
      <c r="A27" s="6"/>
      <c r="B27" s="6"/>
      <c r="C27" s="6"/>
      <c r="D27" s="6"/>
      <c r="E27" s="6"/>
      <c r="F27" s="6"/>
      <c r="G27" s="6"/>
      <c r="H27" s="7"/>
      <c r="I27" s="7">
        <f>+H17+H26</f>
        <v>26527100</v>
      </c>
      <c r="J27" s="5">
        <v>50000</v>
      </c>
      <c r="K27" s="109">
        <v>45230</v>
      </c>
      <c r="L27" s="27">
        <v>150000</v>
      </c>
      <c r="M27" s="104"/>
      <c r="N27" s="115"/>
      <c r="O27" s="121"/>
      <c r="P27" s="93"/>
      <c r="Q27" s="112"/>
      <c r="R27" s="30"/>
    </row>
    <row r="28" spans="1:21" x14ac:dyDescent="0.2">
      <c r="A28" s="6"/>
      <c r="B28" s="6"/>
      <c r="C28" s="107" t="s">
        <v>58</v>
      </c>
      <c r="D28" s="6"/>
      <c r="E28" s="6"/>
      <c r="F28" s="6"/>
      <c r="G28" s="108">
        <f>I27-G29</f>
        <v>26527100</v>
      </c>
      <c r="H28" s="7"/>
      <c r="I28" s="7"/>
      <c r="K28" s="109">
        <v>45231</v>
      </c>
      <c r="L28" s="27">
        <v>500000</v>
      </c>
      <c r="M28" s="39"/>
      <c r="N28" s="115"/>
      <c r="O28" s="121"/>
      <c r="P28" s="39"/>
      <c r="Q28" s="38"/>
      <c r="R28" s="32"/>
      <c r="S28" s="33"/>
      <c r="T28" s="35"/>
      <c r="U28" s="33"/>
    </row>
    <row r="29" spans="1:21" x14ac:dyDescent="0.2">
      <c r="A29" s="6"/>
      <c r="B29" s="6"/>
      <c r="C29" s="107" t="s">
        <v>59</v>
      </c>
      <c r="D29" s="6"/>
      <c r="E29" s="6"/>
      <c r="F29" s="6"/>
      <c r="G29" s="108">
        <v>0</v>
      </c>
      <c r="H29" s="7"/>
      <c r="I29" s="7"/>
      <c r="K29" s="109">
        <v>45232</v>
      </c>
      <c r="L29" s="27">
        <v>500000</v>
      </c>
      <c r="M29" s="39"/>
      <c r="N29" s="115"/>
      <c r="O29" s="121"/>
      <c r="P29" s="39"/>
      <c r="Q29" s="38"/>
      <c r="R29" s="32"/>
      <c r="S29" s="33"/>
      <c r="T29" s="40"/>
      <c r="U29" s="33"/>
    </row>
    <row r="30" spans="1:21" x14ac:dyDescent="0.25">
      <c r="A30" s="6"/>
      <c r="B30" s="6"/>
      <c r="C30" s="6"/>
      <c r="D30" s="6"/>
      <c r="E30" s="6"/>
      <c r="F30" s="6"/>
      <c r="G30" s="123"/>
      <c r="H30" s="7"/>
      <c r="I30" s="7"/>
      <c r="K30" s="109">
        <v>45233</v>
      </c>
      <c r="L30" s="27">
        <v>250000</v>
      </c>
      <c r="M30" s="42"/>
      <c r="N30" s="115"/>
      <c r="O30" s="121"/>
      <c r="P30" s="42"/>
      <c r="Q30" s="38"/>
      <c r="R30" s="32"/>
      <c r="S30" s="33"/>
      <c r="T30" s="35"/>
      <c r="U30" s="33"/>
    </row>
    <row r="31" spans="1:21" x14ac:dyDescent="0.25">
      <c r="A31" s="6"/>
      <c r="B31" s="6"/>
      <c r="C31" s="16" t="s">
        <v>21</v>
      </c>
      <c r="D31" s="6"/>
      <c r="E31" s="6"/>
      <c r="F31" s="6"/>
      <c r="G31" s="6"/>
      <c r="H31" s="7"/>
      <c r="I31" s="7"/>
      <c r="K31" s="109">
        <v>45234</v>
      </c>
      <c r="L31" s="27">
        <v>600000</v>
      </c>
      <c r="M31" s="42"/>
      <c r="N31" s="115"/>
      <c r="O31" s="121"/>
      <c r="P31" s="42"/>
      <c r="Q31" s="38"/>
      <c r="R31" s="1"/>
      <c r="S31" s="33"/>
      <c r="T31" s="1"/>
      <c r="U31" s="33"/>
    </row>
    <row r="32" spans="1:21" x14ac:dyDescent="0.25">
      <c r="A32" s="6"/>
      <c r="B32" s="6"/>
      <c r="C32" s="6" t="s">
        <v>60</v>
      </c>
      <c r="D32" s="6"/>
      <c r="E32" s="6"/>
      <c r="F32" s="6"/>
      <c r="G32" s="6" t="s">
        <v>1</v>
      </c>
      <c r="H32" s="7"/>
      <c r="I32" s="7">
        <f>+'02 Maret (2)'!I40</f>
        <v>486874603</v>
      </c>
      <c r="J32" s="86">
        <f>+M13</f>
        <v>82328000</v>
      </c>
      <c r="K32" s="109">
        <v>45235</v>
      </c>
      <c r="L32" s="27">
        <v>200000</v>
      </c>
      <c r="M32" s="42"/>
      <c r="N32" s="115"/>
      <c r="O32" s="121"/>
      <c r="P32" s="42"/>
      <c r="Q32" s="38"/>
      <c r="R32" s="1"/>
      <c r="S32" s="33"/>
      <c r="T32" s="1"/>
      <c r="U32" s="33"/>
    </row>
    <row r="33" spans="1:21" x14ac:dyDescent="0.25">
      <c r="A33" s="6"/>
      <c r="B33" s="6"/>
      <c r="C33" s="6" t="s">
        <v>22</v>
      </c>
      <c r="D33" s="6"/>
      <c r="E33" s="6"/>
      <c r="F33" s="6"/>
      <c r="G33" s="6"/>
      <c r="H33" s="7" t="s">
        <v>23</v>
      </c>
      <c r="I33" s="41">
        <f>+'7 Maret '!I60</f>
        <v>83410100</v>
      </c>
      <c r="K33" s="109">
        <v>45236</v>
      </c>
      <c r="L33" s="27">
        <v>1000000</v>
      </c>
      <c r="M33" s="42"/>
      <c r="N33" s="115"/>
      <c r="O33" s="121"/>
      <c r="P33" s="42"/>
      <c r="Q33" s="38"/>
      <c r="R33" s="1"/>
      <c r="S33" s="33"/>
      <c r="T33" s="1"/>
      <c r="U33" s="33"/>
    </row>
    <row r="34" spans="1:21" x14ac:dyDescent="0.25">
      <c r="A34" s="6"/>
      <c r="B34" s="6"/>
      <c r="C34" s="6"/>
      <c r="D34" s="6"/>
      <c r="E34" s="6"/>
      <c r="F34" s="6"/>
      <c r="G34" s="6"/>
      <c r="H34" s="7"/>
      <c r="I34" s="7"/>
      <c r="J34" s="86">
        <f>+J26-J32</f>
        <v>-65035500</v>
      </c>
      <c r="K34" s="109">
        <v>45237</v>
      </c>
      <c r="L34" s="27">
        <v>2124000</v>
      </c>
      <c r="M34" s="42"/>
      <c r="N34" s="115"/>
      <c r="O34" s="121"/>
      <c r="P34" s="42"/>
      <c r="Q34" s="38"/>
      <c r="R34" s="1"/>
      <c r="S34" s="33"/>
      <c r="T34" s="43"/>
      <c r="U34" s="33"/>
    </row>
    <row r="35" spans="1:21" x14ac:dyDescent="0.25">
      <c r="A35" s="6"/>
      <c r="B35" s="6"/>
      <c r="C35" s="16" t="s">
        <v>24</v>
      </c>
      <c r="D35" s="6"/>
      <c r="E35" s="6"/>
      <c r="F35" s="6"/>
      <c r="G35" s="6"/>
      <c r="H35" s="7"/>
      <c r="I35" s="32"/>
      <c r="K35" s="109">
        <v>45238</v>
      </c>
      <c r="L35" s="27">
        <v>541000</v>
      </c>
      <c r="M35" s="42"/>
      <c r="N35" s="115"/>
      <c r="O35" s="121"/>
      <c r="P35" s="42"/>
      <c r="Q35" s="38"/>
      <c r="R35" s="33"/>
      <c r="S35" s="33"/>
      <c r="T35" s="1"/>
      <c r="U35" s="33"/>
    </row>
    <row r="36" spans="1:21" x14ac:dyDescent="0.2">
      <c r="A36" s="6"/>
      <c r="B36" s="16">
        <v>1</v>
      </c>
      <c r="C36" s="16" t="s">
        <v>25</v>
      </c>
      <c r="D36" s="6"/>
      <c r="E36" s="6"/>
      <c r="F36" s="6"/>
      <c r="G36" s="6"/>
      <c r="H36" s="7"/>
      <c r="I36" s="7"/>
      <c r="K36" s="109">
        <v>45239</v>
      </c>
      <c r="L36" s="27">
        <v>1000000</v>
      </c>
      <c r="N36" s="115"/>
      <c r="O36" s="121"/>
      <c r="Q36" s="38"/>
      <c r="R36" s="8"/>
      <c r="S36" s="33"/>
      <c r="T36" s="1"/>
      <c r="U36" s="1"/>
    </row>
    <row r="37" spans="1:21" x14ac:dyDescent="0.2">
      <c r="A37" s="6"/>
      <c r="B37" s="16"/>
      <c r="C37" s="16" t="s">
        <v>11</v>
      </c>
      <c r="D37" s="6"/>
      <c r="E37" s="6"/>
      <c r="F37" s="6"/>
      <c r="G37" s="6"/>
      <c r="H37" s="7"/>
      <c r="I37" s="7"/>
      <c r="J37" s="98"/>
      <c r="K37" s="109">
        <v>45240</v>
      </c>
      <c r="L37" s="27">
        <v>1000000</v>
      </c>
      <c r="N37" s="115"/>
      <c r="O37" s="121"/>
      <c r="Q37" s="38"/>
      <c r="S37" s="33"/>
      <c r="T37" s="1"/>
      <c r="U37" s="1"/>
    </row>
    <row r="38" spans="1:21" x14ac:dyDescent="0.2">
      <c r="A38" s="6"/>
      <c r="B38" s="6"/>
      <c r="C38" s="6" t="s">
        <v>26</v>
      </c>
      <c r="D38" s="6"/>
      <c r="E38" s="6" t="s">
        <v>27</v>
      </c>
      <c r="F38" s="6"/>
      <c r="G38" s="21"/>
      <c r="H38" s="37"/>
      <c r="I38" s="7"/>
      <c r="J38" s="25"/>
      <c r="K38" s="110"/>
      <c r="L38" s="139"/>
      <c r="N38" s="115"/>
      <c r="O38" s="121"/>
      <c r="Q38" s="38"/>
      <c r="S38" s="33"/>
      <c r="T38" s="1"/>
      <c r="U38" s="1"/>
    </row>
    <row r="39" spans="1:21" x14ac:dyDescent="0.2">
      <c r="A39" s="6"/>
      <c r="B39" s="6"/>
      <c r="C39" s="6" t="s">
        <v>28</v>
      </c>
      <c r="D39" s="6"/>
      <c r="E39" s="6"/>
      <c r="F39" s="6"/>
      <c r="G39" s="6"/>
      <c r="H39" s="44"/>
      <c r="I39" s="6" t="s">
        <v>1</v>
      </c>
      <c r="J39" s="25"/>
      <c r="K39" s="109"/>
      <c r="L39" s="27">
        <v>-3265000</v>
      </c>
      <c r="N39" s="116"/>
      <c r="O39" s="27"/>
      <c r="Q39" s="38"/>
      <c r="S39" s="33"/>
      <c r="T39" s="1"/>
      <c r="U39" s="1"/>
    </row>
    <row r="40" spans="1:21" x14ac:dyDescent="0.2">
      <c r="A40" s="6"/>
      <c r="B40" s="6"/>
      <c r="C40" s="6" t="s">
        <v>29</v>
      </c>
      <c r="D40" s="6"/>
      <c r="E40" s="6"/>
      <c r="F40" s="6"/>
      <c r="G40" s="6"/>
      <c r="H40" s="7"/>
      <c r="I40" s="7">
        <f>+I32+H38-H39</f>
        <v>486874603</v>
      </c>
      <c r="J40" s="25"/>
      <c r="K40" s="109"/>
      <c r="L40" s="27"/>
      <c r="N40" s="109"/>
      <c r="O40" s="27"/>
      <c r="Q40" s="38"/>
      <c r="S40" s="33"/>
      <c r="T40" s="1"/>
      <c r="U40" s="1"/>
    </row>
    <row r="41" spans="1:21" x14ac:dyDescent="0.2">
      <c r="A41" s="6"/>
      <c r="B41" s="6"/>
      <c r="C41" s="6"/>
      <c r="D41" s="6"/>
      <c r="E41" s="6"/>
      <c r="F41" s="6"/>
      <c r="G41" s="6"/>
      <c r="H41" s="7"/>
      <c r="I41" s="7"/>
      <c r="J41" s="25"/>
      <c r="K41" s="110"/>
      <c r="L41" s="27"/>
      <c r="N41" s="109"/>
      <c r="O41" s="27"/>
      <c r="Q41" s="38"/>
      <c r="S41" s="33"/>
      <c r="T41" s="1"/>
      <c r="U41" s="1"/>
    </row>
    <row r="42" spans="1:21" x14ac:dyDescent="0.2">
      <c r="A42" s="6"/>
      <c r="B42" s="6"/>
      <c r="C42" s="6" t="s">
        <v>64</v>
      </c>
      <c r="D42" s="6"/>
      <c r="E42" s="6"/>
      <c r="F42" s="6"/>
      <c r="G42" s="6"/>
      <c r="H42" s="7">
        <v>75000000</v>
      </c>
      <c r="I42" s="7"/>
      <c r="J42" s="25"/>
      <c r="K42" s="110"/>
      <c r="L42" s="139"/>
      <c r="N42" s="109"/>
      <c r="O42" s="27"/>
      <c r="Q42" s="38"/>
      <c r="S42" s="33"/>
      <c r="T42" s="1"/>
      <c r="U42" s="1"/>
    </row>
    <row r="43" spans="1:21" x14ac:dyDescent="0.2">
      <c r="A43" s="6"/>
      <c r="B43" s="6"/>
      <c r="C43" s="16" t="s">
        <v>30</v>
      </c>
      <c r="D43" s="6"/>
      <c r="E43" s="6"/>
      <c r="F43" s="6"/>
      <c r="G43" s="6"/>
      <c r="H43" s="37">
        <v>2310546</v>
      </c>
      <c r="J43" s="25"/>
      <c r="L43" s="139"/>
      <c r="N43" s="109"/>
      <c r="O43" s="27"/>
      <c r="Q43" s="38"/>
      <c r="S43" s="33"/>
      <c r="T43" s="1"/>
      <c r="U43" s="1"/>
    </row>
    <row r="44" spans="1:21" x14ac:dyDescent="0.25">
      <c r="A44" s="6"/>
      <c r="B44" s="6"/>
      <c r="C44" s="16" t="s">
        <v>31</v>
      </c>
      <c r="D44" s="6"/>
      <c r="E44" s="6"/>
      <c r="F44" s="6"/>
      <c r="G44" s="6"/>
      <c r="H44" s="7">
        <v>32649869</v>
      </c>
      <c r="I44" s="7"/>
      <c r="J44" s="25"/>
      <c r="N44" s="109"/>
      <c r="O44" s="27"/>
      <c r="Q44" s="38"/>
      <c r="S44" s="33"/>
      <c r="T44" s="1"/>
      <c r="U44" s="1"/>
    </row>
    <row r="45" spans="1:21" ht="16.5" x14ac:dyDescent="0.35">
      <c r="A45" s="6"/>
      <c r="B45" s="6"/>
      <c r="C45" s="16" t="s">
        <v>32</v>
      </c>
      <c r="D45" s="6"/>
      <c r="E45" s="6"/>
      <c r="F45" s="6"/>
      <c r="G45" s="6"/>
      <c r="H45" s="46">
        <v>32510381</v>
      </c>
      <c r="I45" s="7"/>
      <c r="J45" s="25"/>
      <c r="N45" s="109"/>
      <c r="O45" s="27"/>
      <c r="Q45" s="38"/>
      <c r="R45" s="49"/>
      <c r="S45" s="32"/>
      <c r="T45" s="50"/>
      <c r="U45" s="50"/>
    </row>
    <row r="46" spans="1:21" ht="16.5" x14ac:dyDescent="0.35">
      <c r="A46" s="6"/>
      <c r="B46" s="6"/>
      <c r="C46" s="6"/>
      <c r="D46" s="6"/>
      <c r="E46" s="6"/>
      <c r="F46" s="6"/>
      <c r="G46" s="6"/>
      <c r="H46" s="7"/>
      <c r="I46" s="47">
        <f>SUM(H42:H45)</f>
        <v>142470796</v>
      </c>
      <c r="J46" s="25"/>
      <c r="N46" s="109"/>
      <c r="O46" s="27"/>
      <c r="Q46" s="38"/>
      <c r="R46" s="49"/>
      <c r="S46" s="32"/>
      <c r="T46" s="51"/>
      <c r="U46" s="50"/>
    </row>
    <row r="47" spans="1:21" x14ac:dyDescent="0.25">
      <c r="A47" s="6"/>
      <c r="B47" s="6"/>
      <c r="C47" s="6"/>
      <c r="D47" s="6"/>
      <c r="E47" s="6"/>
      <c r="F47" s="6"/>
      <c r="G47" s="6"/>
      <c r="H47" s="7"/>
      <c r="I47" s="48">
        <f>SUM(I40:I46)</f>
        <v>629345399</v>
      </c>
      <c r="J47" s="25"/>
      <c r="N47" s="109"/>
      <c r="O47" s="27"/>
      <c r="Q47" s="38"/>
      <c r="R47" s="49"/>
      <c r="S47" s="32"/>
      <c r="T47" s="49"/>
      <c r="U47" s="50"/>
    </row>
    <row r="48" spans="1:21" x14ac:dyDescent="0.25">
      <c r="A48" s="6"/>
      <c r="B48" s="16">
        <v>2</v>
      </c>
      <c r="C48" s="16" t="s">
        <v>57</v>
      </c>
      <c r="D48" s="6"/>
      <c r="E48" s="6"/>
      <c r="F48" s="6"/>
      <c r="G48" s="6"/>
      <c r="H48" s="7"/>
      <c r="I48" s="7"/>
      <c r="J48" s="25"/>
      <c r="N48" s="109"/>
      <c r="O48" s="27"/>
      <c r="Q48" s="38"/>
      <c r="R48" s="49"/>
      <c r="S48" s="50"/>
      <c r="T48" s="49"/>
      <c r="U48" s="50"/>
    </row>
    <row r="49" spans="1:21" x14ac:dyDescent="0.25">
      <c r="A49" s="6"/>
      <c r="B49" s="6"/>
      <c r="C49" s="6" t="s">
        <v>28</v>
      </c>
      <c r="D49" s="6"/>
      <c r="E49" s="6"/>
      <c r="F49" s="6"/>
      <c r="G49" s="15"/>
      <c r="H49" s="7">
        <f>M122</f>
        <v>82328000</v>
      </c>
      <c r="I49" s="7"/>
      <c r="J49" s="25"/>
      <c r="N49" s="109"/>
      <c r="O49" s="27"/>
      <c r="Q49" s="38"/>
      <c r="R49" s="55"/>
      <c r="S49" s="55">
        <f>SUM(S13:S47)</f>
        <v>0</v>
      </c>
      <c r="T49" s="49"/>
      <c r="U49" s="50"/>
    </row>
    <row r="50" spans="1:21" x14ac:dyDescent="0.25">
      <c r="A50" s="6"/>
      <c r="B50" s="6"/>
      <c r="C50" s="6" t="s">
        <v>33</v>
      </c>
      <c r="D50" s="6"/>
      <c r="E50" s="6"/>
      <c r="F50" s="6"/>
      <c r="G50" s="20"/>
      <c r="H50" s="52"/>
      <c r="I50" s="7" t="s">
        <v>1</v>
      </c>
      <c r="J50" s="56"/>
      <c r="M50" s="57"/>
      <c r="N50" s="109"/>
      <c r="O50" s="27"/>
      <c r="P50" s="57"/>
      <c r="Q50" s="38"/>
      <c r="S50" s="1"/>
      <c r="U50" s="1"/>
    </row>
    <row r="51" spans="1:21" x14ac:dyDescent="0.25">
      <c r="A51" s="6"/>
      <c r="B51" s="6"/>
      <c r="C51" s="6"/>
      <c r="D51" s="6"/>
      <c r="E51" s="6"/>
      <c r="F51" s="6"/>
      <c r="G51" s="20" t="s">
        <v>1</v>
      </c>
      <c r="H51" s="53"/>
      <c r="I51" s="7">
        <f>H49+H50</f>
        <v>82328000</v>
      </c>
      <c r="J51" s="56"/>
      <c r="M51" s="57"/>
      <c r="N51" s="109"/>
      <c r="O51" s="27"/>
      <c r="P51" s="57"/>
      <c r="Q51" s="38"/>
      <c r="R51" s="58"/>
      <c r="S51" s="1" t="s">
        <v>36</v>
      </c>
      <c r="U51" s="1"/>
    </row>
    <row r="52" spans="1:21" x14ac:dyDescent="0.25">
      <c r="A52" s="6"/>
      <c r="B52" s="6"/>
      <c r="C52" s="6"/>
      <c r="D52" s="6"/>
      <c r="E52" s="6"/>
      <c r="F52" s="6"/>
      <c r="G52" s="20"/>
      <c r="H52" s="54"/>
      <c r="I52" s="7" t="s">
        <v>1</v>
      </c>
      <c r="J52" s="25"/>
      <c r="M52" s="57"/>
      <c r="N52" s="109"/>
      <c r="O52" s="27"/>
      <c r="P52" s="57"/>
      <c r="Q52" s="38"/>
      <c r="R52" s="58"/>
      <c r="S52" s="1"/>
      <c r="U52" s="1"/>
    </row>
    <row r="53" spans="1:21" x14ac:dyDescent="0.25">
      <c r="A53" s="6"/>
      <c r="B53" s="6"/>
      <c r="C53" s="6" t="s">
        <v>34</v>
      </c>
      <c r="D53" s="6"/>
      <c r="E53" s="6"/>
      <c r="F53" s="6"/>
      <c r="G53" s="15"/>
      <c r="I53" s="7">
        <v>0</v>
      </c>
      <c r="J53" s="60"/>
      <c r="M53" s="57"/>
      <c r="N53" s="109"/>
      <c r="O53" s="27"/>
      <c r="P53" s="57"/>
      <c r="Q53" s="38"/>
      <c r="R53" s="58"/>
      <c r="S53" s="1"/>
      <c r="U53" s="1"/>
    </row>
    <row r="54" spans="1:21" x14ac:dyDescent="0.25">
      <c r="A54" s="6"/>
      <c r="B54" s="6"/>
      <c r="C54" s="62" t="s">
        <v>61</v>
      </c>
      <c r="D54" s="6"/>
      <c r="E54" s="6"/>
      <c r="F54" s="6"/>
      <c r="G54" s="15"/>
      <c r="H54" s="37">
        <f>+L122</f>
        <v>22180000</v>
      </c>
      <c r="I54" s="7"/>
      <c r="J54" s="60"/>
      <c r="M54" s="57"/>
      <c r="N54" s="109"/>
      <c r="O54" s="27"/>
      <c r="P54" s="57"/>
      <c r="Q54" s="38"/>
      <c r="R54" s="58"/>
      <c r="S54" s="1"/>
      <c r="U54" s="1"/>
    </row>
    <row r="55" spans="1:21" x14ac:dyDescent="0.25">
      <c r="A55" s="6"/>
      <c r="B55" s="6"/>
      <c r="C55" s="62" t="s">
        <v>62</v>
      </c>
      <c r="D55" s="6"/>
      <c r="E55" s="6"/>
      <c r="F55" s="6"/>
      <c r="G55" s="15"/>
      <c r="H55" s="37">
        <f>+O122</f>
        <v>3265000</v>
      </c>
      <c r="I55" s="7"/>
      <c r="J55" s="60"/>
      <c r="M55" s="57"/>
      <c r="N55" s="109"/>
      <c r="O55" s="27"/>
      <c r="P55" s="57"/>
      <c r="Q55" s="38"/>
      <c r="R55" s="58"/>
      <c r="S55" s="1"/>
      <c r="U55" s="1"/>
    </row>
    <row r="56" spans="1:21" x14ac:dyDescent="0.25">
      <c r="A56" s="6"/>
      <c r="B56" s="6"/>
      <c r="C56" s="6" t="s">
        <v>35</v>
      </c>
      <c r="D56" s="6"/>
      <c r="E56" s="6"/>
      <c r="F56" s="6"/>
      <c r="G56" s="6"/>
      <c r="H56" s="124"/>
      <c r="I56" s="7"/>
      <c r="J56" s="60"/>
      <c r="M56" s="57"/>
      <c r="N56" s="109"/>
      <c r="O56" s="27"/>
      <c r="P56" s="57"/>
      <c r="Q56" s="38"/>
      <c r="R56" s="58"/>
      <c r="S56" s="1"/>
      <c r="U56" s="1"/>
    </row>
    <row r="57" spans="1:21" x14ac:dyDescent="0.25">
      <c r="A57" s="6"/>
      <c r="B57" s="6"/>
      <c r="C57" s="6" t="s">
        <v>37</v>
      </c>
      <c r="D57" s="6"/>
      <c r="E57" s="6"/>
      <c r="F57" s="6"/>
      <c r="G57" s="6"/>
      <c r="H57" s="15"/>
      <c r="I57" s="44">
        <f>SUM(H54:H56)</f>
        <v>25445000</v>
      </c>
      <c r="J57" s="111"/>
      <c r="M57" s="57"/>
      <c r="N57" s="109"/>
      <c r="O57" s="27"/>
      <c r="P57" s="57"/>
      <c r="Q57" s="38"/>
      <c r="R57" s="59"/>
      <c r="S57" s="43"/>
      <c r="T57" s="59"/>
      <c r="U57" s="43"/>
    </row>
    <row r="58" spans="1:21" x14ac:dyDescent="0.25">
      <c r="A58" s="6"/>
      <c r="B58" s="6"/>
      <c r="C58" s="6"/>
      <c r="D58" s="6"/>
      <c r="E58" s="6"/>
      <c r="F58" s="6"/>
      <c r="G58" s="6"/>
      <c r="H58" s="15"/>
      <c r="I58" s="37"/>
      <c r="J58" s="111"/>
      <c r="M58" s="57"/>
      <c r="N58" s="109"/>
      <c r="O58" s="27"/>
      <c r="P58" s="57"/>
      <c r="Q58" s="38"/>
      <c r="R58" s="59"/>
      <c r="S58" s="43"/>
      <c r="T58" s="59"/>
      <c r="U58" s="43"/>
    </row>
    <row r="59" spans="1:21" x14ac:dyDescent="0.25">
      <c r="A59" s="6"/>
      <c r="B59" s="6"/>
      <c r="C59" s="16" t="s">
        <v>37</v>
      </c>
      <c r="D59" s="6"/>
      <c r="E59" s="6"/>
      <c r="F59" s="6"/>
      <c r="G59" s="6"/>
      <c r="H59" s="7"/>
      <c r="I59" s="7">
        <f>+I33-I51+I57</f>
        <v>26527100</v>
      </c>
      <c r="J59" s="60"/>
      <c r="M59" s="61"/>
      <c r="N59" s="109"/>
      <c r="O59" s="27"/>
      <c r="P59" s="61"/>
      <c r="Q59" s="38"/>
      <c r="R59" s="59"/>
      <c r="S59" s="43"/>
      <c r="T59" s="59"/>
      <c r="U59" s="43"/>
    </row>
    <row r="60" spans="1:21" x14ac:dyDescent="0.25">
      <c r="A60" s="62" t="s">
        <v>38</v>
      </c>
      <c r="B60" s="6"/>
      <c r="C60" s="6" t="s">
        <v>39</v>
      </c>
      <c r="D60" s="6"/>
      <c r="E60" s="6"/>
      <c r="F60" s="6"/>
      <c r="G60" s="6"/>
      <c r="H60" s="7"/>
      <c r="I60" s="7">
        <f>+I27</f>
        <v>26527100</v>
      </c>
      <c r="J60" s="60"/>
      <c r="M60" s="61"/>
      <c r="N60" s="109"/>
      <c r="O60" s="27"/>
      <c r="P60" s="61"/>
      <c r="Q60" s="38"/>
      <c r="R60" s="59"/>
      <c r="S60" s="43"/>
      <c r="T60" s="59"/>
      <c r="U60" s="43"/>
    </row>
    <row r="61" spans="1:21" x14ac:dyDescent="0.25">
      <c r="A61" s="6"/>
      <c r="B61" s="6"/>
      <c r="C61" s="6"/>
      <c r="D61" s="6"/>
      <c r="E61" s="6"/>
      <c r="F61" s="6"/>
      <c r="G61" s="6"/>
      <c r="H61" s="7" t="s">
        <v>1</v>
      </c>
      <c r="I61" s="44">
        <v>0</v>
      </c>
      <c r="J61" s="60"/>
      <c r="M61" s="63"/>
      <c r="N61" s="109"/>
      <c r="O61" s="27"/>
      <c r="P61" s="63"/>
      <c r="Q61" s="38"/>
      <c r="R61" s="59"/>
      <c r="S61" s="43"/>
      <c r="T61" s="59"/>
      <c r="U61" s="64"/>
    </row>
    <row r="62" spans="1:21" x14ac:dyDescent="0.25">
      <c r="A62" s="6"/>
      <c r="B62" s="6"/>
      <c r="C62" s="6"/>
      <c r="D62" s="6"/>
      <c r="E62" s="6" t="s">
        <v>40</v>
      </c>
      <c r="F62" s="6"/>
      <c r="G62" s="6"/>
      <c r="H62" s="7"/>
      <c r="I62" s="7">
        <f>+I60-I59</f>
        <v>0</v>
      </c>
      <c r="J62" s="69"/>
      <c r="M62" s="57"/>
      <c r="N62" s="109"/>
      <c r="O62" s="27"/>
      <c r="P62" s="57"/>
      <c r="Q62" s="38"/>
      <c r="R62" s="59"/>
      <c r="S62" s="43"/>
      <c r="T62" s="59"/>
      <c r="U62" s="59"/>
    </row>
    <row r="63" spans="1:21" x14ac:dyDescent="0.25">
      <c r="A63" s="6"/>
      <c r="B63" s="6"/>
      <c r="C63" s="6"/>
      <c r="D63" s="6"/>
      <c r="E63" s="6"/>
      <c r="F63" s="6"/>
      <c r="G63" s="6"/>
      <c r="H63" s="7"/>
      <c r="I63" s="7"/>
      <c r="J63" s="69"/>
      <c r="M63" s="63"/>
      <c r="N63" s="109"/>
      <c r="O63" s="27"/>
      <c r="P63" s="63"/>
      <c r="Q63" s="38"/>
      <c r="R63" s="59"/>
      <c r="S63" s="43"/>
      <c r="T63" s="59"/>
      <c r="U63" s="59"/>
    </row>
    <row r="64" spans="1:21" x14ac:dyDescent="0.25">
      <c r="A64" s="6" t="s">
        <v>41</v>
      </c>
      <c r="B64" s="6"/>
      <c r="C64" s="6"/>
      <c r="D64" s="6"/>
      <c r="E64" s="6"/>
      <c r="F64" s="6"/>
      <c r="G64" s="6"/>
      <c r="H64" s="7"/>
      <c r="I64" s="41"/>
      <c r="J64" s="69"/>
      <c r="M64" s="63"/>
      <c r="N64" s="109"/>
      <c r="O64" s="27"/>
      <c r="P64" s="63"/>
      <c r="Q64" s="38"/>
      <c r="R64" s="59"/>
      <c r="S64" s="43"/>
      <c r="T64" s="59"/>
      <c r="U64" s="59"/>
    </row>
    <row r="65" spans="1:21" x14ac:dyDescent="0.25">
      <c r="A65" s="6" t="s">
        <v>42</v>
      </c>
      <c r="B65" s="6"/>
      <c r="C65" s="6"/>
      <c r="D65" s="6"/>
      <c r="E65" s="6" t="s">
        <v>1</v>
      </c>
      <c r="F65" s="6"/>
      <c r="G65" s="6" t="s">
        <v>43</v>
      </c>
      <c r="H65" s="7"/>
      <c r="I65" s="21"/>
      <c r="J65" s="69"/>
      <c r="M65" s="63"/>
      <c r="N65" s="109"/>
      <c r="O65" s="27"/>
      <c r="P65" s="63"/>
      <c r="Q65" s="38"/>
      <c r="R65" s="59"/>
      <c r="S65" s="43"/>
      <c r="T65" s="59"/>
      <c r="U65" s="59"/>
    </row>
    <row r="66" spans="1:21" x14ac:dyDescent="0.25">
      <c r="A66" s="6"/>
      <c r="B66" s="6"/>
      <c r="C66" s="6"/>
      <c r="D66" s="6"/>
      <c r="E66" s="6"/>
      <c r="F66" s="6"/>
      <c r="G66" s="6"/>
      <c r="H66" s="7" t="s">
        <v>1</v>
      </c>
      <c r="I66" s="21"/>
      <c r="J66" s="69"/>
      <c r="M66" s="63"/>
      <c r="N66" s="109"/>
      <c r="O66" s="27"/>
      <c r="P66" s="63"/>
      <c r="Q66" s="38"/>
      <c r="S66" s="33"/>
    </row>
    <row r="67" spans="1:21" x14ac:dyDescent="0.25">
      <c r="A67" s="65"/>
      <c r="B67" s="66"/>
      <c r="C67" s="66"/>
      <c r="D67" s="67"/>
      <c r="E67" s="67"/>
      <c r="F67" s="67"/>
      <c r="G67" s="67"/>
      <c r="H67" s="67"/>
      <c r="J67" s="69"/>
      <c r="N67" s="109"/>
      <c r="O67" s="27"/>
      <c r="Q67" s="38"/>
    </row>
    <row r="68" spans="1:21" x14ac:dyDescent="0.25">
      <c r="A68" s="1"/>
      <c r="B68" s="1"/>
      <c r="C68" s="1"/>
      <c r="D68" s="1"/>
      <c r="E68" s="1"/>
      <c r="F68" s="1"/>
      <c r="G68" s="8"/>
      <c r="I68" s="1"/>
      <c r="J68" s="69"/>
      <c r="N68" s="109"/>
      <c r="O68" s="27"/>
      <c r="Q68" s="38"/>
      <c r="S68" s="58"/>
    </row>
    <row r="69" spans="1:21" x14ac:dyDescent="0.25">
      <c r="A69" s="68" t="s">
        <v>44</v>
      </c>
      <c r="B69" s="66"/>
      <c r="C69" s="66"/>
      <c r="D69" s="67"/>
      <c r="E69" s="67"/>
      <c r="F69" s="67"/>
      <c r="G69" s="8" t="s">
        <v>45</v>
      </c>
      <c r="J69" s="69"/>
      <c r="O69" s="27"/>
      <c r="Q69" s="38"/>
      <c r="S69" s="58"/>
    </row>
    <row r="71" spans="1:21" x14ac:dyDescent="0.25">
      <c r="A71" s="68" t="s">
        <v>66</v>
      </c>
      <c r="B71" s="66"/>
      <c r="C71" s="66"/>
      <c r="D71" s="67"/>
      <c r="E71" s="67"/>
      <c r="F71" s="67"/>
      <c r="G71" s="8"/>
      <c r="H71" s="5" t="s">
        <v>69</v>
      </c>
      <c r="J71" s="69"/>
      <c r="O71" s="27"/>
      <c r="Q71" s="38"/>
      <c r="S71" s="58"/>
    </row>
    <row r="72" spans="1:21" x14ac:dyDescent="0.25">
      <c r="A72" s="1"/>
      <c r="B72" s="1"/>
      <c r="C72" s="1"/>
      <c r="D72" s="1"/>
      <c r="E72" s="1"/>
      <c r="F72" s="1"/>
      <c r="H72" s="8"/>
      <c r="I72" s="1"/>
      <c r="J72" s="69"/>
      <c r="O72" s="27"/>
      <c r="Q72" s="38"/>
    </row>
    <row r="73" spans="1:21" x14ac:dyDescent="0.25">
      <c r="A73" s="1"/>
      <c r="B73" s="1"/>
      <c r="C73" s="1"/>
      <c r="D73" s="1"/>
      <c r="E73" s="1"/>
      <c r="F73" s="1"/>
      <c r="G73" s="67" t="s">
        <v>46</v>
      </c>
      <c r="H73" s="1"/>
      <c r="I73" s="1"/>
      <c r="J73" s="69"/>
      <c r="M73" s="63"/>
      <c r="N73" s="63"/>
      <c r="O73" s="27"/>
      <c r="P73" s="63"/>
      <c r="Q73" s="38"/>
    </row>
    <row r="74" spans="1:21" x14ac:dyDescent="0.25">
      <c r="A74" s="1"/>
      <c r="B74" s="1"/>
      <c r="C74" s="1"/>
      <c r="D74" s="1"/>
      <c r="E74" s="1"/>
      <c r="F74" s="1"/>
      <c r="G74" s="67"/>
      <c r="H74" s="1"/>
      <c r="I74" s="1"/>
      <c r="J74" s="69"/>
      <c r="O74" s="27"/>
      <c r="Q74" s="38"/>
    </row>
    <row r="75" spans="1:21" x14ac:dyDescent="0.25">
      <c r="A75" s="1"/>
      <c r="B75" s="1"/>
      <c r="C75" s="1"/>
      <c r="D75" s="1"/>
      <c r="E75" s="1" t="s">
        <v>47</v>
      </c>
      <c r="F75" s="1"/>
      <c r="G75" s="1"/>
      <c r="H75" s="1"/>
      <c r="I75" s="1"/>
      <c r="J75" s="69"/>
      <c r="O75" s="27"/>
      <c r="Q75" s="38"/>
    </row>
    <row r="76" spans="1:21" x14ac:dyDescent="0.25">
      <c r="A76" s="1"/>
      <c r="B76" s="1"/>
      <c r="C76" s="1"/>
      <c r="D76" s="1"/>
      <c r="E76" s="1" t="s">
        <v>47</v>
      </c>
      <c r="F76" s="1"/>
      <c r="G76" s="1"/>
      <c r="H76" s="1"/>
      <c r="I76" s="70"/>
      <c r="J76" s="69"/>
      <c r="O76" s="27"/>
      <c r="Q76" s="38"/>
    </row>
    <row r="77" spans="1:21" x14ac:dyDescent="0.25">
      <c r="A77" s="67"/>
      <c r="B77" s="67"/>
      <c r="C77" s="67"/>
      <c r="D77" s="67"/>
      <c r="E77" s="67"/>
      <c r="F77" s="67"/>
      <c r="G77" s="71"/>
      <c r="H77" s="72"/>
      <c r="I77" s="67"/>
      <c r="J77" s="69"/>
      <c r="O77" s="27"/>
      <c r="Q77" s="73"/>
    </row>
    <row r="78" spans="1:21" x14ac:dyDescent="0.25">
      <c r="A78" s="67"/>
      <c r="B78" s="67"/>
      <c r="C78" s="67"/>
      <c r="D78" s="67"/>
      <c r="E78" s="67"/>
      <c r="F78" s="67"/>
      <c r="G78" s="71" t="s">
        <v>48</v>
      </c>
      <c r="H78" s="74"/>
      <c r="I78" s="67"/>
      <c r="J78" s="69"/>
      <c r="O78" s="27"/>
      <c r="Q78" s="73"/>
    </row>
    <row r="79" spans="1:21" x14ac:dyDescent="0.25">
      <c r="A79" s="78"/>
      <c r="B79" s="76"/>
      <c r="C79" s="76"/>
      <c r="D79" s="76"/>
      <c r="E79" s="77"/>
      <c r="F79" s="1"/>
      <c r="G79" s="1"/>
      <c r="H79" s="43"/>
      <c r="I79" s="1"/>
      <c r="J79" s="69"/>
      <c r="O79" s="27"/>
      <c r="Q79" s="73"/>
    </row>
    <row r="80" spans="1:21" x14ac:dyDescent="0.25">
      <c r="A80" s="78"/>
      <c r="B80" s="76"/>
      <c r="C80" s="79"/>
      <c r="D80" s="76"/>
      <c r="E80" s="80"/>
      <c r="F80" s="1"/>
      <c r="G80" s="1"/>
      <c r="H80" s="43"/>
      <c r="I80" s="1"/>
      <c r="J80" s="69"/>
      <c r="O80" s="27"/>
      <c r="Q80" s="73"/>
    </row>
    <row r="81" spans="1:17" x14ac:dyDescent="0.25">
      <c r="A81" s="77"/>
      <c r="B81" s="76"/>
      <c r="C81" s="79"/>
      <c r="D81" s="79"/>
      <c r="E81" s="81"/>
      <c r="F81" s="58"/>
      <c r="H81" s="59"/>
      <c r="J81" s="69"/>
      <c r="O81" s="27"/>
      <c r="Q81" s="73"/>
    </row>
    <row r="82" spans="1:17" x14ac:dyDescent="0.25">
      <c r="A82" s="82"/>
      <c r="B82" s="76"/>
      <c r="C82" s="83"/>
      <c r="D82" s="83"/>
      <c r="E82" s="81"/>
      <c r="H82" s="59"/>
      <c r="J82" s="69"/>
      <c r="O82" s="27"/>
      <c r="Q82" s="73"/>
    </row>
    <row r="83" spans="1:17" x14ac:dyDescent="0.25">
      <c r="A83" s="84"/>
      <c r="B83" s="76"/>
      <c r="C83" s="83"/>
      <c r="D83" s="83"/>
      <c r="E83" s="81"/>
      <c r="H83" s="59"/>
      <c r="J83" s="69"/>
      <c r="O83" s="27"/>
      <c r="Q83" s="85"/>
    </row>
    <row r="84" spans="1:17" x14ac:dyDescent="0.25">
      <c r="A84" s="84"/>
      <c r="B84" s="76"/>
      <c r="C84" s="83"/>
      <c r="D84" s="83"/>
      <c r="E84" s="81"/>
      <c r="H84" s="59"/>
      <c r="J84" s="69"/>
      <c r="O84" s="27"/>
      <c r="Q84" s="85"/>
    </row>
    <row r="85" spans="1:17" x14ac:dyDescent="0.25">
      <c r="A85" s="75"/>
      <c r="B85" s="76"/>
      <c r="C85" s="76"/>
      <c r="D85" s="76"/>
      <c r="E85" s="77"/>
      <c r="F85" s="1"/>
      <c r="G85" s="1"/>
      <c r="H85" s="43"/>
      <c r="I85" s="1"/>
      <c r="J85" s="69"/>
      <c r="K85" s="110"/>
      <c r="L85" s="27"/>
      <c r="O85" s="27"/>
      <c r="Q85" s="85"/>
    </row>
    <row r="86" spans="1:17" x14ac:dyDescent="0.25">
      <c r="A86" s="78" t="s">
        <v>49</v>
      </c>
      <c r="B86" s="76"/>
      <c r="C86" s="76"/>
      <c r="D86" s="76"/>
      <c r="E86" s="77"/>
      <c r="F86" s="1"/>
      <c r="G86" s="1"/>
      <c r="H86" s="43"/>
      <c r="I86" s="1"/>
      <c r="J86" s="69"/>
      <c r="K86" s="26"/>
      <c r="L86" s="27"/>
      <c r="O86" s="27"/>
      <c r="Q86" s="85"/>
    </row>
    <row r="87" spans="1:17" x14ac:dyDescent="0.25">
      <c r="A87" s="78"/>
      <c r="B87" s="76"/>
      <c r="C87" s="79"/>
      <c r="D87" s="76"/>
      <c r="E87" s="80"/>
      <c r="F87" s="1"/>
      <c r="G87" s="1"/>
      <c r="H87" s="43"/>
      <c r="I87" s="1"/>
      <c r="J87" s="69"/>
      <c r="K87" s="26"/>
      <c r="L87" s="27"/>
      <c r="O87" s="27"/>
      <c r="Q87" s="85"/>
    </row>
    <row r="88" spans="1:17" x14ac:dyDescent="0.25">
      <c r="A88" s="86">
        <f>SUM(A69:A87)</f>
        <v>0</v>
      </c>
      <c r="E88" s="59">
        <f>SUM(E69:E87)</f>
        <v>0</v>
      </c>
      <c r="H88" s="59">
        <f>SUM(H69:H87)</f>
        <v>0</v>
      </c>
      <c r="J88" s="69"/>
      <c r="K88" s="26"/>
      <c r="L88" s="27"/>
      <c r="O88" s="27"/>
      <c r="Q88" s="85"/>
    </row>
    <row r="89" spans="1:17" x14ac:dyDescent="0.25">
      <c r="J89" s="69"/>
      <c r="K89" s="26"/>
      <c r="L89" s="27"/>
      <c r="O89" s="27"/>
      <c r="Q89" s="73"/>
    </row>
    <row r="90" spans="1:17" x14ac:dyDescent="0.25">
      <c r="J90" s="69"/>
      <c r="K90" s="26"/>
      <c r="L90" s="27"/>
      <c r="O90" s="27"/>
      <c r="Q90" s="73"/>
    </row>
    <row r="91" spans="1:17" x14ac:dyDescent="0.25">
      <c r="J91" s="69"/>
      <c r="K91" s="26"/>
      <c r="L91" s="27"/>
      <c r="O91" s="27"/>
      <c r="Q91" s="73"/>
    </row>
    <row r="92" spans="1:17" x14ac:dyDescent="0.25">
      <c r="J92" s="69"/>
      <c r="K92" s="26"/>
      <c r="L92" s="27"/>
      <c r="O92" s="27"/>
      <c r="Q92" s="73"/>
    </row>
    <row r="93" spans="1:17" x14ac:dyDescent="0.25">
      <c r="J93" s="69"/>
      <c r="K93" s="26"/>
      <c r="L93" s="27"/>
      <c r="O93" s="27"/>
      <c r="Q93" s="73"/>
    </row>
    <row r="94" spans="1:17" x14ac:dyDescent="0.25">
      <c r="J94" s="69"/>
      <c r="K94" s="26"/>
      <c r="L94" s="27"/>
      <c r="O94" s="27"/>
      <c r="Q94" s="73"/>
    </row>
    <row r="95" spans="1:17" x14ac:dyDescent="0.2">
      <c r="K95" s="26"/>
      <c r="L95" s="27"/>
      <c r="O95" s="27"/>
      <c r="Q95" s="73"/>
    </row>
    <row r="96" spans="1:17" x14ac:dyDescent="0.2">
      <c r="K96" s="26"/>
      <c r="L96" s="27"/>
      <c r="O96" s="27"/>
      <c r="Q96" s="73"/>
    </row>
    <row r="97" spans="1:21" x14ac:dyDescent="0.2">
      <c r="K97" s="26"/>
      <c r="L97" s="27"/>
      <c r="O97" s="27"/>
      <c r="Q97" s="73"/>
    </row>
    <row r="98" spans="1:21" x14ac:dyDescent="0.2">
      <c r="K98" s="26"/>
      <c r="L98" s="27"/>
      <c r="O98" s="27"/>
      <c r="Q98" s="73"/>
    </row>
    <row r="99" spans="1:21" x14ac:dyDescent="0.2">
      <c r="K99" s="26"/>
      <c r="L99" s="27"/>
      <c r="O99" s="27"/>
      <c r="Q99" s="73"/>
    </row>
    <row r="100" spans="1:21" x14ac:dyDescent="0.2">
      <c r="K100" s="26"/>
      <c r="L100" s="27"/>
      <c r="O100" s="27"/>
      <c r="Q100" s="73"/>
    </row>
    <row r="101" spans="1:21" x14ac:dyDescent="0.25">
      <c r="K101" s="26"/>
      <c r="L101" s="87"/>
      <c r="O101" s="87"/>
      <c r="Q101" s="73"/>
    </row>
    <row r="102" spans="1:21" x14ac:dyDescent="0.25">
      <c r="K102" s="26"/>
      <c r="L102" s="87"/>
      <c r="O102" s="87"/>
      <c r="Q102" s="73"/>
    </row>
    <row r="103" spans="1:21" x14ac:dyDescent="0.25">
      <c r="K103" s="26"/>
      <c r="L103" s="88"/>
      <c r="O103" s="88"/>
      <c r="Q103" s="73"/>
    </row>
    <row r="104" spans="1:21" x14ac:dyDescent="0.25">
      <c r="K104" s="26"/>
      <c r="L104" s="88"/>
      <c r="O104" s="88"/>
      <c r="Q104" s="73"/>
    </row>
    <row r="105" spans="1:21" x14ac:dyDescent="0.25">
      <c r="K105" s="26"/>
      <c r="L105" s="88"/>
      <c r="O105" s="88"/>
      <c r="Q105" s="73"/>
    </row>
    <row r="106" spans="1:21" x14ac:dyDescent="0.25">
      <c r="K106" s="26"/>
      <c r="L106" s="88"/>
      <c r="O106" s="88"/>
      <c r="Q106" s="73"/>
    </row>
    <row r="107" spans="1:21" x14ac:dyDescent="0.25">
      <c r="K107" s="26"/>
      <c r="L107" s="88"/>
      <c r="O107" s="88"/>
      <c r="Q107" s="73"/>
    </row>
    <row r="108" spans="1:21" x14ac:dyDescent="0.25">
      <c r="K108" s="26"/>
      <c r="L108" s="88"/>
      <c r="O108" s="88"/>
      <c r="Q108" s="73"/>
    </row>
    <row r="109" spans="1:21" x14ac:dyDescent="0.25">
      <c r="K109" s="26"/>
      <c r="L109" s="88"/>
      <c r="O109" s="88"/>
      <c r="Q109" s="73"/>
    </row>
    <row r="110" spans="1:21" s="45" customFormat="1" x14ac:dyDescent="0.25">
      <c r="A110" s="5"/>
      <c r="B110" s="5"/>
      <c r="C110" s="5"/>
      <c r="D110" s="5"/>
      <c r="E110" s="5"/>
      <c r="F110" s="5"/>
      <c r="G110" s="5"/>
      <c r="I110" s="5"/>
      <c r="J110" s="5"/>
      <c r="K110" s="26"/>
      <c r="L110" s="88"/>
      <c r="O110" s="88"/>
      <c r="Q110" s="73"/>
      <c r="R110" s="5"/>
      <c r="S110" s="5"/>
      <c r="T110" s="5"/>
      <c r="U110" s="5"/>
    </row>
    <row r="111" spans="1:21" s="45" customFormat="1" x14ac:dyDescent="0.25">
      <c r="A111" s="5"/>
      <c r="B111" s="5"/>
      <c r="C111" s="5"/>
      <c r="D111" s="5"/>
      <c r="E111" s="5"/>
      <c r="F111" s="5"/>
      <c r="G111" s="5"/>
      <c r="I111" s="5"/>
      <c r="J111" s="5"/>
      <c r="K111" s="26"/>
      <c r="L111" s="88"/>
      <c r="O111" s="88"/>
      <c r="Q111" s="89"/>
      <c r="R111" s="5"/>
      <c r="S111" s="5"/>
      <c r="T111" s="5"/>
      <c r="U111" s="5"/>
    </row>
    <row r="112" spans="1:21" s="45" customFormat="1" x14ac:dyDescent="0.25">
      <c r="A112" s="5"/>
      <c r="B112" s="5"/>
      <c r="C112" s="5"/>
      <c r="D112" s="5"/>
      <c r="E112" s="5"/>
      <c r="F112" s="5"/>
      <c r="G112" s="5"/>
      <c r="I112" s="5"/>
      <c r="J112" s="5"/>
      <c r="K112" s="26"/>
      <c r="L112" s="88"/>
      <c r="O112" s="88"/>
      <c r="Q112" s="89"/>
      <c r="R112" s="5"/>
      <c r="S112" s="5"/>
      <c r="T112" s="5"/>
      <c r="U112" s="5"/>
    </row>
    <row r="113" spans="1:21" s="45" customFormat="1" x14ac:dyDescent="0.25">
      <c r="A113" s="5"/>
      <c r="B113" s="5"/>
      <c r="C113" s="5"/>
      <c r="D113" s="5"/>
      <c r="E113" s="5"/>
      <c r="F113" s="5"/>
      <c r="G113" s="5"/>
      <c r="I113" s="5"/>
      <c r="J113" s="5"/>
      <c r="K113" s="26"/>
      <c r="L113" s="88"/>
      <c r="O113" s="88"/>
      <c r="Q113" s="89"/>
      <c r="R113" s="5"/>
      <c r="S113" s="5"/>
      <c r="T113" s="5"/>
      <c r="U113" s="5"/>
    </row>
    <row r="114" spans="1:21" s="45" customFormat="1" x14ac:dyDescent="0.25">
      <c r="A114" s="5"/>
      <c r="B114" s="5"/>
      <c r="C114" s="5"/>
      <c r="D114" s="5"/>
      <c r="E114" s="5"/>
      <c r="F114" s="5"/>
      <c r="G114" s="5"/>
      <c r="I114" s="5"/>
      <c r="J114" s="5"/>
      <c r="K114" s="26"/>
      <c r="L114" s="88"/>
      <c r="O114" s="88"/>
      <c r="Q114" s="63">
        <f>SUM(Q13:Q113)</f>
        <v>0</v>
      </c>
      <c r="R114" s="5"/>
      <c r="S114" s="5"/>
      <c r="T114" s="5"/>
      <c r="U114" s="5"/>
    </row>
    <row r="115" spans="1:21" s="45" customFormat="1" x14ac:dyDescent="0.25">
      <c r="A115" s="5"/>
      <c r="B115" s="5"/>
      <c r="C115" s="5"/>
      <c r="D115" s="5"/>
      <c r="E115" s="5"/>
      <c r="F115" s="5"/>
      <c r="I115" s="5"/>
      <c r="J115" s="5"/>
      <c r="K115" s="26"/>
      <c r="L115" s="88"/>
      <c r="O115" s="88"/>
      <c r="Q115" s="89"/>
      <c r="R115" s="5"/>
      <c r="S115" s="5"/>
      <c r="T115" s="5"/>
      <c r="U115" s="5"/>
    </row>
    <row r="116" spans="1:21" s="45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26"/>
      <c r="L116" s="88"/>
      <c r="O116" s="88"/>
      <c r="Q116" s="89"/>
      <c r="R116" s="5"/>
      <c r="S116" s="5"/>
      <c r="T116" s="5"/>
      <c r="U116" s="5"/>
    </row>
    <row r="117" spans="1:21" s="45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26"/>
      <c r="L117" s="88"/>
      <c r="O117" s="88"/>
      <c r="Q117" s="89"/>
      <c r="R117" s="5"/>
      <c r="S117" s="5"/>
      <c r="T117" s="5"/>
      <c r="U117" s="5"/>
    </row>
    <row r="118" spans="1:21" s="45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26"/>
      <c r="L118" s="88"/>
      <c r="O118" s="88"/>
      <c r="Q118" s="89"/>
      <c r="R118" s="5"/>
      <c r="S118" s="5"/>
      <c r="T118" s="5"/>
      <c r="U118" s="5"/>
    </row>
    <row r="119" spans="1:21" s="45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26"/>
      <c r="L119" s="88"/>
      <c r="O119" s="88"/>
      <c r="Q119" s="89"/>
      <c r="R119" s="5"/>
      <c r="S119" s="5"/>
      <c r="T119" s="5"/>
      <c r="U119" s="5"/>
    </row>
    <row r="120" spans="1:21" s="45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26"/>
      <c r="L120" s="88"/>
      <c r="O120" s="88"/>
      <c r="Q120" s="89"/>
      <c r="R120" s="5"/>
      <c r="S120" s="5"/>
      <c r="T120" s="5"/>
      <c r="U120" s="5"/>
    </row>
    <row r="121" spans="1:21" s="45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26"/>
      <c r="L121" s="88"/>
      <c r="O121" s="88"/>
      <c r="Q121" s="89"/>
      <c r="R121" s="5"/>
      <c r="S121" s="5"/>
      <c r="T121" s="5"/>
      <c r="U121" s="5"/>
    </row>
    <row r="122" spans="1:21" s="45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26"/>
      <c r="L122" s="90">
        <f>SUM(L13:L121)</f>
        <v>22180000</v>
      </c>
      <c r="M122" s="90">
        <f t="shared" ref="M122:P122" si="1">SUM(M13:M121)</f>
        <v>82328000</v>
      </c>
      <c r="N122" s="90">
        <f>SUM(N13:N121)</f>
        <v>0</v>
      </c>
      <c r="O122" s="90">
        <f>SUM(O13:O121)</f>
        <v>3265000</v>
      </c>
      <c r="P122" s="90">
        <f t="shared" si="1"/>
        <v>0</v>
      </c>
      <c r="Q122" s="89"/>
      <c r="R122" s="5"/>
      <c r="S122" s="5"/>
      <c r="T122" s="5"/>
      <c r="U122" s="5"/>
    </row>
    <row r="123" spans="1:21" s="45" customFormat="1" x14ac:dyDescent="0.25">
      <c r="A123" s="5"/>
      <c r="B123" s="5"/>
      <c r="C123" s="5"/>
      <c r="D123" s="5"/>
      <c r="E123" s="5"/>
      <c r="F123" s="5"/>
      <c r="H123" s="5"/>
      <c r="I123" s="5"/>
      <c r="J123" s="5"/>
      <c r="K123" s="5"/>
      <c r="L123" s="90">
        <f>SUM(L13:L122)</f>
        <v>44360000</v>
      </c>
      <c r="O123" s="90">
        <f>SUM(O13:O122)</f>
        <v>6530000</v>
      </c>
      <c r="Q123" s="89"/>
      <c r="R123" s="5"/>
      <c r="S123" s="5"/>
      <c r="T123" s="5"/>
      <c r="U123" s="5"/>
    </row>
    <row r="124" spans="1:21" s="45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91"/>
      <c r="O124" s="91"/>
      <c r="Q124" s="89"/>
      <c r="R124" s="5"/>
      <c r="S124" s="5"/>
      <c r="T124" s="5"/>
      <c r="U124" s="5"/>
    </row>
    <row r="125" spans="1:21" s="45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91"/>
      <c r="O125" s="91"/>
      <c r="Q125" s="89"/>
      <c r="R125" s="5"/>
      <c r="S125" s="5"/>
      <c r="T125" s="5"/>
      <c r="U125" s="5"/>
    </row>
    <row r="126" spans="1:21" s="45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91"/>
      <c r="O126" s="91"/>
      <c r="Q126" s="89"/>
      <c r="R126" s="5"/>
      <c r="S126" s="5"/>
      <c r="T126" s="5"/>
      <c r="U126" s="5"/>
    </row>
    <row r="127" spans="1:21" s="45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91"/>
      <c r="O127" s="91"/>
      <c r="Q127" s="89"/>
      <c r="R127" s="5"/>
      <c r="S127" s="5"/>
      <c r="T127" s="5"/>
      <c r="U127" s="5"/>
    </row>
    <row r="128" spans="1:21" s="45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91"/>
      <c r="O128" s="91"/>
      <c r="Q128" s="89"/>
      <c r="R128" s="5"/>
      <c r="S128" s="5"/>
      <c r="T128" s="5"/>
      <c r="U128" s="5"/>
    </row>
    <row r="129" spans="1:21" s="45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91"/>
      <c r="O129" s="91"/>
      <c r="Q129" s="89"/>
      <c r="R129" s="5"/>
      <c r="S129" s="5"/>
      <c r="T129" s="5"/>
      <c r="U129" s="5"/>
    </row>
    <row r="130" spans="1:21" s="45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91"/>
      <c r="O130" s="91"/>
      <c r="Q130" s="89"/>
      <c r="R130" s="5"/>
      <c r="S130" s="5"/>
      <c r="T130" s="5"/>
      <c r="U130" s="5"/>
    </row>
    <row r="131" spans="1:21" s="45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91"/>
      <c r="O131" s="91"/>
      <c r="Q131" s="89"/>
      <c r="R131" s="5"/>
      <c r="S131" s="5"/>
      <c r="T131" s="5"/>
      <c r="U131" s="5"/>
    </row>
    <row r="132" spans="1:21" s="45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91"/>
      <c r="O132" s="91"/>
      <c r="Q132" s="89"/>
      <c r="R132" s="5"/>
      <c r="S132" s="5"/>
      <c r="T132" s="5"/>
      <c r="U132" s="5"/>
    </row>
    <row r="133" spans="1:21" s="45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91"/>
      <c r="O133" s="91"/>
      <c r="Q133" s="89"/>
      <c r="R133" s="5"/>
      <c r="S133" s="5"/>
      <c r="T133" s="5"/>
      <c r="U133" s="5"/>
    </row>
  </sheetData>
  <mergeCells count="3">
    <mergeCell ref="A1:I1"/>
    <mergeCell ref="L11:M11"/>
    <mergeCell ref="N11:O11"/>
  </mergeCells>
  <hyperlinks>
    <hyperlink ref="K13" r:id="rId1" display="cetak-kwitansi.php%3fid=1801007"/>
    <hyperlink ref="K14" r:id="rId2" display="cetak-kwitansi.php%3fid=1801008"/>
    <hyperlink ref="K15" r:id="rId3" display="cetak-kwitansi.php%3fid=1801009"/>
    <hyperlink ref="K16" r:id="rId4" display="cetak-kwitansi.php%3fid=1801010"/>
    <hyperlink ref="K17" r:id="rId5" display="cetak-kwitansi.php%3fid=1801011"/>
    <hyperlink ref="K18" r:id="rId6" display="cetak-kwitansi.php%3fid=1801012"/>
    <hyperlink ref="K19" r:id="rId7" display="cetak-kwitansi.php%3fid=1801013"/>
    <hyperlink ref="K24" r:id="rId8" display="cetak-kwitansi.php%3fid=1801018"/>
    <hyperlink ref="K36" r:id="rId9" display="cetak-kwitansi.php%3fid=1801030"/>
    <hyperlink ref="K37" r:id="rId10" display="cetak-kwitansi.php%3fid=1801031"/>
    <hyperlink ref="K31" r:id="rId11" display="cetak-kwitansi.php%3fid=1801025"/>
    <hyperlink ref="K34" r:id="rId12" display="cetak-kwitansi.php%3fid=1801028"/>
    <hyperlink ref="K35" r:id="rId13" display="cetak-kwitansi.php%3fid=1801029"/>
    <hyperlink ref="K20" r:id="rId14" display="cetak-kwitansi.php%3fid=1801014"/>
    <hyperlink ref="K21" r:id="rId15" display="cetak-kwitansi.php%3fid=1801015"/>
    <hyperlink ref="K22" r:id="rId16" display="cetak-kwitansi.php%3fid=1801016"/>
    <hyperlink ref="K23" r:id="rId17" display="cetak-kwitansi.php%3fid=1801017"/>
    <hyperlink ref="K25" r:id="rId18" display="cetak-kwitansi.php%3fid=1801019"/>
    <hyperlink ref="K26" r:id="rId19" display="cetak-kwitansi.php%3fid=1801020"/>
    <hyperlink ref="K27" r:id="rId20" display="cetak-kwitansi.php%3fid=1801021"/>
    <hyperlink ref="K28" r:id="rId21" display="cetak-kwitansi.php%3fid=1801022"/>
    <hyperlink ref="K29" r:id="rId22" display="cetak-kwitansi.php%3fid=1801023"/>
    <hyperlink ref="K30" r:id="rId23" display="cetak-kwitansi.php%3fid=1801024"/>
    <hyperlink ref="K32" r:id="rId24" display="cetak-kwitansi.php%3fid=1801026"/>
    <hyperlink ref="K33" r:id="rId25" display="cetak-kwitansi.php%3fid=1801027"/>
  </hyperlinks>
  <pageMargins left="0.7" right="0.7" top="0.75" bottom="0.75" header="0.3" footer="0.3"/>
  <pageSetup scale="60" orientation="portrait" horizontalDpi="0" verticalDpi="0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17</vt:i4>
      </vt:variant>
    </vt:vector>
  </HeadingPairs>
  <TitlesOfParts>
    <vt:vector size="34" baseType="lpstr">
      <vt:lpstr>28 Feb</vt:lpstr>
      <vt:lpstr>01 Maret 2018,</vt:lpstr>
      <vt:lpstr>02 Maret (2)</vt:lpstr>
      <vt:lpstr>03 Maret</vt:lpstr>
      <vt:lpstr>4 Maret 2018</vt:lpstr>
      <vt:lpstr>05 Maret </vt:lpstr>
      <vt:lpstr>6 Maret</vt:lpstr>
      <vt:lpstr>7 Maret </vt:lpstr>
      <vt:lpstr>8 Maret </vt:lpstr>
      <vt:lpstr>9 Maret </vt:lpstr>
      <vt:lpstr>10 Maret </vt:lpstr>
      <vt:lpstr>12 Maret</vt:lpstr>
      <vt:lpstr>13 Maret</vt:lpstr>
      <vt:lpstr>14 Maret  (2)</vt:lpstr>
      <vt:lpstr>15 Maret </vt:lpstr>
      <vt:lpstr>16 Maret </vt:lpstr>
      <vt:lpstr>18 Maret</vt:lpstr>
      <vt:lpstr>'01 Maret 2018,'!Print_Area</vt:lpstr>
      <vt:lpstr>'02 Maret (2)'!Print_Area</vt:lpstr>
      <vt:lpstr>'03 Maret'!Print_Area</vt:lpstr>
      <vt:lpstr>'05 Maret '!Print_Area</vt:lpstr>
      <vt:lpstr>'10 Maret '!Print_Area</vt:lpstr>
      <vt:lpstr>'12 Maret'!Print_Area</vt:lpstr>
      <vt:lpstr>'13 Maret'!Print_Area</vt:lpstr>
      <vt:lpstr>'14 Maret  (2)'!Print_Area</vt:lpstr>
      <vt:lpstr>'15 Maret '!Print_Area</vt:lpstr>
      <vt:lpstr>'16 Maret '!Print_Area</vt:lpstr>
      <vt:lpstr>'18 Maret'!Print_Area</vt:lpstr>
      <vt:lpstr>'28 Feb'!Print_Area</vt:lpstr>
      <vt:lpstr>'4 Maret 2018'!Print_Area</vt:lpstr>
      <vt:lpstr>'6 Maret'!Print_Area</vt:lpstr>
      <vt:lpstr>'7 Maret '!Print_Area</vt:lpstr>
      <vt:lpstr>'8 Maret '!Print_Area</vt:lpstr>
      <vt:lpstr>'9 Maret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2018-03-16T08:18:20Z</cp:lastPrinted>
  <dcterms:created xsi:type="dcterms:W3CDTF">2017-12-27T04:26:30Z</dcterms:created>
  <dcterms:modified xsi:type="dcterms:W3CDTF">2018-03-18T10:27:20Z</dcterms:modified>
</cp:coreProperties>
</file>