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80" windowWidth="20115" windowHeight="7380" firstSheet="8" activeTab="17"/>
  </bookViews>
  <sheets>
    <sheet name="2 April" sheetId="1" r:id="rId1"/>
    <sheet name="3 April (2)" sheetId="7" r:id="rId2"/>
    <sheet name="4 April 2018 (2)" sheetId="9" r:id="rId3"/>
    <sheet name="5 April 2018" sheetId="8" r:id="rId4"/>
    <sheet name="6 April 2018" sheetId="10" r:id="rId5"/>
    <sheet name="07 April " sheetId="11" r:id="rId6"/>
    <sheet name="09 April " sheetId="12" r:id="rId7"/>
    <sheet name="10 April " sheetId="13" r:id="rId8"/>
    <sheet name="11 April " sheetId="14" r:id="rId9"/>
    <sheet name="12 April" sheetId="15" r:id="rId10"/>
    <sheet name="13 April" sheetId="18" r:id="rId11"/>
    <sheet name="15 April" sheetId="19" r:id="rId12"/>
    <sheet name="16 April" sheetId="20" r:id="rId13"/>
    <sheet name="17 April " sheetId="21" r:id="rId14"/>
    <sheet name="18 April" sheetId="22" r:id="rId15"/>
    <sheet name="19 April" sheetId="23" r:id="rId16"/>
    <sheet name="20 April " sheetId="24" r:id="rId17"/>
    <sheet name="21 April" sheetId="26" r:id="rId18"/>
  </sheets>
  <externalReferences>
    <externalReference r:id="rId19"/>
  </externalReferences>
  <definedNames>
    <definedName name="_xlnm.Print_Area" localSheetId="5">'07 April '!$A$1:$I$77</definedName>
    <definedName name="_xlnm.Print_Area" localSheetId="6">'09 April '!$A$1:$I$77</definedName>
    <definedName name="_xlnm.Print_Area" localSheetId="7">'10 April '!$A$1:$I$77</definedName>
    <definedName name="_xlnm.Print_Area" localSheetId="8">'11 April '!$A$1:$I$77</definedName>
    <definedName name="_xlnm.Print_Area" localSheetId="9">'12 April'!$A$1:$I$77</definedName>
    <definedName name="_xlnm.Print_Area" localSheetId="10">'13 April'!$A$1:$I$77</definedName>
    <definedName name="_xlnm.Print_Area" localSheetId="11">'15 April'!$A$1:$I$77</definedName>
    <definedName name="_xlnm.Print_Area" localSheetId="12">'16 April'!$A$1:$I$77</definedName>
    <definedName name="_xlnm.Print_Area" localSheetId="13">'17 April '!$A$1:$I$77</definedName>
    <definedName name="_xlnm.Print_Area" localSheetId="14">'18 April'!$A$1:$I$77</definedName>
    <definedName name="_xlnm.Print_Area" localSheetId="15">'19 April'!$A$1:$I$77</definedName>
    <definedName name="_xlnm.Print_Area" localSheetId="0">'2 April'!$A$1:$I$77</definedName>
    <definedName name="_xlnm.Print_Area" localSheetId="16">'20 April '!$A$1:$I$77</definedName>
    <definedName name="_xlnm.Print_Area" localSheetId="17">'21 April'!$A$1:$I$77</definedName>
    <definedName name="_xlnm.Print_Area" localSheetId="1">'3 April (2)'!$A$1:$I$77</definedName>
    <definedName name="_xlnm.Print_Area" localSheetId="2">'4 April 2018 (2)'!$A$1:$I$77</definedName>
    <definedName name="_xlnm.Print_Area" localSheetId="3">'5 April 2018'!$A$1:$I$77</definedName>
    <definedName name="_xlnm.Print_Area" localSheetId="4">'6 April 2018'!$A$1:$I$77</definedName>
  </definedNames>
  <calcPr calcId="144525"/>
</workbook>
</file>

<file path=xl/calcChain.xml><?xml version="1.0" encoding="utf-8"?>
<calcChain xmlns="http://schemas.openxmlformats.org/spreadsheetml/2006/main">
  <c r="E10" i="26" l="1"/>
  <c r="E8" i="26"/>
  <c r="G8" i="26" s="1"/>
  <c r="E21" i="26"/>
  <c r="E9" i="26"/>
  <c r="G9" i="26" s="1"/>
  <c r="I32" i="26"/>
  <c r="I40" i="26" s="1"/>
  <c r="I47" i="26" s="1"/>
  <c r="I33" i="26"/>
  <c r="O122" i="26"/>
  <c r="P121" i="26"/>
  <c r="O121" i="26"/>
  <c r="N121" i="26"/>
  <c r="M121" i="26"/>
  <c r="H49" i="26" s="1"/>
  <c r="I51" i="26" s="1"/>
  <c r="L121" i="26"/>
  <c r="L122" i="26" s="1"/>
  <c r="Q113" i="26"/>
  <c r="H87" i="26"/>
  <c r="E87" i="26"/>
  <c r="A87" i="26"/>
  <c r="H55" i="26"/>
  <c r="S49" i="26"/>
  <c r="H45" i="26"/>
  <c r="I46" i="26" s="1"/>
  <c r="G24" i="26"/>
  <c r="G23" i="26"/>
  <c r="G22" i="26"/>
  <c r="G21" i="26"/>
  <c r="G20" i="26"/>
  <c r="G16" i="26"/>
  <c r="U15" i="26"/>
  <c r="T15" i="26"/>
  <c r="G15" i="26"/>
  <c r="G14" i="26"/>
  <c r="G13" i="26"/>
  <c r="G12" i="26"/>
  <c r="G11" i="26"/>
  <c r="G10" i="26"/>
  <c r="J6" i="26"/>
  <c r="J1" i="26"/>
  <c r="H26" i="26" l="1"/>
  <c r="H17" i="26"/>
  <c r="H54" i="26"/>
  <c r="I57" i="26" s="1"/>
  <c r="I58" i="26" s="1"/>
  <c r="I33" i="24"/>
  <c r="P121" i="24"/>
  <c r="O121" i="24"/>
  <c r="O122" i="24" s="1"/>
  <c r="N121" i="24"/>
  <c r="M121" i="24"/>
  <c r="H49" i="24" s="1"/>
  <c r="I51" i="24" s="1"/>
  <c r="L121" i="24"/>
  <c r="L122" i="24" s="1"/>
  <c r="Q113" i="24"/>
  <c r="H87" i="24"/>
  <c r="E87" i="24"/>
  <c r="A87" i="24"/>
  <c r="H55" i="24"/>
  <c r="S49" i="24"/>
  <c r="H45" i="24"/>
  <c r="I46" i="24" s="1"/>
  <c r="I32" i="24"/>
  <c r="I40" i="24" s="1"/>
  <c r="I47" i="24" s="1"/>
  <c r="G24" i="24"/>
  <c r="G23" i="24"/>
  <c r="G22" i="24"/>
  <c r="G21" i="24"/>
  <c r="G20" i="24"/>
  <c r="G16" i="24"/>
  <c r="U15" i="24"/>
  <c r="T15" i="24"/>
  <c r="G15" i="24"/>
  <c r="G14" i="24"/>
  <c r="G13" i="24"/>
  <c r="G12" i="24"/>
  <c r="G11" i="24"/>
  <c r="G10" i="24"/>
  <c r="G9" i="24"/>
  <c r="G8" i="24"/>
  <c r="H17" i="24" s="1"/>
  <c r="J6" i="24"/>
  <c r="J1" i="24"/>
  <c r="I27" i="26" l="1"/>
  <c r="I59" i="26" s="1"/>
  <c r="I61" i="26" s="1"/>
  <c r="H26" i="24"/>
  <c r="I27" i="24" s="1"/>
  <c r="I59" i="24" s="1"/>
  <c r="H54" i="24"/>
  <c r="I57" i="24" s="1"/>
  <c r="I58" i="24"/>
  <c r="I33" i="23"/>
  <c r="P121" i="23"/>
  <c r="O121" i="23"/>
  <c r="O122" i="23" s="1"/>
  <c r="N121" i="23"/>
  <c r="M121" i="23"/>
  <c r="H49" i="23" s="1"/>
  <c r="I51" i="23" s="1"/>
  <c r="L121" i="23"/>
  <c r="L122" i="23" s="1"/>
  <c r="Q113" i="23"/>
  <c r="H87" i="23"/>
  <c r="E87" i="23"/>
  <c r="A87" i="23"/>
  <c r="S49" i="23"/>
  <c r="H45" i="23"/>
  <c r="I46" i="23" s="1"/>
  <c r="I32" i="23"/>
  <c r="I40" i="23" s="1"/>
  <c r="I47" i="23" s="1"/>
  <c r="G24" i="23"/>
  <c r="G23" i="23"/>
  <c r="G22" i="23"/>
  <c r="G21" i="23"/>
  <c r="G20" i="23"/>
  <c r="H26" i="23" s="1"/>
  <c r="G16" i="23"/>
  <c r="U15" i="23"/>
  <c r="T15" i="23"/>
  <c r="G15" i="23"/>
  <c r="G14" i="23"/>
  <c r="G13" i="23"/>
  <c r="G12" i="23"/>
  <c r="G11" i="23"/>
  <c r="G10" i="23"/>
  <c r="G9" i="23"/>
  <c r="G8" i="23"/>
  <c r="H17" i="23" s="1"/>
  <c r="I27" i="23" s="1"/>
  <c r="I59" i="23" s="1"/>
  <c r="J6" i="23"/>
  <c r="J1" i="23"/>
  <c r="I61" i="24" l="1"/>
  <c r="H55" i="23"/>
  <c r="H54" i="23"/>
  <c r="I57" i="23" s="1"/>
  <c r="I58" i="23" s="1"/>
  <c r="I61" i="23" s="1"/>
  <c r="I33" i="22"/>
  <c r="P121" i="22"/>
  <c r="O121" i="22"/>
  <c r="O122" i="22" s="1"/>
  <c r="N121" i="22"/>
  <c r="M121" i="22"/>
  <c r="H49" i="22" s="1"/>
  <c r="I51" i="22" s="1"/>
  <c r="L121" i="22"/>
  <c r="L122" i="22" s="1"/>
  <c r="Q113" i="22"/>
  <c r="H87" i="22"/>
  <c r="E87" i="22"/>
  <c r="A87" i="22"/>
  <c r="S49" i="22"/>
  <c r="H45" i="22"/>
  <c r="I46" i="22" s="1"/>
  <c r="I32" i="22"/>
  <c r="I40" i="22" s="1"/>
  <c r="I47" i="22" s="1"/>
  <c r="G24" i="22"/>
  <c r="G23" i="22"/>
  <c r="G22" i="22"/>
  <c r="G21" i="22"/>
  <c r="G20" i="22"/>
  <c r="H26" i="22" s="1"/>
  <c r="G16" i="22"/>
  <c r="U15" i="22"/>
  <c r="T15" i="22"/>
  <c r="G15" i="22"/>
  <c r="G14" i="22"/>
  <c r="G13" i="22"/>
  <c r="G12" i="22"/>
  <c r="G11" i="22"/>
  <c r="G10" i="22"/>
  <c r="G9" i="22"/>
  <c r="G8" i="22"/>
  <c r="J6" i="22"/>
  <c r="J1" i="22"/>
  <c r="H17" i="22" l="1"/>
  <c r="I27" i="22" s="1"/>
  <c r="I59" i="22" s="1"/>
  <c r="H54" i="22"/>
  <c r="H55" i="22"/>
  <c r="I57" i="22"/>
  <c r="I58" i="22" s="1"/>
  <c r="I33" i="21"/>
  <c r="P121" i="21"/>
  <c r="O121" i="21"/>
  <c r="O122" i="21" s="1"/>
  <c r="N121" i="21"/>
  <c r="M121" i="21"/>
  <c r="H49" i="21" s="1"/>
  <c r="I51" i="21" s="1"/>
  <c r="L121" i="21"/>
  <c r="L122" i="21" s="1"/>
  <c r="Q113" i="21"/>
  <c r="H87" i="21"/>
  <c r="E87" i="21"/>
  <c r="A87" i="21"/>
  <c r="S49" i="21"/>
  <c r="H45" i="21"/>
  <c r="I46" i="21" s="1"/>
  <c r="I32" i="21"/>
  <c r="I40" i="21" s="1"/>
  <c r="I47" i="21" s="1"/>
  <c r="G24" i="21"/>
  <c r="G23" i="21"/>
  <c r="G22" i="21"/>
  <c r="G21" i="21"/>
  <c r="G20" i="21"/>
  <c r="H26" i="21" s="1"/>
  <c r="G16" i="21"/>
  <c r="U15" i="21"/>
  <c r="T15" i="21"/>
  <c r="G15" i="21"/>
  <c r="G14" i="21"/>
  <c r="G13" i="21"/>
  <c r="G12" i="21"/>
  <c r="G11" i="21"/>
  <c r="G10" i="21"/>
  <c r="G9" i="21"/>
  <c r="G8" i="21"/>
  <c r="J6" i="21"/>
  <c r="J1" i="21"/>
  <c r="I61" i="22" l="1"/>
  <c r="H54" i="21"/>
  <c r="H17" i="21"/>
  <c r="I27" i="21" s="1"/>
  <c r="I59" i="21" s="1"/>
  <c r="H55" i="21"/>
  <c r="I58" i="21"/>
  <c r="I57" i="21"/>
  <c r="H55" i="20"/>
  <c r="I33" i="20"/>
  <c r="P121" i="20"/>
  <c r="O121" i="20"/>
  <c r="O122" i="20" s="1"/>
  <c r="N121" i="20"/>
  <c r="M121" i="20"/>
  <c r="H49" i="20" s="1"/>
  <c r="I51" i="20" s="1"/>
  <c r="L121" i="20"/>
  <c r="L122" i="20" s="1"/>
  <c r="Q113" i="20"/>
  <c r="H87" i="20"/>
  <c r="E87" i="20"/>
  <c r="A87" i="20"/>
  <c r="S49" i="20"/>
  <c r="I46" i="20"/>
  <c r="H45" i="20"/>
  <c r="I32" i="20"/>
  <c r="I40" i="20" s="1"/>
  <c r="I47" i="20" s="1"/>
  <c r="G24" i="20"/>
  <c r="G23" i="20"/>
  <c r="G22" i="20"/>
  <c r="G21" i="20"/>
  <c r="G20" i="20"/>
  <c r="H26" i="20" s="1"/>
  <c r="G16" i="20"/>
  <c r="U15" i="20"/>
  <c r="T15" i="20"/>
  <c r="G15" i="20"/>
  <c r="G14" i="20"/>
  <c r="G13" i="20"/>
  <c r="G12" i="20"/>
  <c r="G11" i="20"/>
  <c r="G10" i="20"/>
  <c r="G9" i="20"/>
  <c r="G8" i="20"/>
  <c r="J6" i="20"/>
  <c r="J1" i="20"/>
  <c r="I61" i="21" l="1"/>
  <c r="H54" i="20"/>
  <c r="H17" i="20"/>
  <c r="I27" i="20" s="1"/>
  <c r="I59" i="20" s="1"/>
  <c r="I57" i="20"/>
  <c r="I58" i="20" s="1"/>
  <c r="E11" i="19"/>
  <c r="E9" i="19"/>
  <c r="E8" i="19"/>
  <c r="I61" i="20" l="1"/>
  <c r="G8" i="19"/>
  <c r="P121" i="19"/>
  <c r="O121" i="19"/>
  <c r="O122" i="19" s="1"/>
  <c r="N121" i="19"/>
  <c r="M121" i="19"/>
  <c r="L121" i="19"/>
  <c r="L122" i="19" s="1"/>
  <c r="Q113" i="19"/>
  <c r="H87" i="19"/>
  <c r="E87" i="19"/>
  <c r="A87" i="19"/>
  <c r="S49" i="19"/>
  <c r="H49" i="19"/>
  <c r="I51" i="19" s="1"/>
  <c r="H45" i="19"/>
  <c r="I46" i="19" s="1"/>
  <c r="I32" i="19"/>
  <c r="I40" i="19" s="1"/>
  <c r="I47" i="19" s="1"/>
  <c r="G24" i="19"/>
  <c r="G23" i="19"/>
  <c r="G22" i="19"/>
  <c r="G21" i="19"/>
  <c r="G20" i="19"/>
  <c r="H26" i="19" s="1"/>
  <c r="G16" i="19"/>
  <c r="U15" i="19"/>
  <c r="T15" i="19"/>
  <c r="G15" i="19"/>
  <c r="G14" i="19"/>
  <c r="G13" i="19"/>
  <c r="G12" i="19"/>
  <c r="G11" i="19"/>
  <c r="G10" i="19"/>
  <c r="G9" i="19"/>
  <c r="J6" i="19"/>
  <c r="J1" i="19"/>
  <c r="H55" i="19" l="1"/>
  <c r="H54" i="19"/>
  <c r="I57" i="19" s="1"/>
  <c r="H17" i="19"/>
  <c r="I27" i="19" s="1"/>
  <c r="I59" i="19" s="1"/>
  <c r="E8" i="18"/>
  <c r="E9" i="18" l="1"/>
  <c r="G9" i="18" s="1"/>
  <c r="E11" i="18"/>
  <c r="I33" i="18"/>
  <c r="O122" i="18"/>
  <c r="P121" i="18"/>
  <c r="O121" i="18"/>
  <c r="N121" i="18"/>
  <c r="M121" i="18"/>
  <c r="H49" i="18" s="1"/>
  <c r="I51" i="18" s="1"/>
  <c r="L121" i="18"/>
  <c r="L122" i="18" s="1"/>
  <c r="Q113" i="18"/>
  <c r="H87" i="18"/>
  <c r="E87" i="18"/>
  <c r="A87" i="18"/>
  <c r="S49" i="18"/>
  <c r="I46" i="18"/>
  <c r="H45" i="18"/>
  <c r="I32" i="18"/>
  <c r="I40" i="18" s="1"/>
  <c r="I47" i="18" s="1"/>
  <c r="G24" i="18"/>
  <c r="G23" i="18"/>
  <c r="G22" i="18"/>
  <c r="G21" i="18"/>
  <c r="H26" i="18" s="1"/>
  <c r="G20" i="18"/>
  <c r="G16" i="18"/>
  <c r="U15" i="18"/>
  <c r="T15" i="18"/>
  <c r="G15" i="18"/>
  <c r="G14" i="18"/>
  <c r="G13" i="18"/>
  <c r="G12" i="18"/>
  <c r="G11" i="18"/>
  <c r="G10" i="18"/>
  <c r="G8" i="18"/>
  <c r="J6" i="18"/>
  <c r="J1" i="18"/>
  <c r="H17" i="18" l="1"/>
  <c r="I27" i="18" s="1"/>
  <c r="I59" i="18" s="1"/>
  <c r="H54" i="18"/>
  <c r="I57" i="18" s="1"/>
  <c r="I58" i="18" s="1"/>
  <c r="I33" i="19" s="1"/>
  <c r="I58" i="19" s="1"/>
  <c r="I61" i="19" s="1"/>
  <c r="I33" i="15"/>
  <c r="P121" i="15"/>
  <c r="O121" i="15"/>
  <c r="O122" i="15" s="1"/>
  <c r="N121" i="15"/>
  <c r="M121" i="15"/>
  <c r="H49" i="15" s="1"/>
  <c r="I51" i="15" s="1"/>
  <c r="L121" i="15"/>
  <c r="L122" i="15" s="1"/>
  <c r="Q113" i="15"/>
  <c r="H87" i="15"/>
  <c r="E87" i="15"/>
  <c r="A87" i="15"/>
  <c r="S49" i="15"/>
  <c r="H45" i="15"/>
  <c r="I46" i="15" s="1"/>
  <c r="I32" i="15"/>
  <c r="I40" i="15" s="1"/>
  <c r="I47" i="15" s="1"/>
  <c r="G24" i="15"/>
  <c r="G23" i="15"/>
  <c r="G22" i="15"/>
  <c r="G21" i="15"/>
  <c r="G20" i="15"/>
  <c r="G16" i="15"/>
  <c r="U15" i="15"/>
  <c r="T15" i="15"/>
  <c r="G15" i="15"/>
  <c r="G14" i="15"/>
  <c r="G13" i="15"/>
  <c r="G12" i="15"/>
  <c r="G11" i="15"/>
  <c r="G10" i="15"/>
  <c r="G9" i="15"/>
  <c r="G8" i="15"/>
  <c r="J6" i="15"/>
  <c r="J1" i="15"/>
  <c r="I61" i="18" l="1"/>
  <c r="H26" i="15"/>
  <c r="H17" i="15"/>
  <c r="H54" i="15"/>
  <c r="I57" i="15" s="1"/>
  <c r="I58" i="15" s="1"/>
  <c r="I33" i="14"/>
  <c r="P121" i="14"/>
  <c r="O121" i="14"/>
  <c r="O122" i="14" s="1"/>
  <c r="N121" i="14"/>
  <c r="M121" i="14"/>
  <c r="H49" i="14" s="1"/>
  <c r="I51" i="14" s="1"/>
  <c r="L121" i="14"/>
  <c r="L122" i="14" s="1"/>
  <c r="Q113" i="14"/>
  <c r="H87" i="14"/>
  <c r="E87" i="14"/>
  <c r="A87" i="14"/>
  <c r="S49" i="14"/>
  <c r="H45" i="14"/>
  <c r="I46" i="14" s="1"/>
  <c r="I32" i="14"/>
  <c r="I40" i="14" s="1"/>
  <c r="I47" i="14" s="1"/>
  <c r="G24" i="14"/>
  <c r="G23" i="14"/>
  <c r="G22" i="14"/>
  <c r="G21" i="14"/>
  <c r="G20" i="14"/>
  <c r="H26" i="14" s="1"/>
  <c r="G16" i="14"/>
  <c r="U15" i="14"/>
  <c r="T15" i="14"/>
  <c r="G15" i="14"/>
  <c r="G14" i="14"/>
  <c r="G13" i="14"/>
  <c r="G12" i="14"/>
  <c r="G11" i="14"/>
  <c r="G10" i="14"/>
  <c r="G9" i="14"/>
  <c r="G8" i="14"/>
  <c r="H17" i="14" s="1"/>
  <c r="J6" i="14"/>
  <c r="J1" i="14"/>
  <c r="I27" i="15" l="1"/>
  <c r="I59" i="15" s="1"/>
  <c r="I61" i="15" s="1"/>
  <c r="I27" i="14"/>
  <c r="I59" i="14" s="1"/>
  <c r="H54" i="14"/>
  <c r="I57" i="14" s="1"/>
  <c r="I58" i="14" s="1"/>
  <c r="I33" i="13"/>
  <c r="P121" i="13"/>
  <c r="O121" i="13"/>
  <c r="O122" i="13" s="1"/>
  <c r="N121" i="13"/>
  <c r="M121" i="13"/>
  <c r="H49" i="13" s="1"/>
  <c r="I51" i="13" s="1"/>
  <c r="L121" i="13"/>
  <c r="L122" i="13" s="1"/>
  <c r="Q113" i="13"/>
  <c r="H87" i="13"/>
  <c r="E87" i="13"/>
  <c r="A87" i="13"/>
  <c r="S49" i="13"/>
  <c r="H45" i="13"/>
  <c r="I46" i="13" s="1"/>
  <c r="I32" i="13"/>
  <c r="I40" i="13" s="1"/>
  <c r="I47" i="13" s="1"/>
  <c r="G24" i="13"/>
  <c r="G23" i="13"/>
  <c r="G22" i="13"/>
  <c r="G21" i="13"/>
  <c r="G20" i="13"/>
  <c r="H26" i="13" s="1"/>
  <c r="G16" i="13"/>
  <c r="U15" i="13"/>
  <c r="T15" i="13"/>
  <c r="G15" i="13"/>
  <c r="G14" i="13"/>
  <c r="G13" i="13"/>
  <c r="G12" i="13"/>
  <c r="G11" i="13"/>
  <c r="G10" i="13"/>
  <c r="G9" i="13"/>
  <c r="G8" i="13"/>
  <c r="H17" i="13" s="1"/>
  <c r="J6" i="13"/>
  <c r="J1" i="13"/>
  <c r="I61" i="14" l="1"/>
  <c r="H54" i="13"/>
  <c r="I57" i="13" s="1"/>
  <c r="I58" i="13" s="1"/>
  <c r="I27" i="13"/>
  <c r="I59" i="13" s="1"/>
  <c r="I33" i="12"/>
  <c r="P121" i="12"/>
  <c r="O121" i="12"/>
  <c r="O122" i="12" s="1"/>
  <c r="N121" i="12"/>
  <c r="M121" i="12"/>
  <c r="H49" i="12" s="1"/>
  <c r="I51" i="12" s="1"/>
  <c r="L121" i="12"/>
  <c r="L122" i="12" s="1"/>
  <c r="Q113" i="12"/>
  <c r="H87" i="12"/>
  <c r="E87" i="12"/>
  <c r="A87" i="12"/>
  <c r="S49" i="12"/>
  <c r="H45" i="12"/>
  <c r="I46" i="12" s="1"/>
  <c r="I32" i="12"/>
  <c r="I40" i="12" s="1"/>
  <c r="I47" i="12" s="1"/>
  <c r="G24" i="12"/>
  <c r="G23" i="12"/>
  <c r="G22" i="12"/>
  <c r="G21" i="12"/>
  <c r="G20" i="12"/>
  <c r="H26" i="12" s="1"/>
  <c r="G16" i="12"/>
  <c r="U15" i="12"/>
  <c r="T15" i="12"/>
  <c r="G15" i="12"/>
  <c r="G14" i="12"/>
  <c r="G13" i="12"/>
  <c r="G12" i="12"/>
  <c r="G11" i="12"/>
  <c r="G10" i="12"/>
  <c r="G9" i="12"/>
  <c r="G8" i="12"/>
  <c r="J6" i="12"/>
  <c r="J1" i="12"/>
  <c r="I61" i="13" l="1"/>
  <c r="H17" i="12"/>
  <c r="I27" i="12" s="1"/>
  <c r="I59" i="12" s="1"/>
  <c r="H54" i="12"/>
  <c r="I57" i="12" s="1"/>
  <c r="I58" i="12" s="1"/>
  <c r="E8" i="11"/>
  <c r="H55" i="11"/>
  <c r="H45" i="11"/>
  <c r="I61" i="12" l="1"/>
  <c r="I33" i="11"/>
  <c r="P121" i="11"/>
  <c r="O121" i="11"/>
  <c r="O122" i="11" s="1"/>
  <c r="N121" i="11"/>
  <c r="M121" i="11"/>
  <c r="H49" i="11" s="1"/>
  <c r="I51" i="11" s="1"/>
  <c r="L121" i="11"/>
  <c r="L122" i="11" s="1"/>
  <c r="Q113" i="11"/>
  <c r="H87" i="11"/>
  <c r="E87" i="11"/>
  <c r="A87" i="11"/>
  <c r="S49" i="11"/>
  <c r="I46" i="11"/>
  <c r="I32" i="11"/>
  <c r="I40" i="11" s="1"/>
  <c r="G24" i="11"/>
  <c r="G23" i="11"/>
  <c r="G22" i="11"/>
  <c r="E21" i="11"/>
  <c r="G21" i="11" s="1"/>
  <c r="G20" i="11"/>
  <c r="H26" i="11" s="1"/>
  <c r="G16" i="11"/>
  <c r="U15" i="11"/>
  <c r="T15" i="11"/>
  <c r="G15" i="11"/>
  <c r="G14" i="11"/>
  <c r="G13" i="11"/>
  <c r="G12" i="11"/>
  <c r="G11" i="11"/>
  <c r="G10" i="11"/>
  <c r="G9" i="11"/>
  <c r="G8" i="11"/>
  <c r="J6" i="11"/>
  <c r="J1" i="11"/>
  <c r="I47" i="11" l="1"/>
  <c r="H54" i="11"/>
  <c r="I57" i="11" s="1"/>
  <c r="I58" i="11" s="1"/>
  <c r="H17" i="11"/>
  <c r="I27" i="11" s="1"/>
  <c r="I59" i="11" s="1"/>
  <c r="E9" i="10"/>
  <c r="I61" i="11" l="1"/>
  <c r="E8" i="10"/>
  <c r="G9" i="10"/>
  <c r="G8" i="10"/>
  <c r="G13" i="10"/>
  <c r="E20" i="10"/>
  <c r="G20" i="10" s="1"/>
  <c r="I33" i="10"/>
  <c r="P121" i="10"/>
  <c r="O121" i="10"/>
  <c r="O122" i="10" s="1"/>
  <c r="N121" i="10"/>
  <c r="M121" i="10"/>
  <c r="H49" i="10" s="1"/>
  <c r="I51" i="10" s="1"/>
  <c r="L121" i="10"/>
  <c r="L122" i="10" s="1"/>
  <c r="Q113" i="10"/>
  <c r="H87" i="10"/>
  <c r="E87" i="10"/>
  <c r="A87" i="10"/>
  <c r="H55" i="10"/>
  <c r="S49" i="10"/>
  <c r="H45" i="10"/>
  <c r="I46" i="10" s="1"/>
  <c r="I32" i="10"/>
  <c r="I40" i="10" s="1"/>
  <c r="I47" i="10" s="1"/>
  <c r="G24" i="10"/>
  <c r="G23" i="10"/>
  <c r="G22" i="10"/>
  <c r="E21" i="10"/>
  <c r="G21" i="10" s="1"/>
  <c r="G16" i="10"/>
  <c r="U15" i="10"/>
  <c r="T15" i="10"/>
  <c r="G15" i="10"/>
  <c r="G14" i="10"/>
  <c r="G12" i="10"/>
  <c r="E11" i="10"/>
  <c r="G11" i="10" s="1"/>
  <c r="G10" i="10"/>
  <c r="J6" i="10"/>
  <c r="J1" i="10"/>
  <c r="H17" i="10" l="1"/>
  <c r="H54" i="10"/>
  <c r="I57" i="10" s="1"/>
  <c r="I58" i="10" s="1"/>
  <c r="H26" i="10"/>
  <c r="E9" i="8"/>
  <c r="E8" i="8"/>
  <c r="E12" i="8"/>
  <c r="E21" i="8"/>
  <c r="E13" i="8"/>
  <c r="I33" i="8"/>
  <c r="P121" i="9"/>
  <c r="O121" i="9"/>
  <c r="O122" i="9" s="1"/>
  <c r="N121" i="9"/>
  <c r="M121" i="9"/>
  <c r="L121" i="9"/>
  <c r="L122" i="9" s="1"/>
  <c r="Q113" i="9"/>
  <c r="H87" i="9"/>
  <c r="E87" i="9"/>
  <c r="A87" i="9"/>
  <c r="H55" i="9"/>
  <c r="H54" i="9"/>
  <c r="I57" i="9" s="1"/>
  <c r="S49" i="9"/>
  <c r="H49" i="9"/>
  <c r="I51" i="9" s="1"/>
  <c r="H45" i="9"/>
  <c r="I46" i="9" s="1"/>
  <c r="I33" i="9"/>
  <c r="I58" i="9" s="1"/>
  <c r="I32" i="9"/>
  <c r="I40" i="9" s="1"/>
  <c r="I47" i="9" s="1"/>
  <c r="G24" i="9"/>
  <c r="G23" i="9"/>
  <c r="G22" i="9"/>
  <c r="G21" i="9"/>
  <c r="G20" i="9"/>
  <c r="H26" i="9" s="1"/>
  <c r="G16" i="9"/>
  <c r="U15" i="9"/>
  <c r="T15" i="9"/>
  <c r="G15" i="9"/>
  <c r="G14" i="9"/>
  <c r="G13" i="9"/>
  <c r="E13" i="9"/>
  <c r="G12" i="9"/>
  <c r="E12" i="9"/>
  <c r="G11" i="9"/>
  <c r="E11" i="9"/>
  <c r="G10" i="9"/>
  <c r="E9" i="9"/>
  <c r="G9" i="9" s="1"/>
  <c r="E8" i="9"/>
  <c r="G8" i="9" s="1"/>
  <c r="J6" i="9"/>
  <c r="J1" i="9"/>
  <c r="I27" i="10" l="1"/>
  <c r="I59" i="10" s="1"/>
  <c r="I61" i="10" s="1"/>
  <c r="H17" i="9"/>
  <c r="I27" i="9" s="1"/>
  <c r="E11" i="8"/>
  <c r="L121" i="8"/>
  <c r="I59" i="9" l="1"/>
  <c r="I61" i="9" s="1"/>
  <c r="G28" i="9"/>
  <c r="L122" i="8"/>
  <c r="P121" i="8"/>
  <c r="O121" i="8"/>
  <c r="O122" i="8" s="1"/>
  <c r="N121" i="8"/>
  <c r="M121" i="8"/>
  <c r="H49" i="8" s="1"/>
  <c r="I51" i="8" s="1"/>
  <c r="Q113" i="8"/>
  <c r="H87" i="8"/>
  <c r="E87" i="8"/>
  <c r="A87" i="8"/>
  <c r="S49" i="8"/>
  <c r="H45" i="8"/>
  <c r="I46" i="8" s="1"/>
  <c r="I32" i="8"/>
  <c r="I40" i="8" s="1"/>
  <c r="I47" i="8" s="1"/>
  <c r="G24" i="8"/>
  <c r="G23" i="8"/>
  <c r="G22" i="8"/>
  <c r="G21" i="8"/>
  <c r="G20" i="8"/>
  <c r="G16" i="8"/>
  <c r="U15" i="8"/>
  <c r="T15" i="8"/>
  <c r="G15" i="8"/>
  <c r="G14" i="8"/>
  <c r="G13" i="8"/>
  <c r="G12" i="8"/>
  <c r="G11" i="8"/>
  <c r="G10" i="8"/>
  <c r="G9" i="8"/>
  <c r="G8" i="8"/>
  <c r="J6" i="8"/>
  <c r="J1" i="8"/>
  <c r="P121" i="7"/>
  <c r="O121" i="7"/>
  <c r="O122" i="7" s="1"/>
  <c r="N121" i="7"/>
  <c r="M121" i="7"/>
  <c r="L121" i="7"/>
  <c r="L122" i="7" s="1"/>
  <c r="Q113" i="7"/>
  <c r="H87" i="7"/>
  <c r="E87" i="7"/>
  <c r="A87" i="7"/>
  <c r="H55" i="7"/>
  <c r="H54" i="7"/>
  <c r="I57" i="7" s="1"/>
  <c r="S49" i="7"/>
  <c r="H49" i="7"/>
  <c r="I51" i="7" s="1"/>
  <c r="H45" i="7"/>
  <c r="I46" i="7" s="1"/>
  <c r="I33" i="7"/>
  <c r="I58" i="7" s="1"/>
  <c r="I32" i="7"/>
  <c r="I40" i="7" s="1"/>
  <c r="I47" i="7" s="1"/>
  <c r="G24" i="7"/>
  <c r="G23" i="7"/>
  <c r="G22" i="7"/>
  <c r="G21" i="7"/>
  <c r="G20" i="7"/>
  <c r="H26" i="7" s="1"/>
  <c r="G16" i="7"/>
  <c r="U15" i="7"/>
  <c r="T15" i="7"/>
  <c r="G15" i="7"/>
  <c r="G14" i="7"/>
  <c r="G13" i="7"/>
  <c r="G12" i="7"/>
  <c r="G11" i="7"/>
  <c r="G10" i="7"/>
  <c r="G9" i="7"/>
  <c r="G8" i="7"/>
  <c r="H17" i="7" s="1"/>
  <c r="I27" i="7" s="1"/>
  <c r="J6" i="7"/>
  <c r="J1" i="7"/>
  <c r="H55" i="8" l="1"/>
  <c r="H26" i="8"/>
  <c r="H17" i="8"/>
  <c r="H54" i="8"/>
  <c r="I57" i="8" s="1"/>
  <c r="I58" i="8" s="1"/>
  <c r="I59" i="7"/>
  <c r="I61" i="7" s="1"/>
  <c r="G28" i="7"/>
  <c r="H55" i="1"/>
  <c r="P121" i="1"/>
  <c r="O121" i="1"/>
  <c r="O122" i="1" s="1"/>
  <c r="N121" i="1"/>
  <c r="M121" i="1"/>
  <c r="H49" i="1" s="1"/>
  <c r="I51" i="1" s="1"/>
  <c r="L121" i="1"/>
  <c r="L122" i="1" s="1"/>
  <c r="Q113" i="1"/>
  <c r="H87" i="1"/>
  <c r="E87" i="1"/>
  <c r="A87" i="1"/>
  <c r="S49" i="1"/>
  <c r="H45" i="1"/>
  <c r="I46" i="1" s="1"/>
  <c r="I32" i="1"/>
  <c r="I40" i="1" s="1"/>
  <c r="G24" i="1"/>
  <c r="G23" i="1"/>
  <c r="G22" i="1"/>
  <c r="G21" i="1"/>
  <c r="G20" i="1"/>
  <c r="G16" i="1"/>
  <c r="U15" i="1"/>
  <c r="T15" i="1"/>
  <c r="G15" i="1"/>
  <c r="G14" i="1"/>
  <c r="G13" i="1"/>
  <c r="G12" i="1"/>
  <c r="G11" i="1"/>
  <c r="G10" i="1"/>
  <c r="G9" i="1"/>
  <c r="G8" i="1"/>
  <c r="J6" i="1"/>
  <c r="J1" i="1"/>
  <c r="I27" i="8" l="1"/>
  <c r="I59" i="8" s="1"/>
  <c r="I61" i="8" s="1"/>
  <c r="H26" i="1"/>
  <c r="H17" i="1"/>
  <c r="I47" i="1"/>
  <c r="H54" i="1"/>
  <c r="I57" i="1" s="1"/>
  <c r="I58" i="1" s="1"/>
  <c r="I27" i="1" l="1"/>
  <c r="G28" i="1" s="1"/>
  <c r="I59" i="1" l="1"/>
  <c r="I61" i="1" s="1"/>
</calcChain>
</file>

<file path=xl/sharedStrings.xml><?xml version="1.0" encoding="utf-8"?>
<sst xmlns="http://schemas.openxmlformats.org/spreadsheetml/2006/main" count="1515" uniqueCount="84">
  <si>
    <t>CASH OPNAME</t>
  </si>
  <si>
    <t xml:space="preserve"> </t>
  </si>
  <si>
    <t>Hari             :</t>
  </si>
  <si>
    <t>Tanggal  :</t>
  </si>
  <si>
    <t>Pelaksana   :</t>
  </si>
  <si>
    <t>Keuangan</t>
  </si>
  <si>
    <t>Pukul       :</t>
  </si>
  <si>
    <t>UANG KERTAS</t>
  </si>
  <si>
    <t>,</t>
  </si>
  <si>
    <t>NOMINAL</t>
  </si>
  <si>
    <t>LEMBAR</t>
  </si>
  <si>
    <t>JUMLAH</t>
  </si>
  <si>
    <t>`</t>
  </si>
  <si>
    <t>kas Profesi</t>
  </si>
  <si>
    <t>kas kerjasama</t>
  </si>
  <si>
    <t>BPRSA</t>
  </si>
  <si>
    <t xml:space="preserve">in </t>
  </si>
  <si>
    <t>out</t>
  </si>
  <si>
    <t>No Bukti</t>
  </si>
  <si>
    <t>in</t>
  </si>
  <si>
    <t>lebih</t>
  </si>
  <si>
    <t>kurang</t>
  </si>
  <si>
    <t>MUTASI</t>
  </si>
  <si>
    <t xml:space="preserve">lebih </t>
  </si>
  <si>
    <t>Sub Total</t>
  </si>
  <si>
    <t>penyesuaian</t>
  </si>
  <si>
    <t>KEPING</t>
  </si>
  <si>
    <t>- Kas Kecil (10%)</t>
  </si>
  <si>
    <t>- Kas Besar (90%)</t>
  </si>
  <si>
    <t>Jumlah Kas Sebelumnya :</t>
  </si>
  <si>
    <t>Kas BPRSA</t>
  </si>
  <si>
    <t>Kas</t>
  </si>
  <si>
    <t>Jumlah Kas Hari Ini :</t>
  </si>
  <si>
    <t>Bank:</t>
  </si>
  <si>
    <t>Penerimaan BPRSA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</si>
  <si>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</si>
  <si>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</si>
  <si>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</si>
  <si>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</si>
  <si>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</si>
  <si>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</si>
  <si>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</si>
  <si>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</si>
  <si>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</si>
  <si>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</si>
  <si>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</si>
  <si>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</si>
  <si>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</si>
  <si>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</si>
  <si>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</si>
  <si>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</si>
  <si>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</si>
  <si>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</si>
  <si>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</si>
  <si>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</si>
  <si>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</si>
  <si>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</t>
  </si>
  <si>
    <t>2. Wafa Tsamrotul Fuadah, S.Pd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</si>
  <si>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</si>
  <si>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</si>
  <si>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</si>
  <si>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</si>
  <si>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</si>
  <si>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Senin</t>
  </si>
  <si>
    <t>Rabu</t>
  </si>
  <si>
    <t>1. Wafa Tsamrotul Fuadah, S.Pd</t>
  </si>
  <si>
    <t>Kamis</t>
  </si>
  <si>
    <t>BTK 45696</t>
  </si>
  <si>
    <t>BTK 45697</t>
  </si>
  <si>
    <t>1. Ririn Puspita Sari Dewi</t>
  </si>
  <si>
    <t>Jumat</t>
  </si>
  <si>
    <t>BTK 45698</t>
  </si>
  <si>
    <t>BTK 45700</t>
  </si>
  <si>
    <t>BTK 45699</t>
  </si>
  <si>
    <t>BTK 45702</t>
  </si>
  <si>
    <t>BTK 45703</t>
  </si>
  <si>
    <t>BTK 45701</t>
  </si>
  <si>
    <t>Sabtu</t>
  </si>
  <si>
    <t>1. Nijar Kurnia Romdoni</t>
  </si>
  <si>
    <t>Selasa</t>
  </si>
  <si>
    <t xml:space="preserve">  </t>
  </si>
  <si>
    <t>1…………………............</t>
  </si>
  <si>
    <t>Minggu</t>
  </si>
  <si>
    <t>Jum'at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</si>
</sst>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55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0" fontId="5" fillId="0" borderId="1" xfId="4" applyFont="1" applyBorder="1"/>
    <xf numFmtId="41" fontId="7" fillId="0" borderId="1" xfId="4" applyNumberFormat="1" applyFont="1" applyFill="1" applyBorder="1"/>
    <xf numFmtId="0" fontId="6" fillId="0" borderId="0" xfId="0" applyFont="1" applyFill="1" applyAlignment="1">
      <alignment horizontal="right"/>
    </xf>
    <xf numFmtId="41" fontId="11" fillId="3" borderId="2" xfId="3" applyNumberFormat="1" applyFont="1" applyFill="1" applyBorder="1" applyAlignment="1">
      <alignment horizontal="center"/>
    </xf>
    <xf numFmtId="41" fontId="11" fillId="3" borderId="1" xfId="3" applyNumberFormat="1" applyFont="1" applyFill="1" applyBorder="1" applyAlignment="1">
      <alignment horizontal="center"/>
    </xf>
    <xf numFmtId="41" fontId="12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41" fontId="6" fillId="0" borderId="0" xfId="1" applyFont="1" applyFill="1" applyAlignment="1">
      <alignment horizontal="right"/>
    </xf>
    <xf numFmtId="41" fontId="14" fillId="4" borderId="1" xfId="1" applyFont="1" applyFill="1" applyBorder="1"/>
    <xf numFmtId="0" fontId="16" fillId="0" borderId="0" xfId="5" applyFont="1" applyAlignment="1">
      <alignment vertical="center" wrapText="1"/>
    </xf>
    <xf numFmtId="41" fontId="14" fillId="0" borderId="0" xfId="1" applyFont="1" applyAlignment="1">
      <alignment horizontal="right" vertical="center" wrapText="1"/>
    </xf>
    <xf numFmtId="41" fontId="7" fillId="0" borderId="3" xfId="1" applyFont="1" applyFill="1" applyBorder="1" applyAlignment="1">
      <alignment horizontal="center" wrapText="1"/>
    </xf>
    <xf numFmtId="41" fontId="14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3" fontId="14" fillId="0" borderId="1" xfId="0" applyNumberFormat="1" applyFont="1" applyBorder="1" applyAlignment="1">
      <alignment horizontal="right" vertical="center" wrapText="1"/>
    </xf>
    <xf numFmtId="41" fontId="14" fillId="0" borderId="1" xfId="1" applyFont="1" applyFill="1" applyBorder="1"/>
    <xf numFmtId="41" fontId="7" fillId="0" borderId="1" xfId="1" applyFont="1" applyFill="1" applyBorder="1" applyAlignment="1">
      <alignment horizontal="center" wrapText="1"/>
    </xf>
    <xf numFmtId="41" fontId="3" fillId="0" borderId="0" xfId="3" applyNumberFormat="1" applyFont="1" applyFill="1" applyBorder="1"/>
    <xf numFmtId="41" fontId="3" fillId="0" borderId="0" xfId="3" applyNumberFormat="1" applyFont="1" applyFill="1"/>
    <xf numFmtId="41" fontId="7" fillId="0" borderId="1" xfId="1" quotePrefix="1" applyFont="1" applyFill="1" applyBorder="1" applyAlignment="1">
      <alignment horizontal="center" wrapText="1"/>
    </xf>
    <xf numFmtId="41" fontId="14" fillId="0" borderId="1" xfId="1" applyFont="1" applyBorder="1" applyAlignment="1">
      <alignment horizontal="right" vertical="center" wrapText="1"/>
    </xf>
    <xf numFmtId="41" fontId="14" fillId="0" borderId="1" xfId="1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7" fillId="3" borderId="1" xfId="0" applyNumberFormat="1" applyFont="1" applyFill="1" applyBorder="1"/>
    <xf numFmtId="41" fontId="7" fillId="3" borderId="2" xfId="0" applyNumberFormat="1" applyFont="1" applyFill="1" applyBorder="1"/>
    <xf numFmtId="41" fontId="3" fillId="0" borderId="2" xfId="1" applyFont="1" applyFill="1" applyBorder="1"/>
    <xf numFmtId="41" fontId="3" fillId="0" borderId="1" xfId="1" applyFont="1" applyFill="1" applyBorder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41" fontId="3" fillId="0" borderId="4" xfId="3" applyNumberFormat="1" applyFont="1" applyBorder="1" applyAlignment="1"/>
    <xf numFmtId="41" fontId="17" fillId="0" borderId="1" xfId="1" quotePrefix="1" applyFont="1" applyFill="1" applyBorder="1" applyAlignment="1">
      <alignment horizontal="center" wrapText="1"/>
    </xf>
    <xf numFmtId="164" fontId="3" fillId="0" borderId="0" xfId="3" applyNumberFormat="1" applyFont="1" applyBorder="1" applyAlignment="1"/>
    <xf numFmtId="41" fontId="7" fillId="0" borderId="2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17" fillId="0" borderId="2" xfId="1" quotePrefix="1" applyFont="1" applyFill="1" applyBorder="1" applyAlignment="1">
      <alignment horizontal="center" wrapText="1"/>
    </xf>
    <xf numFmtId="0" fontId="9" fillId="0" borderId="0" xfId="3" quotePrefix="1" applyFont="1" applyAlignment="1"/>
    <xf numFmtId="41" fontId="9" fillId="0" borderId="0" xfId="1" applyFont="1" applyAlignment="1"/>
    <xf numFmtId="41" fontId="3" fillId="0" borderId="0" xfId="1" applyFont="1" applyFill="1" applyBorder="1"/>
    <xf numFmtId="41" fontId="7" fillId="0" borderId="0" xfId="4" applyNumberFormat="1" applyFont="1" applyFill="1" applyBorder="1"/>
    <xf numFmtId="16" fontId="3" fillId="0" borderId="0" xfId="3" applyNumberFormat="1" applyFont="1" applyFill="1"/>
    <xf numFmtId="41" fontId="3" fillId="0" borderId="0" xfId="1" applyFont="1" applyAlignment="1"/>
    <xf numFmtId="3" fontId="0" fillId="0" borderId="0" xfId="0" applyNumberFormat="1" applyAlignment="1">
      <alignment horizontal="right" wrapText="1"/>
    </xf>
    <xf numFmtId="164" fontId="3" fillId="0" borderId="0" xfId="3" applyNumberFormat="1" applyFont="1" applyFill="1" applyAlignment="1"/>
    <xf numFmtId="42" fontId="5" fillId="0" borderId="0" xfId="4" applyNumberFormat="1" applyFont="1"/>
    <xf numFmtId="41" fontId="7" fillId="3" borderId="0" xfId="0" applyNumberFormat="1" applyFont="1" applyFill="1"/>
    <xf numFmtId="0" fontId="14" fillId="0" borderId="0" xfId="0" applyFont="1" applyAlignment="1">
      <alignment vertical="center"/>
    </xf>
    <xf numFmtId="164" fontId="3" fillId="0" borderId="4" xfId="3" applyNumberFormat="1" applyFont="1" applyBorder="1" applyAlignment="1"/>
    <xf numFmtId="0" fontId="16" fillId="0" borderId="1" xfId="5" applyFont="1" applyBorder="1" applyAlignment="1">
      <alignment vertical="center" wrapText="1"/>
    </xf>
    <xf numFmtId="164" fontId="18" fillId="0" borderId="0" xfId="3" applyNumberFormat="1" applyFont="1" applyBorder="1" applyAlignment="1"/>
    <xf numFmtId="0" fontId="5" fillId="0" borderId="0" xfId="0" applyFont="1" applyBorder="1"/>
    <xf numFmtId="0" fontId="5" fillId="0" borderId="0" xfId="4" applyFont="1" applyBorder="1"/>
    <xf numFmtId="164" fontId="18" fillId="0" borderId="0" xfId="3" applyNumberFormat="1" applyFont="1" applyAlignment="1"/>
    <xf numFmtId="41" fontId="3" fillId="0" borderId="0" xfId="3" applyNumberFormat="1" applyFont="1" applyBorder="1"/>
    <xf numFmtId="164" fontId="9" fillId="0" borderId="0" xfId="3" applyNumberFormat="1" applyFont="1" applyAlignment="1"/>
    <xf numFmtId="0" fontId="14" fillId="0" borderId="5" xfId="0" applyFont="1" applyBorder="1" applyAlignment="1">
      <alignment vertical="center" wrapText="1"/>
    </xf>
    <xf numFmtId="0" fontId="16" fillId="0" borderId="1" xfId="5" applyFont="1" applyBorder="1" applyAlignment="1">
      <alignment wrapText="1"/>
    </xf>
    <xf numFmtId="41" fontId="19" fillId="0" borderId="0" xfId="2" applyNumberFormat="1" applyFont="1" applyFill="1" applyBorder="1"/>
    <xf numFmtId="164" fontId="3" fillId="0" borderId="4" xfId="6" applyNumberFormat="1" applyFont="1" applyFill="1" applyBorder="1" applyAlignment="1">
      <alignment horizontal="left"/>
    </xf>
    <xf numFmtId="164" fontId="14" fillId="0" borderId="5" xfId="0" applyNumberFormat="1" applyFont="1" applyBorder="1" applyAlignment="1">
      <alignment vertical="center" wrapText="1"/>
    </xf>
    <xf numFmtId="41" fontId="3" fillId="3" borderId="0" xfId="3" applyNumberFormat="1" applyFont="1" applyFill="1"/>
    <xf numFmtId="41" fontId="3" fillId="0" borderId="0" xfId="6" applyNumberFormat="1" applyFont="1" applyFill="1" applyBorder="1" applyAlignment="1"/>
    <xf numFmtId="0" fontId="5" fillId="0" borderId="0" xfId="4" applyFont="1" applyFill="1"/>
    <xf numFmtId="41" fontId="3" fillId="0" borderId="0" xfId="6" applyNumberFormat="1" applyFont="1" applyFill="1" applyAlignment="1"/>
    <xf numFmtId="164" fontId="14" fillId="0" borderId="5" xfId="0" applyNumberFormat="1" applyFont="1" applyBorder="1" applyAlignment="1">
      <alignment wrapText="1"/>
    </xf>
    <xf numFmtId="0" fontId="3" fillId="0" borderId="0" xfId="3" quotePrefix="1" applyFont="1" applyAlignment="1"/>
    <xf numFmtId="0" fontId="14" fillId="0" borderId="5" xfId="0" applyFont="1" applyBorder="1" applyAlignment="1">
      <alignment wrapText="1"/>
    </xf>
    <xf numFmtId="164" fontId="3" fillId="0" borderId="4" xfId="3" applyNumberFormat="1" applyFont="1" applyFill="1" applyBorder="1" applyAlignment="1"/>
    <xf numFmtId="42" fontId="5" fillId="0" borderId="0" xfId="0" applyNumberFormat="1" applyFont="1"/>
    <xf numFmtId="41" fontId="7" fillId="3" borderId="0" xfId="4" applyNumberFormat="1" applyFont="1" applyFill="1"/>
    <xf numFmtId="41" fontId="7" fillId="0" borderId="0" xfId="0" applyNumberFormat="1" applyFont="1"/>
    <xf numFmtId="42" fontId="3" fillId="0" borderId="0" xfId="3" applyNumberFormat="1" applyFont="1"/>
    <xf numFmtId="0" fontId="0" fillId="0" borderId="0" xfId="0" applyAlignment="1">
      <alignment wrapText="1"/>
    </xf>
    <xf numFmtId="0" fontId="20" fillId="0" borderId="0" xfId="3" applyFont="1" applyAlignment="1">
      <alignment horizontal="left"/>
    </xf>
    <xf numFmtId="0" fontId="20" fillId="0" borderId="0" xfId="3" applyFont="1"/>
    <xf numFmtId="0" fontId="3" fillId="0" borderId="0" xfId="3" applyFont="1"/>
    <xf numFmtId="0" fontId="7" fillId="0" borderId="0" xfId="3" applyFont="1" applyAlignment="1">
      <alignment horizontal="left"/>
    </xf>
    <xf numFmtId="0" fontId="7" fillId="0" borderId="0" xfId="0" applyFont="1"/>
    <xf numFmtId="164" fontId="5" fillId="0" borderId="0" xfId="4" applyNumberFormat="1" applyFont="1"/>
    <xf numFmtId="0" fontId="21" fillId="0" borderId="0" xfId="3" applyFont="1" applyBorder="1"/>
    <xf numFmtId="164" fontId="22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41" fontId="19" fillId="0" borderId="0" xfId="0" applyNumberFormat="1" applyFont="1"/>
    <xf numFmtId="0" fontId="23" fillId="0" borderId="0" xfId="4" applyFont="1"/>
    <xf numFmtId="42" fontId="19" fillId="0" borderId="0" xfId="4" applyNumberFormat="1" applyFont="1"/>
    <xf numFmtId="0" fontId="23" fillId="0" borderId="0" xfId="0" applyFont="1"/>
    <xf numFmtId="42" fontId="23" fillId="0" borderId="0" xfId="4" applyNumberFormat="1" applyFont="1"/>
    <xf numFmtId="0" fontId="14" fillId="0" borderId="1" xfId="0" applyFont="1" applyBorder="1"/>
    <xf numFmtId="42" fontId="23" fillId="0" borderId="0" xfId="0" applyNumberFormat="1" applyFont="1"/>
    <xf numFmtId="42" fontId="7" fillId="0" borderId="0" xfId="0" applyNumberFormat="1" applyFont="1"/>
    <xf numFmtId="0" fontId="19" fillId="0" borderId="0" xfId="0" applyFont="1"/>
    <xf numFmtId="42" fontId="19" fillId="0" borderId="0" xfId="0" applyNumberFormat="1" applyFont="1"/>
    <xf numFmtId="41" fontId="7" fillId="0" borderId="0" xfId="2" applyNumberFormat="1" applyFont="1" applyFill="1"/>
    <xf numFmtId="41" fontId="24" fillId="0" borderId="0" xfId="0" applyNumberFormat="1" applyFont="1"/>
    <xf numFmtId="0" fontId="14" fillId="0" borderId="1" xfId="0" applyFont="1" applyBorder="1" applyAlignment="1">
      <alignment vertical="center"/>
    </xf>
    <xf numFmtId="0" fontId="5" fillId="0" borderId="0" xfId="0" applyFont="1" applyAlignment="1">
      <alignment horizontal="center"/>
    </xf>
    <xf numFmtId="41" fontId="5" fillId="0" borderId="0" xfId="0" applyNumberFormat="1" applyFont="1"/>
    <xf numFmtId="3" fontId="14" fillId="0" borderId="0" xfId="0" applyNumberFormat="1" applyFont="1" applyAlignment="1">
      <alignment horizontal="right" wrapText="1"/>
    </xf>
    <xf numFmtId="41" fontId="6" fillId="0" borderId="0" xfId="0" applyNumberFormat="1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6" fillId="0" borderId="1" xfId="1" applyFont="1" applyFill="1" applyBorder="1" applyAlignment="1">
      <alignment horizontal="right"/>
    </xf>
    <xf numFmtId="0" fontId="5" fillId="0" borderId="1" xfId="0" applyFont="1" applyBorder="1"/>
    <xf numFmtId="0" fontId="6" fillId="0" borderId="1" xfId="0" applyFont="1" applyFill="1" applyBorder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14" fillId="4" borderId="2" xfId="1" applyFont="1" applyFill="1" applyBorder="1"/>
    <xf numFmtId="41" fontId="14" fillId="0" borderId="2" xfId="1" applyFont="1" applyFill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14" fillId="0" borderId="1" xfId="1" applyFont="1" applyBorder="1" applyAlignment="1">
      <alignment vertic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14" fillId="0" borderId="1" xfId="0" applyFont="1" applyBorder="1" applyAlignment="1">
      <alignment vertical="center" wrapText="1"/>
    </xf>
    <xf numFmtId="0" fontId="4" fillId="0" borderId="0" xfId="3" applyFont="1" applyAlignment="1">
      <alignment horizontal="center"/>
    </xf>
    <xf numFmtId="0" fontId="6" fillId="0" borderId="1" xfId="4" applyFont="1" applyFill="1" applyBorder="1" applyAlignment="1">
      <alignment horizontal="center"/>
    </xf>
    <xf numFmtId="41" fontId="7" fillId="0" borderId="1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itip%20nijar\2.%20CASH%20OF%20NAME%20DAILY\2018\3.%20CO%20Daily%20-%20Mar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 Feb"/>
      <sheetName val="01 Maret 2018,"/>
      <sheetName val="02 Maret (2)"/>
      <sheetName val="03 Maret"/>
      <sheetName val="4 Maret 2018"/>
      <sheetName val="05 Maret "/>
      <sheetName val="6 Maret"/>
      <sheetName val="7 Maret "/>
      <sheetName val="8 Maret "/>
      <sheetName val="9 Maret "/>
      <sheetName val="10 Maret "/>
      <sheetName val="12 Maret"/>
      <sheetName val="13 Maret"/>
      <sheetName val="14 Maret  (2)"/>
      <sheetName val="15 Maret "/>
      <sheetName val="16 Maret "/>
      <sheetName val="18 Maret"/>
      <sheetName val="19 Maret "/>
      <sheetName val="20 Maret"/>
      <sheetName val="21 Maret"/>
      <sheetName val="22 Maret "/>
      <sheetName val="23 Maret "/>
      <sheetName val="24 Maret"/>
      <sheetName val="26 mARET "/>
      <sheetName val="27 Maret"/>
      <sheetName val="29 Maret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2">
          <cell r="I32">
            <v>486874603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580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cetak-kwitansi.php%3fid=1801572" TargetMode="External"/><Relationship Id="rId7" Type="http://schemas.openxmlformats.org/officeDocument/2006/relationships/hyperlink" Target="cetak-kwitansi.php%3fid=1801579" TargetMode="External"/><Relationship Id="rId12" Type="http://schemas.openxmlformats.org/officeDocument/2006/relationships/hyperlink" Target="cetak-kwitansi.php%3fid=1801582" TargetMode="External"/><Relationship Id="rId2" Type="http://schemas.openxmlformats.org/officeDocument/2006/relationships/hyperlink" Target="cetak-kwitansi.php%3fid=1801571" TargetMode="External"/><Relationship Id="rId1" Type="http://schemas.openxmlformats.org/officeDocument/2006/relationships/hyperlink" Target="cetak-kwitansi.php%3fid=1801570" TargetMode="External"/><Relationship Id="rId6" Type="http://schemas.openxmlformats.org/officeDocument/2006/relationships/hyperlink" Target="cetak-kwitansi.php%3fid=1801578" TargetMode="External"/><Relationship Id="rId11" Type="http://schemas.openxmlformats.org/officeDocument/2006/relationships/hyperlink" Target="cetak-kwitansi.php%3fid=1801576" TargetMode="External"/><Relationship Id="rId5" Type="http://schemas.openxmlformats.org/officeDocument/2006/relationships/hyperlink" Target="cetak-kwitansi.php%3fid=1801577" TargetMode="External"/><Relationship Id="rId10" Type="http://schemas.openxmlformats.org/officeDocument/2006/relationships/hyperlink" Target="cetak-kwitansi.php%3fid=1801575" TargetMode="External"/><Relationship Id="rId4" Type="http://schemas.openxmlformats.org/officeDocument/2006/relationships/hyperlink" Target="cetak-kwitansi.php%3fid=1801573" TargetMode="External"/><Relationship Id="rId9" Type="http://schemas.openxmlformats.org/officeDocument/2006/relationships/hyperlink" Target="cetak-kwitansi.php%3fid=1801574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Nijar\Downloads\cetak-kwitansi.php%3fid=1801608" TargetMode="External"/><Relationship Id="rId13" Type="http://schemas.openxmlformats.org/officeDocument/2006/relationships/hyperlink" Target="file:///C:\Users\Nijar\Downloads\cetak-kwitansi.php%3fid=1801613" TargetMode="External"/><Relationship Id="rId18" Type="http://schemas.openxmlformats.org/officeDocument/2006/relationships/hyperlink" Target="file:///C:\Users\Nijar\Downloads\cetak-kwitansi.php%3fid=1801620" TargetMode="External"/><Relationship Id="rId26" Type="http://schemas.openxmlformats.org/officeDocument/2006/relationships/hyperlink" Target="file:///C:\Users\Nijar\Downloads\cetak-kwitansi.php%3fid=1801598" TargetMode="External"/><Relationship Id="rId3" Type="http://schemas.openxmlformats.org/officeDocument/2006/relationships/hyperlink" Target="file:///C:\Users\Nijar\Downloads\cetak-kwitansi.php%3fid=1801603" TargetMode="External"/><Relationship Id="rId21" Type="http://schemas.openxmlformats.org/officeDocument/2006/relationships/hyperlink" Target="file:///C:\Users\Nijar\Downloads\cetak-kwitansi.php%3fid=1801623" TargetMode="External"/><Relationship Id="rId7" Type="http://schemas.openxmlformats.org/officeDocument/2006/relationships/hyperlink" Target="file:///C:\Users\Nijar\Downloads\cetak-kwitansi.php%3fid=1801607" TargetMode="External"/><Relationship Id="rId12" Type="http://schemas.openxmlformats.org/officeDocument/2006/relationships/hyperlink" Target="file:///C:\Users\Nijar\Downloads\cetak-kwitansi.php%3fid=1801612" TargetMode="External"/><Relationship Id="rId17" Type="http://schemas.openxmlformats.org/officeDocument/2006/relationships/hyperlink" Target="file:///C:\Users\Nijar\Downloads\cetak-kwitansi.php%3fid=1801619" TargetMode="External"/><Relationship Id="rId25" Type="http://schemas.openxmlformats.org/officeDocument/2006/relationships/hyperlink" Target="file:///C:\Users\Nijar\Downloads\cetak-kwitansi.php%3fid=1801597" TargetMode="External"/><Relationship Id="rId2" Type="http://schemas.openxmlformats.org/officeDocument/2006/relationships/hyperlink" Target="file:///C:\Users\Nijar\Downloads\cetak-kwitansi.php%3fid=1801602" TargetMode="External"/><Relationship Id="rId16" Type="http://schemas.openxmlformats.org/officeDocument/2006/relationships/hyperlink" Target="file:///C:\Users\Nijar\Downloads\cetak-kwitansi.php%3fid=1801618" TargetMode="External"/><Relationship Id="rId20" Type="http://schemas.openxmlformats.org/officeDocument/2006/relationships/hyperlink" Target="file:///C:\Users\Nijar\Downloads\cetak-kwitansi.php%3fid=1801622" TargetMode="External"/><Relationship Id="rId29" Type="http://schemas.openxmlformats.org/officeDocument/2006/relationships/hyperlink" Target="file:///C:\Users\Nijar\Downloads\cetak-kwitansi.php%3fid=1801614" TargetMode="External"/><Relationship Id="rId1" Type="http://schemas.openxmlformats.org/officeDocument/2006/relationships/hyperlink" Target="file:///C:\Users\Nijar\Downloads\cetak-kwitansi.php%3fid=1801601" TargetMode="External"/><Relationship Id="rId6" Type="http://schemas.openxmlformats.org/officeDocument/2006/relationships/hyperlink" Target="file:///C:\Users\Nijar\Downloads\cetak-kwitansi.php%3fid=1801606" TargetMode="External"/><Relationship Id="rId11" Type="http://schemas.openxmlformats.org/officeDocument/2006/relationships/hyperlink" Target="file:///C:\Users\Nijar\Downloads\cetak-kwitansi.php%3fid=1801611" TargetMode="External"/><Relationship Id="rId24" Type="http://schemas.openxmlformats.org/officeDocument/2006/relationships/hyperlink" Target="file:///C:\Users\Nijar\Downloads\cetak-kwitansi.php%3fid=1801596" TargetMode="External"/><Relationship Id="rId32" Type="http://schemas.openxmlformats.org/officeDocument/2006/relationships/printerSettings" Target="../printerSettings/printerSettings12.bin"/><Relationship Id="rId5" Type="http://schemas.openxmlformats.org/officeDocument/2006/relationships/hyperlink" Target="file:///C:\Users\Nijar\Downloads\cetak-kwitansi.php%3fid=1801605" TargetMode="External"/><Relationship Id="rId15" Type="http://schemas.openxmlformats.org/officeDocument/2006/relationships/hyperlink" Target="file:///C:\Users\Nijar\Downloads\cetak-kwitansi.php%3fid=1801617" TargetMode="External"/><Relationship Id="rId23" Type="http://schemas.openxmlformats.org/officeDocument/2006/relationships/hyperlink" Target="file:///C:\Users\Nijar\Downloads\cetak-kwitansi.php%3fid=1801626" TargetMode="External"/><Relationship Id="rId28" Type="http://schemas.openxmlformats.org/officeDocument/2006/relationships/hyperlink" Target="file:///C:\Users\Nijar\Downloads\cetak-kwitansi.php%3fid=1801600" TargetMode="External"/><Relationship Id="rId10" Type="http://schemas.openxmlformats.org/officeDocument/2006/relationships/hyperlink" Target="file:///C:\Users\Nijar\Downloads\cetak-kwitansi.php%3fid=1801610" TargetMode="External"/><Relationship Id="rId19" Type="http://schemas.openxmlformats.org/officeDocument/2006/relationships/hyperlink" Target="file:///C:\Users\Nijar\Downloads\cetak-kwitansi.php%3fid=1801621" TargetMode="External"/><Relationship Id="rId31" Type="http://schemas.openxmlformats.org/officeDocument/2006/relationships/hyperlink" Target="file:///C:\Users\Nijar\Downloads\cetak-kwitansi.php%3fid=1801624" TargetMode="External"/><Relationship Id="rId4" Type="http://schemas.openxmlformats.org/officeDocument/2006/relationships/hyperlink" Target="file:///C:\Users\Nijar\Downloads\cetak-kwitansi.php%3fid=1801604" TargetMode="External"/><Relationship Id="rId9" Type="http://schemas.openxmlformats.org/officeDocument/2006/relationships/hyperlink" Target="file:///C:\Users\Nijar\Downloads\cetak-kwitansi.php%3fid=1801609" TargetMode="External"/><Relationship Id="rId14" Type="http://schemas.openxmlformats.org/officeDocument/2006/relationships/hyperlink" Target="file:///C:\Users\Nijar\Downloads\cetak-kwitansi.php%3fid=1801615" TargetMode="External"/><Relationship Id="rId22" Type="http://schemas.openxmlformats.org/officeDocument/2006/relationships/hyperlink" Target="file:///C:\Users\Nijar\Downloads\cetak-kwitansi.php%3fid=1801625" TargetMode="External"/><Relationship Id="rId27" Type="http://schemas.openxmlformats.org/officeDocument/2006/relationships/hyperlink" Target="file:///C:\Users\Nijar\Downloads\cetak-kwitansi.php%3fid=1801599" TargetMode="External"/><Relationship Id="rId30" Type="http://schemas.openxmlformats.org/officeDocument/2006/relationships/hyperlink" Target="file:///C:\Users\Nijar\Downloads\cetak-kwitansi.php%3fid=1801616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647" TargetMode="External"/><Relationship Id="rId13" Type="http://schemas.openxmlformats.org/officeDocument/2006/relationships/hyperlink" Target="cetak-kwitansi.php%3fid=1801651" TargetMode="External"/><Relationship Id="rId18" Type="http://schemas.openxmlformats.org/officeDocument/2006/relationships/hyperlink" Target="cetak-kwitansi.php%3fid=1801641" TargetMode="External"/><Relationship Id="rId3" Type="http://schemas.openxmlformats.org/officeDocument/2006/relationships/hyperlink" Target="cetak-kwitansi.php%3fid=1801637" TargetMode="External"/><Relationship Id="rId21" Type="http://schemas.openxmlformats.org/officeDocument/2006/relationships/hyperlink" Target="cetak-kwitansi.php%3fid=1801650" TargetMode="External"/><Relationship Id="rId7" Type="http://schemas.openxmlformats.org/officeDocument/2006/relationships/hyperlink" Target="cetak-kwitansi.php%3fid=1801645" TargetMode="External"/><Relationship Id="rId12" Type="http://schemas.openxmlformats.org/officeDocument/2006/relationships/hyperlink" Target="cetak-kwitansi.php%3fid=1801654" TargetMode="External"/><Relationship Id="rId17" Type="http://schemas.openxmlformats.org/officeDocument/2006/relationships/hyperlink" Target="cetak-kwitansi.php%3fid=1801639" TargetMode="External"/><Relationship Id="rId2" Type="http://schemas.openxmlformats.org/officeDocument/2006/relationships/hyperlink" Target="cetak-kwitansi.php%3fid=1801635" TargetMode="External"/><Relationship Id="rId16" Type="http://schemas.openxmlformats.org/officeDocument/2006/relationships/hyperlink" Target="cetak-kwitansi.php%3fid=1801638" TargetMode="External"/><Relationship Id="rId20" Type="http://schemas.openxmlformats.org/officeDocument/2006/relationships/hyperlink" Target="cetak-kwitansi.php%3fid=1801646" TargetMode="External"/><Relationship Id="rId1" Type="http://schemas.openxmlformats.org/officeDocument/2006/relationships/hyperlink" Target="cetak-kwitansi.php%3fid=1801634" TargetMode="External"/><Relationship Id="rId6" Type="http://schemas.openxmlformats.org/officeDocument/2006/relationships/hyperlink" Target="cetak-kwitansi.php%3fid=1801644" TargetMode="External"/><Relationship Id="rId11" Type="http://schemas.openxmlformats.org/officeDocument/2006/relationships/hyperlink" Target="cetak-kwitansi.php%3fid=1801653" TargetMode="External"/><Relationship Id="rId5" Type="http://schemas.openxmlformats.org/officeDocument/2006/relationships/hyperlink" Target="cetak-kwitansi.php%3fid=1801642" TargetMode="External"/><Relationship Id="rId15" Type="http://schemas.openxmlformats.org/officeDocument/2006/relationships/hyperlink" Target="cetak-kwitansi.php%3fid=1801636" TargetMode="External"/><Relationship Id="rId23" Type="http://schemas.openxmlformats.org/officeDocument/2006/relationships/printerSettings" Target="../printerSettings/printerSettings13.bin"/><Relationship Id="rId10" Type="http://schemas.openxmlformats.org/officeDocument/2006/relationships/hyperlink" Target="cetak-kwitansi.php%3fid=1801649" TargetMode="External"/><Relationship Id="rId19" Type="http://schemas.openxmlformats.org/officeDocument/2006/relationships/hyperlink" Target="cetak-kwitansi.php%3fid=1801643" TargetMode="External"/><Relationship Id="rId4" Type="http://schemas.openxmlformats.org/officeDocument/2006/relationships/hyperlink" Target="cetak-kwitansi.php%3fid=1801640" TargetMode="External"/><Relationship Id="rId9" Type="http://schemas.openxmlformats.org/officeDocument/2006/relationships/hyperlink" Target="cetak-kwitansi.php%3fid=1801648" TargetMode="External"/><Relationship Id="rId14" Type="http://schemas.openxmlformats.org/officeDocument/2006/relationships/hyperlink" Target="cetak-kwitansi.php%3fid=1801633" TargetMode="External"/><Relationship Id="rId22" Type="http://schemas.openxmlformats.org/officeDocument/2006/relationships/hyperlink" Target="cetak-kwitansi.php%3fid=1801652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669" TargetMode="External"/><Relationship Id="rId13" Type="http://schemas.openxmlformats.org/officeDocument/2006/relationships/hyperlink" Target="cetak-kwitansi.php%3fid=1801659" TargetMode="External"/><Relationship Id="rId3" Type="http://schemas.openxmlformats.org/officeDocument/2006/relationships/hyperlink" Target="cetak-kwitansi.php%3fid=1801658" TargetMode="External"/><Relationship Id="rId7" Type="http://schemas.openxmlformats.org/officeDocument/2006/relationships/hyperlink" Target="cetak-kwitansi.php%3fid=1801667" TargetMode="External"/><Relationship Id="rId12" Type="http://schemas.openxmlformats.org/officeDocument/2006/relationships/hyperlink" Target="cetak-kwitansi.php%3fid=1801656" TargetMode="External"/><Relationship Id="rId17" Type="http://schemas.openxmlformats.org/officeDocument/2006/relationships/printerSettings" Target="../printerSettings/printerSettings14.bin"/><Relationship Id="rId2" Type="http://schemas.openxmlformats.org/officeDocument/2006/relationships/hyperlink" Target="cetak-kwitansi.php%3fid=1801657" TargetMode="External"/><Relationship Id="rId16" Type="http://schemas.openxmlformats.org/officeDocument/2006/relationships/hyperlink" Target="cetak-kwitansi.php%3fid=1801668" TargetMode="External"/><Relationship Id="rId1" Type="http://schemas.openxmlformats.org/officeDocument/2006/relationships/hyperlink" Target="cetak-kwitansi.php%3fid=1801655" TargetMode="External"/><Relationship Id="rId6" Type="http://schemas.openxmlformats.org/officeDocument/2006/relationships/hyperlink" Target="cetak-kwitansi.php%3fid=1801666" TargetMode="External"/><Relationship Id="rId11" Type="http://schemas.openxmlformats.org/officeDocument/2006/relationships/hyperlink" Target="cetak-kwitansi.php%3fid=1801664" TargetMode="External"/><Relationship Id="rId5" Type="http://schemas.openxmlformats.org/officeDocument/2006/relationships/hyperlink" Target="cetak-kwitansi.php%3fid=1801665" TargetMode="External"/><Relationship Id="rId15" Type="http://schemas.openxmlformats.org/officeDocument/2006/relationships/hyperlink" Target="cetak-kwitansi.php%3fid=1801661" TargetMode="External"/><Relationship Id="rId10" Type="http://schemas.openxmlformats.org/officeDocument/2006/relationships/hyperlink" Target="cetak-kwitansi.php%3fid=1801663" TargetMode="External"/><Relationship Id="rId4" Type="http://schemas.openxmlformats.org/officeDocument/2006/relationships/hyperlink" Target="cetak-kwitansi.php%3fid=1801662" TargetMode="External"/><Relationship Id="rId9" Type="http://schemas.openxmlformats.org/officeDocument/2006/relationships/hyperlink" Target="cetak-kwitansi.php%3fid=1801670" TargetMode="External"/><Relationship Id="rId14" Type="http://schemas.openxmlformats.org/officeDocument/2006/relationships/hyperlink" Target="cetak-kwitansi.php%3fid=1801660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676" TargetMode="External"/><Relationship Id="rId3" Type="http://schemas.openxmlformats.org/officeDocument/2006/relationships/hyperlink" Target="cetak-kwitansi.php%3fid=1801677" TargetMode="External"/><Relationship Id="rId7" Type="http://schemas.openxmlformats.org/officeDocument/2006/relationships/hyperlink" Target="cetak-kwitansi.php%3fid=1801672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cetak-kwitansi.php%3fid=1801674" TargetMode="External"/><Relationship Id="rId1" Type="http://schemas.openxmlformats.org/officeDocument/2006/relationships/hyperlink" Target="cetak-kwitansi.php%3fid=1801671" TargetMode="External"/><Relationship Id="rId6" Type="http://schemas.openxmlformats.org/officeDocument/2006/relationships/hyperlink" Target="cetak-kwitansi.php%3fid=1801680" TargetMode="External"/><Relationship Id="rId11" Type="http://schemas.openxmlformats.org/officeDocument/2006/relationships/hyperlink" Target="cetak-kwitansi.php%3fid=1801681" TargetMode="External"/><Relationship Id="rId5" Type="http://schemas.openxmlformats.org/officeDocument/2006/relationships/hyperlink" Target="cetak-kwitansi.php%3fid=1801679" TargetMode="External"/><Relationship Id="rId10" Type="http://schemas.openxmlformats.org/officeDocument/2006/relationships/hyperlink" Target="cetak-kwitansi.php%3fid=1801675" TargetMode="External"/><Relationship Id="rId4" Type="http://schemas.openxmlformats.org/officeDocument/2006/relationships/hyperlink" Target="cetak-kwitansi.php%3fid=1801678" TargetMode="External"/><Relationship Id="rId9" Type="http://schemas.openxmlformats.org/officeDocument/2006/relationships/hyperlink" Target="cetak-kwitansi.php%3fid=180167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hyperlink" Target="cetak-kwitansi.php%3fid=1801688" TargetMode="External"/><Relationship Id="rId7" Type="http://schemas.openxmlformats.org/officeDocument/2006/relationships/hyperlink" Target="cetak-kwitansi.php%3fid=1801687" TargetMode="External"/><Relationship Id="rId2" Type="http://schemas.openxmlformats.org/officeDocument/2006/relationships/hyperlink" Target="cetak-kwitansi.php%3fid=1801685" TargetMode="External"/><Relationship Id="rId1" Type="http://schemas.openxmlformats.org/officeDocument/2006/relationships/hyperlink" Target="cetak-kwitansi.php%3fid=1801684" TargetMode="External"/><Relationship Id="rId6" Type="http://schemas.openxmlformats.org/officeDocument/2006/relationships/hyperlink" Target="cetak-kwitansi.php%3fid=1801686" TargetMode="External"/><Relationship Id="rId5" Type="http://schemas.openxmlformats.org/officeDocument/2006/relationships/hyperlink" Target="cetak-kwitansi.php%3fid=1801682" TargetMode="External"/><Relationship Id="rId4" Type="http://schemas.openxmlformats.org/officeDocument/2006/relationships/hyperlink" Target="cetak-kwitansi.php%3fid=1801689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cetak-kwitansi.php%3fid=1801694" TargetMode="External"/><Relationship Id="rId7" Type="http://schemas.openxmlformats.org/officeDocument/2006/relationships/printerSettings" Target="../printerSettings/printerSettings17.bin"/><Relationship Id="rId2" Type="http://schemas.openxmlformats.org/officeDocument/2006/relationships/hyperlink" Target="cetak-kwitansi.php%3fid=1801693" TargetMode="External"/><Relationship Id="rId1" Type="http://schemas.openxmlformats.org/officeDocument/2006/relationships/hyperlink" Target="cetak-kwitansi.php%3fid=1801692" TargetMode="External"/><Relationship Id="rId6" Type="http://schemas.openxmlformats.org/officeDocument/2006/relationships/hyperlink" Target="cetak-kwitansi.php%3fid=1801691" TargetMode="External"/><Relationship Id="rId5" Type="http://schemas.openxmlformats.org/officeDocument/2006/relationships/hyperlink" Target="cetak-kwitansi.php%3fid=1801690" TargetMode="External"/><Relationship Id="rId4" Type="http://schemas.openxmlformats.org/officeDocument/2006/relationships/hyperlink" Target="cetak-kwitansi.php%3fid=1801695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cetak-kwitansi.php?id=1801691" TargetMode="External"/><Relationship Id="rId2" Type="http://schemas.openxmlformats.org/officeDocument/2006/relationships/hyperlink" Target="cetak-kwitansi.php?id=1801691" TargetMode="External"/><Relationship Id="rId1" Type="http://schemas.openxmlformats.org/officeDocument/2006/relationships/hyperlink" Target="cetak-kwitansi.php?id=1801691" TargetMode="External"/><Relationship Id="rId5" Type="http://schemas.openxmlformats.org/officeDocument/2006/relationships/printerSettings" Target="../printerSettings/printerSettings18.bin"/><Relationship Id="rId4" Type="http://schemas.openxmlformats.org/officeDocument/2006/relationships/hyperlink" Target="cetak-kwitansi.php?id=180169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cetak-kwitansi.php%3fid=1801517" TargetMode="External"/><Relationship Id="rId7" Type="http://schemas.openxmlformats.org/officeDocument/2006/relationships/hyperlink" Target="cetak-kwitansi.php%3fid=1801521" TargetMode="External"/><Relationship Id="rId2" Type="http://schemas.openxmlformats.org/officeDocument/2006/relationships/hyperlink" Target="cetak-kwitansi.php%3fid=1801516" TargetMode="External"/><Relationship Id="rId1" Type="http://schemas.openxmlformats.org/officeDocument/2006/relationships/hyperlink" Target="cetak-kwitansi.php%3fid=1801515" TargetMode="External"/><Relationship Id="rId6" Type="http://schemas.openxmlformats.org/officeDocument/2006/relationships/hyperlink" Target="cetak-kwitansi.php%3fid=1801518" TargetMode="External"/><Relationship Id="rId5" Type="http://schemas.openxmlformats.org/officeDocument/2006/relationships/hyperlink" Target="cetak-kwitansi.php%3fid=1801520" TargetMode="External"/><Relationship Id="rId4" Type="http://schemas.openxmlformats.org/officeDocument/2006/relationships/hyperlink" Target="cetak-kwitansi.php%3fid=1801519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525" TargetMode="External"/><Relationship Id="rId3" Type="http://schemas.openxmlformats.org/officeDocument/2006/relationships/hyperlink" Target="cetak-kwitansi.php%3fid=1801526" TargetMode="External"/><Relationship Id="rId7" Type="http://schemas.openxmlformats.org/officeDocument/2006/relationships/hyperlink" Target="cetak-kwitansi.php%3fid=1801534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cetak-kwitansi.php%3fid=1801535" TargetMode="External"/><Relationship Id="rId1" Type="http://schemas.openxmlformats.org/officeDocument/2006/relationships/hyperlink" Target="cetak-kwitansi.php%3fid=1801531" TargetMode="External"/><Relationship Id="rId6" Type="http://schemas.openxmlformats.org/officeDocument/2006/relationships/hyperlink" Target="cetak-kwitansi.php%3fid=1801532" TargetMode="External"/><Relationship Id="rId11" Type="http://schemas.openxmlformats.org/officeDocument/2006/relationships/hyperlink" Target="cetak-kwitansi.php%3fid=1801533" TargetMode="External"/><Relationship Id="rId5" Type="http://schemas.openxmlformats.org/officeDocument/2006/relationships/hyperlink" Target="cetak-kwitansi.php%3fid=1801530" TargetMode="External"/><Relationship Id="rId10" Type="http://schemas.openxmlformats.org/officeDocument/2006/relationships/hyperlink" Target="cetak-kwitansi.php%3fid=1801528" TargetMode="External"/><Relationship Id="rId4" Type="http://schemas.openxmlformats.org/officeDocument/2006/relationships/hyperlink" Target="cetak-kwitansi.php%3fid=1801529" TargetMode="External"/><Relationship Id="rId9" Type="http://schemas.openxmlformats.org/officeDocument/2006/relationships/hyperlink" Target="cetak-kwitansi.php%3fid=1801527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544" TargetMode="External"/><Relationship Id="rId13" Type="http://schemas.openxmlformats.org/officeDocument/2006/relationships/hyperlink" Target="cetak-kwitansi.php%3fid=1801541" TargetMode="External"/><Relationship Id="rId18" Type="http://schemas.openxmlformats.org/officeDocument/2006/relationships/printerSettings" Target="../printerSettings/printerSettings8.bin"/><Relationship Id="rId3" Type="http://schemas.openxmlformats.org/officeDocument/2006/relationships/hyperlink" Target="cetak-kwitansi.php%3fid=1801538" TargetMode="External"/><Relationship Id="rId7" Type="http://schemas.openxmlformats.org/officeDocument/2006/relationships/hyperlink" Target="cetak-kwitansi.php%3fid=1801543" TargetMode="External"/><Relationship Id="rId12" Type="http://schemas.openxmlformats.org/officeDocument/2006/relationships/hyperlink" Target="cetak-kwitansi.php%3fid=1801551" TargetMode="External"/><Relationship Id="rId17" Type="http://schemas.openxmlformats.org/officeDocument/2006/relationships/hyperlink" Target="cetak-kwitansi.php%3fid=1801550" TargetMode="External"/><Relationship Id="rId2" Type="http://schemas.openxmlformats.org/officeDocument/2006/relationships/hyperlink" Target="cetak-kwitansi.php%3fid=1801537" TargetMode="External"/><Relationship Id="rId16" Type="http://schemas.openxmlformats.org/officeDocument/2006/relationships/hyperlink" Target="cetak-kwitansi.php%3fid=1801549" TargetMode="External"/><Relationship Id="rId1" Type="http://schemas.openxmlformats.org/officeDocument/2006/relationships/hyperlink" Target="cetak-kwitansi.php%3fid=1801536" TargetMode="External"/><Relationship Id="rId6" Type="http://schemas.openxmlformats.org/officeDocument/2006/relationships/hyperlink" Target="cetak-kwitansi.php%3fid=1801542" TargetMode="External"/><Relationship Id="rId11" Type="http://schemas.openxmlformats.org/officeDocument/2006/relationships/hyperlink" Target="cetak-kwitansi.php%3fid=1801552" TargetMode="External"/><Relationship Id="rId5" Type="http://schemas.openxmlformats.org/officeDocument/2006/relationships/hyperlink" Target="cetak-kwitansi.php%3fid=1801540" TargetMode="External"/><Relationship Id="rId15" Type="http://schemas.openxmlformats.org/officeDocument/2006/relationships/hyperlink" Target="cetak-kwitansi.php%3fid=1801547" TargetMode="External"/><Relationship Id="rId10" Type="http://schemas.openxmlformats.org/officeDocument/2006/relationships/hyperlink" Target="cetak-kwitansi.php%3fid=1801548" TargetMode="External"/><Relationship Id="rId4" Type="http://schemas.openxmlformats.org/officeDocument/2006/relationships/hyperlink" Target="cetak-kwitansi.php%3fid=1801539" TargetMode="External"/><Relationship Id="rId9" Type="http://schemas.openxmlformats.org/officeDocument/2006/relationships/hyperlink" Target="cetak-kwitansi.php%3fid=1801546" TargetMode="External"/><Relationship Id="rId14" Type="http://schemas.openxmlformats.org/officeDocument/2006/relationships/hyperlink" Target="cetak-kwitansi.php%3fid=1801545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558" TargetMode="External"/><Relationship Id="rId13" Type="http://schemas.openxmlformats.org/officeDocument/2006/relationships/hyperlink" Target="cetak-kwitansi.php%3fid=1801563" TargetMode="External"/><Relationship Id="rId3" Type="http://schemas.openxmlformats.org/officeDocument/2006/relationships/hyperlink" Target="cetak-kwitansi.php%3fid=1801554" TargetMode="External"/><Relationship Id="rId7" Type="http://schemas.openxmlformats.org/officeDocument/2006/relationships/hyperlink" Target="cetak-kwitansi.php%3fid=1801557" TargetMode="External"/><Relationship Id="rId12" Type="http://schemas.openxmlformats.org/officeDocument/2006/relationships/hyperlink" Target="cetak-kwitansi.php%3fid=1801562" TargetMode="External"/><Relationship Id="rId2" Type="http://schemas.openxmlformats.org/officeDocument/2006/relationships/hyperlink" Target="cetak-kwitansi.php%3fid=1801569" TargetMode="External"/><Relationship Id="rId16" Type="http://schemas.openxmlformats.org/officeDocument/2006/relationships/printerSettings" Target="../printerSettings/printerSettings9.bin"/><Relationship Id="rId1" Type="http://schemas.openxmlformats.org/officeDocument/2006/relationships/hyperlink" Target="cetak-kwitansi.php%3fid=1801567" TargetMode="External"/><Relationship Id="rId6" Type="http://schemas.openxmlformats.org/officeDocument/2006/relationships/hyperlink" Target="cetak-kwitansi.php%3fid=1801556" TargetMode="External"/><Relationship Id="rId11" Type="http://schemas.openxmlformats.org/officeDocument/2006/relationships/hyperlink" Target="cetak-kwitansi.php%3fid=1801561" TargetMode="External"/><Relationship Id="rId5" Type="http://schemas.openxmlformats.org/officeDocument/2006/relationships/hyperlink" Target="cetak-kwitansi.php%3fid=1801555" TargetMode="External"/><Relationship Id="rId15" Type="http://schemas.openxmlformats.org/officeDocument/2006/relationships/hyperlink" Target="cetak-kwitansi.php%3fid=1801565" TargetMode="External"/><Relationship Id="rId10" Type="http://schemas.openxmlformats.org/officeDocument/2006/relationships/hyperlink" Target="cetak-kwitansi.php%3fid=1801560" TargetMode="External"/><Relationship Id="rId4" Type="http://schemas.openxmlformats.org/officeDocument/2006/relationships/hyperlink" Target="cetak-kwitansi.php%3fid=1801553" TargetMode="External"/><Relationship Id="rId9" Type="http://schemas.openxmlformats.org/officeDocument/2006/relationships/hyperlink" Target="cetak-kwitansi.php%3fid=1801559" TargetMode="External"/><Relationship Id="rId14" Type="http://schemas.openxmlformats.org/officeDocument/2006/relationships/hyperlink" Target="cetak-kwitansi.php%3fid=18015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28" zoomScale="60" zoomScaleNormal="100" workbookViewId="0">
      <selection activeCell="L18" sqref="L1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43192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 t="s">
        <v>8</v>
      </c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244</v>
      </c>
      <c r="F8" s="21"/>
      <c r="G8" s="16">
        <f t="shared" ref="G8:G16" si="0">C8*E8</f>
        <v>24400000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432</v>
      </c>
      <c r="F9" s="21"/>
      <c r="G9" s="16">
        <f t="shared" si="0"/>
        <v>21600000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4</v>
      </c>
      <c r="F11" s="21"/>
      <c r="G11" s="16">
        <f t="shared" si="0"/>
        <v>40000</v>
      </c>
      <c r="H11" s="8"/>
      <c r="I11" s="16"/>
      <c r="J11" s="16"/>
      <c r="K11" s="25"/>
      <c r="L11" s="153" t="s">
        <v>13</v>
      </c>
      <c r="M11" s="153"/>
      <c r="N11" s="154" t="s">
        <v>14</v>
      </c>
      <c r="O11" s="154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59</v>
      </c>
      <c r="F12" s="21"/>
      <c r="G12" s="16">
        <f t="shared" si="0"/>
        <v>295000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27</v>
      </c>
      <c r="F13" s="21"/>
      <c r="G13" s="16">
        <f t="shared" si="0"/>
        <v>54000</v>
      </c>
      <c r="H13" s="8"/>
      <c r="I13" s="16"/>
      <c r="J13" s="32"/>
      <c r="K13" s="32"/>
      <c r="L13" s="33">
        <v>30595000</v>
      </c>
      <c r="M13" s="34">
        <v>169203100</v>
      </c>
      <c r="N13" s="35"/>
      <c r="O13" s="36">
        <v>50575500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2"/>
      <c r="K14" s="32"/>
      <c r="L14" s="40"/>
      <c r="M14" s="41"/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2"/>
      <c r="L15" s="40"/>
      <c r="M15" s="34"/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/>
      <c r="L16" s="40"/>
      <c r="M16" s="41"/>
      <c r="N16" s="35"/>
      <c r="O16" s="36"/>
      <c r="P16" s="47"/>
      <c r="Q16" s="25" t="s">
        <v>23</v>
      </c>
      <c r="R16" s="2"/>
    </row>
    <row r="17" spans="1:21" x14ac:dyDescent="0.25">
      <c r="A17" s="7"/>
      <c r="B17" s="7"/>
      <c r="C17" s="17" t="s">
        <v>24</v>
      </c>
      <c r="D17" s="7"/>
      <c r="E17" s="21"/>
      <c r="F17" s="7"/>
      <c r="G17" s="7"/>
      <c r="H17" s="8">
        <f>SUM(G8:G16)</f>
        <v>46410000</v>
      </c>
      <c r="I17" s="9"/>
      <c r="J17" s="32"/>
      <c r="K17" s="32"/>
      <c r="L17" s="40"/>
      <c r="M17" s="34"/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/>
      <c r="L18" s="40"/>
      <c r="M18" s="34"/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2"/>
      <c r="L19" s="40"/>
      <c r="M19" s="41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/>
      <c r="L20" s="40"/>
      <c r="M20" s="53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32"/>
      <c r="L21" s="40"/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/>
      <c r="L22" s="40"/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/>
      <c r="L23" s="40"/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/>
      <c r="L24" s="40"/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 t="s">
        <v>24</v>
      </c>
      <c r="D26" s="7"/>
      <c r="E26" s="7"/>
      <c r="F26" s="7"/>
      <c r="G26" s="7"/>
      <c r="H26" s="61">
        <f>SUM(G20:G25)</f>
        <v>250000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7"/>
      <c r="D27" s="7"/>
      <c r="E27" s="7"/>
      <c r="F27" s="7"/>
      <c r="G27" s="7"/>
      <c r="H27" s="8"/>
      <c r="I27" s="8">
        <f>+H17+H26</f>
        <v>46660000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>
        <f>I27-G29</f>
        <v>1660000</v>
      </c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>
        <v>45000000</v>
      </c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v>133148600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</f>
        <v>32532371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148115090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634989693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169203100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169203100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30595000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O121</f>
        <v>50575500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>
        <v>1544000</v>
      </c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82714500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46660000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46660000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55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30595000</v>
      </c>
      <c r="M121" s="128">
        <f t="shared" ref="M121:P121" si="1">SUM(M13:M120)</f>
        <v>169203100</v>
      </c>
      <c r="N121" s="128">
        <f>SUM(N13:N120)</f>
        <v>0</v>
      </c>
      <c r="O121" s="128">
        <f>SUM(O13:O120)</f>
        <v>50575500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SUM(L15:L121)</f>
        <v>30595000</v>
      </c>
      <c r="O122" s="128">
        <f>SUM(O13:O121)</f>
        <v>101151000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4" zoomScale="86" zoomScaleNormal="100" zoomScaleSheetLayoutView="86" workbookViewId="0">
      <selection activeCell="I58" sqref="I5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41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43202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362</v>
      </c>
      <c r="F8" s="21"/>
      <c r="G8" s="16">
        <f t="shared" ref="G8:G16" si="0">C8*E8</f>
        <v>36200000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198</v>
      </c>
      <c r="F9" s="21"/>
      <c r="G9" s="16">
        <f t="shared" si="0"/>
        <v>9900000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91</v>
      </c>
      <c r="F11" s="21"/>
      <c r="G11" s="16">
        <f t="shared" si="0"/>
        <v>910000</v>
      </c>
      <c r="H11" s="8"/>
      <c r="I11" s="16"/>
      <c r="J11" s="16"/>
      <c r="K11" s="25"/>
      <c r="L11" s="153" t="s">
        <v>13</v>
      </c>
      <c r="M11" s="153"/>
      <c r="N11" s="154" t="s">
        <v>14</v>
      </c>
      <c r="O11" s="154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102</v>
      </c>
      <c r="F12" s="21"/>
      <c r="G12" s="16">
        <f t="shared" si="0"/>
        <v>510000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101</v>
      </c>
      <c r="F13" s="21"/>
      <c r="G13" s="16">
        <f t="shared" si="0"/>
        <v>202000</v>
      </c>
      <c r="H13" s="8"/>
      <c r="I13" s="16"/>
      <c r="J13" s="32"/>
      <c r="K13" s="77">
        <v>45756</v>
      </c>
      <c r="L13" s="40">
        <v>1000000</v>
      </c>
      <c r="M13" s="41">
        <v>10501600</v>
      </c>
      <c r="N13" s="32"/>
      <c r="O13" s="40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45757</v>
      </c>
      <c r="L14" s="40">
        <v>950000</v>
      </c>
      <c r="M14" s="41"/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45758</v>
      </c>
      <c r="L15" s="40">
        <v>545000</v>
      </c>
      <c r="M15" s="41"/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45759</v>
      </c>
      <c r="L16" s="40">
        <v>550000</v>
      </c>
      <c r="M16" s="139"/>
      <c r="N16" s="35"/>
      <c r="O16" s="36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47742000</v>
      </c>
      <c r="I17" s="9"/>
      <c r="J17" s="32"/>
      <c r="K17" s="77">
        <v>45760</v>
      </c>
      <c r="L17" s="40">
        <v>500000</v>
      </c>
      <c r="M17" s="54"/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45761</v>
      </c>
      <c r="L18" s="40">
        <v>1000000</v>
      </c>
      <c r="M18" s="138"/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45762</v>
      </c>
      <c r="L19" s="40">
        <v>1000000</v>
      </c>
      <c r="M19" s="139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5</v>
      </c>
      <c r="F20" s="7"/>
      <c r="G20" s="22">
        <f>C20*E20</f>
        <v>5000</v>
      </c>
      <c r="H20" s="8"/>
      <c r="I20" s="22"/>
      <c r="J20" s="32"/>
      <c r="K20" s="77">
        <v>45763</v>
      </c>
      <c r="L20" s="40">
        <v>350000</v>
      </c>
      <c r="M20" s="54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77">
        <v>45764</v>
      </c>
      <c r="L21" s="40">
        <v>3500000</v>
      </c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>
        <v>45765</v>
      </c>
      <c r="L22" s="40">
        <v>750000</v>
      </c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77">
        <v>45766</v>
      </c>
      <c r="L23" s="40">
        <v>1000000</v>
      </c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>
        <v>45767</v>
      </c>
      <c r="L24" s="40">
        <v>1000000</v>
      </c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124">
        <v>45768</v>
      </c>
      <c r="L25" s="46">
        <v>800000</v>
      </c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255700</v>
      </c>
      <c r="I26" s="8"/>
      <c r="J26" s="32"/>
      <c r="K26" s="77"/>
      <c r="L26" s="46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47997700</v>
      </c>
      <c r="J27" s="32"/>
      <c r="K27" s="77"/>
      <c r="L27" s="46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124"/>
      <c r="L28" s="46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77"/>
      <c r="L29" s="46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24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+'11 April '!I58</f>
        <v>44054300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10501600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10501600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12945000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/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>
        <v>1500000</v>
      </c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14445000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47997700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47997700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55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12945000</v>
      </c>
      <c r="M121" s="128">
        <f t="shared" ref="M121:P121" si="1">SUM(M13:M120)</f>
        <v>10501600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23395000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570"/>
    <hyperlink ref="K14" r:id="rId2" display="cetak-kwitansi.php%3fid=1801571"/>
    <hyperlink ref="K15" r:id="rId3" display="cetak-kwitansi.php%3fid=1801572"/>
    <hyperlink ref="K16" r:id="rId4" display="cetak-kwitansi.php%3fid=1801573"/>
    <hyperlink ref="K20" r:id="rId5" display="cetak-kwitansi.php%3fid=1801577"/>
    <hyperlink ref="K21" r:id="rId6" display="cetak-kwitansi.php%3fid=1801578"/>
    <hyperlink ref="K22" r:id="rId7" display="cetak-kwitansi.php%3fid=1801579"/>
    <hyperlink ref="K23" r:id="rId8" display="cetak-kwitansi.php%3fid=1801580"/>
    <hyperlink ref="K17" r:id="rId9" display="cetak-kwitansi.php%3fid=1801574"/>
    <hyperlink ref="K18" r:id="rId10" display="cetak-kwitansi.php%3fid=1801575"/>
    <hyperlink ref="K19" r:id="rId11" display="cetak-kwitansi.php%3fid=1801576"/>
    <hyperlink ref="K24" r:id="rId12" display="cetak-kwitansi.php%3fid=1801582"/>
  </hyperlinks>
  <pageMargins left="0.7" right="0.7" top="0.75" bottom="0.75" header="0.3" footer="0.3"/>
  <pageSetup paperSize="9" scale="65" orientation="portrait" horizontalDpi="0" verticalDpi="0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16" zoomScale="86" zoomScaleNormal="100" zoomScaleSheetLayoutView="86" workbookViewId="0">
      <selection activeCell="J9" sqref="J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42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70</v>
      </c>
      <c r="C3" s="9"/>
      <c r="D3" s="7"/>
      <c r="E3" s="7"/>
      <c r="F3" s="7"/>
      <c r="G3" s="7"/>
      <c r="H3" s="7" t="s">
        <v>3</v>
      </c>
      <c r="I3" s="11">
        <v>43203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118+300+26</f>
        <v>444</v>
      </c>
      <c r="F8" s="21"/>
      <c r="G8" s="16">
        <f t="shared" ref="G8:G16" si="0">C8*E8</f>
        <v>44400000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98+100+1-2</f>
        <v>197</v>
      </c>
      <c r="F9" s="21"/>
      <c r="G9" s="16">
        <f t="shared" si="0"/>
        <v>9850000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12+1+2</f>
        <v>15</v>
      </c>
      <c r="F11" s="21"/>
      <c r="G11" s="16">
        <f t="shared" si="0"/>
        <v>150000</v>
      </c>
      <c r="H11" s="8"/>
      <c r="I11" s="16"/>
      <c r="J11" s="16"/>
      <c r="K11" s="25"/>
      <c r="L11" s="153" t="s">
        <v>13</v>
      </c>
      <c r="M11" s="153"/>
      <c r="N11" s="154" t="s">
        <v>14</v>
      </c>
      <c r="O11" s="154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100</v>
      </c>
      <c r="F12" s="21"/>
      <c r="G12" s="16">
        <f t="shared" si="0"/>
        <v>500000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101</v>
      </c>
      <c r="F13" s="21"/>
      <c r="G13" s="16">
        <f t="shared" si="0"/>
        <v>202000</v>
      </c>
      <c r="H13" s="8"/>
      <c r="I13" s="16"/>
      <c r="J13" s="32"/>
      <c r="K13" s="77">
        <v>45769</v>
      </c>
      <c r="L13" s="40">
        <v>450000</v>
      </c>
      <c r="M13" s="41">
        <v>100000</v>
      </c>
      <c r="N13" s="32"/>
      <c r="O13" s="40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45770</v>
      </c>
      <c r="L14" s="40">
        <v>690000</v>
      </c>
      <c r="M14" s="41">
        <v>132000</v>
      </c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45771</v>
      </c>
      <c r="L15" s="40">
        <v>2500000</v>
      </c>
      <c r="M15" s="41">
        <v>3300000</v>
      </c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45772</v>
      </c>
      <c r="L16" s="40">
        <v>2000000</v>
      </c>
      <c r="M16" s="139">
        <v>288000</v>
      </c>
      <c r="N16" s="35"/>
      <c r="O16" s="36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55102000</v>
      </c>
      <c r="I17" s="9"/>
      <c r="J17" s="32"/>
      <c r="K17" s="77">
        <v>45773</v>
      </c>
      <c r="L17" s="40">
        <v>1500000</v>
      </c>
      <c r="M17" s="54">
        <v>300000</v>
      </c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45774</v>
      </c>
      <c r="L18" s="40">
        <v>800000</v>
      </c>
      <c r="M18" s="138">
        <v>860000</v>
      </c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45775</v>
      </c>
      <c r="L19" s="40">
        <v>1000000</v>
      </c>
      <c r="M19" s="139">
        <v>100000</v>
      </c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5</v>
      </c>
      <c r="F20" s="7"/>
      <c r="G20" s="22">
        <f>C20*E20</f>
        <v>5000</v>
      </c>
      <c r="H20" s="8"/>
      <c r="I20" s="22"/>
      <c r="J20" s="32"/>
      <c r="K20" s="77">
        <v>45776</v>
      </c>
      <c r="L20" s="40">
        <v>900000</v>
      </c>
      <c r="M20" s="54">
        <v>300000</v>
      </c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77">
        <v>45777</v>
      </c>
      <c r="L21" s="40">
        <v>1000000</v>
      </c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>
        <v>45778</v>
      </c>
      <c r="L22" s="40">
        <v>1900000</v>
      </c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77"/>
      <c r="L23" s="40"/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/>
      <c r="L24" s="40"/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124"/>
      <c r="L25" s="46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255700</v>
      </c>
      <c r="I26" s="8"/>
      <c r="J26" s="32"/>
      <c r="K26" s="77"/>
      <c r="L26" s="46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55357700</v>
      </c>
      <c r="J27" s="32"/>
      <c r="K27" s="77"/>
      <c r="L27" s="46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124"/>
      <c r="L28" s="46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77"/>
      <c r="L29" s="46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24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'12 April'!I59</f>
        <v>47997700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5380000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5380000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12740000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/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12740000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55357700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55357700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12740000</v>
      </c>
      <c r="M121" s="128">
        <f t="shared" ref="M121:P121" si="1">SUM(M13:M120)</f>
        <v>5380000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21840000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2" zoomScale="86" zoomScaleNormal="100" zoomScaleSheetLayoutView="86" workbookViewId="0">
      <selection activeCell="I61" sqref="I6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43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82</v>
      </c>
      <c r="C3" s="9"/>
      <c r="D3" s="7"/>
      <c r="E3" s="7"/>
      <c r="F3" s="7"/>
      <c r="G3" s="7"/>
      <c r="H3" s="7" t="s">
        <v>3</v>
      </c>
      <c r="I3" s="11">
        <v>43205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1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118+300+26+265+45</f>
        <v>754</v>
      </c>
      <c r="F8" s="21"/>
      <c r="G8" s="16">
        <f t="shared" ref="G8:G16" si="0">C8*E8</f>
        <v>75400000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98+100+1-2+216+10</f>
        <v>423</v>
      </c>
      <c r="F9" s="21"/>
      <c r="G9" s="16">
        <f t="shared" si="0"/>
        <v>21150000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12+1+2+1+1</f>
        <v>17</v>
      </c>
      <c r="F11" s="21"/>
      <c r="G11" s="16">
        <f t="shared" si="0"/>
        <v>170000</v>
      </c>
      <c r="H11" s="8"/>
      <c r="I11" s="16"/>
      <c r="J11" s="16"/>
      <c r="K11" s="25"/>
      <c r="L11" s="153" t="s">
        <v>13</v>
      </c>
      <c r="M11" s="153"/>
      <c r="N11" s="154" t="s">
        <v>14</v>
      </c>
      <c r="O11" s="154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100</v>
      </c>
      <c r="F12" s="21"/>
      <c r="G12" s="16">
        <f t="shared" si="0"/>
        <v>500000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101</v>
      </c>
      <c r="F13" s="21"/>
      <c r="G13" s="16">
        <f t="shared" si="0"/>
        <v>202000</v>
      </c>
      <c r="H13" s="8"/>
      <c r="I13" s="16"/>
      <c r="J13" s="32"/>
      <c r="K13" s="77"/>
      <c r="L13" s="40"/>
      <c r="M13" s="41"/>
      <c r="N13" s="77">
        <v>45779</v>
      </c>
      <c r="O13" s="40">
        <v>1000000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/>
      <c r="L14" s="40"/>
      <c r="M14" s="41"/>
      <c r="N14" s="77">
        <v>45780</v>
      </c>
      <c r="O14" s="40">
        <v>1600000</v>
      </c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/>
      <c r="L15" s="40"/>
      <c r="M15" s="41"/>
      <c r="N15" s="77">
        <v>45781</v>
      </c>
      <c r="O15" s="40">
        <v>800000</v>
      </c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/>
      <c r="L16" s="40"/>
      <c r="M16" s="139"/>
      <c r="N16" s="77">
        <v>45782</v>
      </c>
      <c r="O16" s="40">
        <v>1700000</v>
      </c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97422000</v>
      </c>
      <c r="I17" s="9"/>
      <c r="J17" s="32"/>
      <c r="K17" s="77"/>
      <c r="L17" s="40"/>
      <c r="M17" s="54"/>
      <c r="N17" s="77">
        <v>45783</v>
      </c>
      <c r="O17" s="40">
        <v>1000000</v>
      </c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/>
      <c r="L18" s="40"/>
      <c r="M18" s="138"/>
      <c r="N18" s="77">
        <v>45784</v>
      </c>
      <c r="O18" s="40">
        <v>400000</v>
      </c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/>
      <c r="L19" s="40"/>
      <c r="M19" s="139"/>
      <c r="N19" s="77">
        <v>45785</v>
      </c>
      <c r="O19" s="40">
        <v>1400000</v>
      </c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2"/>
      <c r="K20" s="77"/>
      <c r="L20" s="40"/>
      <c r="M20" s="54"/>
      <c r="N20" s="77">
        <v>45786</v>
      </c>
      <c r="O20" s="40">
        <v>650000</v>
      </c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77"/>
      <c r="L21" s="40"/>
      <c r="M21" s="54"/>
      <c r="N21" s="77">
        <v>45787</v>
      </c>
      <c r="O21" s="40">
        <v>1000000</v>
      </c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/>
      <c r="L22" s="40"/>
      <c r="M22" s="54"/>
      <c r="N22" s="77">
        <v>45788</v>
      </c>
      <c r="O22" s="40">
        <v>600000</v>
      </c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77"/>
      <c r="L23" s="40"/>
      <c r="M23" s="55"/>
      <c r="N23" s="77">
        <v>45789</v>
      </c>
      <c r="O23" s="40">
        <v>1300000</v>
      </c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/>
      <c r="L24" s="40"/>
      <c r="M24" s="54"/>
      <c r="N24" s="77">
        <v>45790</v>
      </c>
      <c r="O24" s="40">
        <v>1800000</v>
      </c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124"/>
      <c r="L25" s="46"/>
      <c r="M25" s="54"/>
      <c r="N25" s="77">
        <v>45791</v>
      </c>
      <c r="O25" s="40">
        <v>750000</v>
      </c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252700</v>
      </c>
      <c r="I26" s="8"/>
      <c r="J26" s="32"/>
      <c r="K26" s="77"/>
      <c r="L26" s="46"/>
      <c r="M26" s="62"/>
      <c r="N26" s="77">
        <v>45792</v>
      </c>
      <c r="O26" s="40">
        <v>500000</v>
      </c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97674700</v>
      </c>
      <c r="J27" s="32"/>
      <c r="K27" s="77"/>
      <c r="L27" s="46"/>
      <c r="M27" s="64"/>
      <c r="N27" s="77">
        <v>45793</v>
      </c>
      <c r="O27" s="40">
        <v>600000</v>
      </c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124"/>
      <c r="L28" s="46"/>
      <c r="M28" s="67"/>
      <c r="N28" s="77">
        <v>45794</v>
      </c>
      <c r="O28" s="40">
        <v>1550000</v>
      </c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77"/>
      <c r="L29" s="46"/>
      <c r="M29" s="67"/>
      <c r="N29" s="77">
        <v>45795</v>
      </c>
      <c r="O29" s="40">
        <v>600000</v>
      </c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24"/>
      <c r="L30" s="40"/>
      <c r="M30" s="71"/>
      <c r="N30" s="77">
        <v>45796</v>
      </c>
      <c r="O30" s="40">
        <v>500000</v>
      </c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77">
        <v>45797</v>
      </c>
      <c r="O31" s="40">
        <v>2500000</v>
      </c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77">
        <v>45798</v>
      </c>
      <c r="O32" s="40">
        <v>2769000</v>
      </c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+'13 April'!I58</f>
        <v>55357700</v>
      </c>
      <c r="J33" s="32"/>
      <c r="K33" s="32"/>
      <c r="L33" s="40"/>
      <c r="M33" s="71"/>
      <c r="N33" s="77">
        <v>45799</v>
      </c>
      <c r="O33" s="40">
        <v>2500000</v>
      </c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77">
        <v>45800</v>
      </c>
      <c r="O34" s="40">
        <v>1500000</v>
      </c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77">
        <v>45801</v>
      </c>
      <c r="O35" s="40">
        <v>1900000</v>
      </c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>
        <v>45802</v>
      </c>
      <c r="O36" s="40">
        <v>650000</v>
      </c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>
        <v>45803</v>
      </c>
      <c r="O37" s="40">
        <v>1000000</v>
      </c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>
        <v>45804</v>
      </c>
      <c r="O38" s="40">
        <v>700000</v>
      </c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>
        <v>45805</v>
      </c>
      <c r="O39" s="40">
        <v>2000000</v>
      </c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>
        <v>45806</v>
      </c>
      <c r="O40" s="40">
        <v>1550000</v>
      </c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>
        <v>45807</v>
      </c>
      <c r="O41" s="40">
        <v>1450000</v>
      </c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>
        <v>45808</v>
      </c>
      <c r="O42" s="40">
        <v>540000</v>
      </c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>
        <v>45809</v>
      </c>
      <c r="O43" s="40">
        <v>500000</v>
      </c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>
        <v>1500000</v>
      </c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>
        <v>700000</v>
      </c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77"/>
      <c r="O46" s="144">
        <v>8000</v>
      </c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>
        <v>1800000</v>
      </c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144">
        <v>1000000</v>
      </c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42317000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42317000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97674700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97674700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0</v>
      </c>
      <c r="M121" s="128">
        <f t="shared" ref="M121:P121" si="1">SUM(M13:M120)</f>
        <v>0</v>
      </c>
      <c r="N121" s="128">
        <f>SUM(N13:N120)</f>
        <v>1419614</v>
      </c>
      <c r="O121" s="128">
        <f>SUM(O13:O120)</f>
        <v>42317000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0</v>
      </c>
      <c r="O122" s="128">
        <f>SUM(O13:O121)</f>
        <v>84634000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N18" r:id="rId1" display="C:\Users\Nijar\Downloads\cetak-kwitansi.php?id=1801601"/>
    <hyperlink ref="N19" r:id="rId2" display="C:\Users\Nijar\Downloads\cetak-kwitansi.php?id=1801602"/>
    <hyperlink ref="N20" r:id="rId3" display="C:\Users\Nijar\Downloads\cetak-kwitansi.php?id=1801603"/>
    <hyperlink ref="N21" r:id="rId4" display="C:\Users\Nijar\Downloads\cetak-kwitansi.php?id=1801604"/>
    <hyperlink ref="N22" r:id="rId5" display="C:\Users\Nijar\Downloads\cetak-kwitansi.php?id=1801605"/>
    <hyperlink ref="N23" r:id="rId6" display="C:\Users\Nijar\Downloads\cetak-kwitansi.php?id=1801606"/>
    <hyperlink ref="N24" r:id="rId7" display="C:\Users\Nijar\Downloads\cetak-kwitansi.php?id=1801607"/>
    <hyperlink ref="N25" r:id="rId8" display="C:\Users\Nijar\Downloads\cetak-kwitansi.php?id=1801608"/>
    <hyperlink ref="N26" r:id="rId9" display="C:\Users\Nijar\Downloads\cetak-kwitansi.php?id=1801609"/>
    <hyperlink ref="N27" r:id="rId10" display="C:\Users\Nijar\Downloads\cetak-kwitansi.php?id=1801610"/>
    <hyperlink ref="N28" r:id="rId11" display="C:\Users\Nijar\Downloads\cetak-kwitansi.php?id=1801611"/>
    <hyperlink ref="N29" r:id="rId12" display="C:\Users\Nijar\Downloads\cetak-kwitansi.php?id=1801612"/>
    <hyperlink ref="N30" r:id="rId13" display="C:\Users\Nijar\Downloads\cetak-kwitansi.php?id=1801613"/>
    <hyperlink ref="N32" r:id="rId14" display="C:\Users\Nijar\Downloads\cetak-kwitansi.php?id=1801615"/>
    <hyperlink ref="N34" r:id="rId15" display="C:\Users\Nijar\Downloads\cetak-kwitansi.php?id=1801617"/>
    <hyperlink ref="N35" r:id="rId16" display="C:\Users\Nijar\Downloads\cetak-kwitansi.php?id=1801618"/>
    <hyperlink ref="N36" r:id="rId17" display="C:\Users\Nijar\Downloads\cetak-kwitansi.php?id=1801619"/>
    <hyperlink ref="N37" r:id="rId18" display="C:\Users\Nijar\Downloads\cetak-kwitansi.php?id=1801620"/>
    <hyperlink ref="N38" r:id="rId19" display="C:\Users\Nijar\Downloads\cetak-kwitansi.php?id=1801621"/>
    <hyperlink ref="N39" r:id="rId20" display="C:\Users\Nijar\Downloads\cetak-kwitansi.php?id=1801622"/>
    <hyperlink ref="N40" r:id="rId21" display="C:\Users\Nijar\Downloads\cetak-kwitansi.php?id=1801623"/>
    <hyperlink ref="N42" r:id="rId22" display="C:\Users\Nijar\Downloads\cetak-kwitansi.php?id=1801625"/>
    <hyperlink ref="N43" r:id="rId23" display="C:\Users\Nijar\Downloads\cetak-kwitansi.php?id=1801626"/>
    <hyperlink ref="N13" r:id="rId24" display="C:\Users\Nijar\Downloads\cetak-kwitansi.php?id=1801596"/>
    <hyperlink ref="N14" r:id="rId25" display="C:\Users\Nijar\Downloads\cetak-kwitansi.php?id=1801597"/>
    <hyperlink ref="N15" r:id="rId26" display="C:\Users\Nijar\Downloads\cetak-kwitansi.php?id=1801598"/>
    <hyperlink ref="N16" r:id="rId27" display="C:\Users\Nijar\Downloads\cetak-kwitansi.php?id=1801599"/>
    <hyperlink ref="N17" r:id="rId28" display="C:\Users\Nijar\Downloads\cetak-kwitansi.php?id=1801600"/>
    <hyperlink ref="N31" r:id="rId29" display="C:\Users\Nijar\Downloads\cetak-kwitansi.php?id=1801614"/>
    <hyperlink ref="N33" r:id="rId30" display="C:\Users\Nijar\Downloads\cetak-kwitansi.php?id=1801616"/>
    <hyperlink ref="N41" r:id="rId31" display="C:\Users\Nijar\Downloads\cetak-kwitansi.php?id=1801624"/>
  </hyperlinks>
  <pageMargins left="0.7" right="0.7" top="0.75" bottom="0.75" header="0.3" footer="0.3"/>
  <pageSetup paperSize="9" scale="65" orientation="portrait" horizontalDpi="0" verticalDpi="0" r:id="rId3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10" zoomScale="86" zoomScaleNormal="100" zoomScaleSheetLayoutView="86" workbookViewId="0">
      <selection activeCell="M16" sqref="M1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45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43206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1114</v>
      </c>
      <c r="F8" s="21"/>
      <c r="G8" s="16">
        <f t="shared" ref="G8:G16" si="0">C8*E8</f>
        <v>111400000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757</v>
      </c>
      <c r="F9" s="21"/>
      <c r="G9" s="16">
        <f t="shared" si="0"/>
        <v>37850000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2</v>
      </c>
      <c r="F10" s="21"/>
      <c r="G10" s="16">
        <f t="shared" si="0"/>
        <v>40000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20</v>
      </c>
      <c r="F11" s="21"/>
      <c r="G11" s="16">
        <f t="shared" si="0"/>
        <v>200000</v>
      </c>
      <c r="H11" s="8"/>
      <c r="I11" s="16"/>
      <c r="J11" s="16"/>
      <c r="K11" s="25"/>
      <c r="L11" s="153" t="s">
        <v>13</v>
      </c>
      <c r="M11" s="153"/>
      <c r="N11" s="154" t="s">
        <v>14</v>
      </c>
      <c r="O11" s="154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102</v>
      </c>
      <c r="F12" s="21"/>
      <c r="G12" s="16">
        <f t="shared" si="0"/>
        <v>510000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101</v>
      </c>
      <c r="F13" s="21"/>
      <c r="G13" s="16">
        <f t="shared" si="0"/>
        <v>202000</v>
      </c>
      <c r="H13" s="8"/>
      <c r="I13" s="16"/>
      <c r="J13" s="32"/>
      <c r="K13" s="77">
        <v>45815</v>
      </c>
      <c r="L13" s="40">
        <v>5000000</v>
      </c>
      <c r="M13" s="41">
        <v>2000000</v>
      </c>
      <c r="N13" s="77"/>
      <c r="O13" s="40">
        <v>25875000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45816</v>
      </c>
      <c r="L14" s="40">
        <v>800000</v>
      </c>
      <c r="M14" s="41">
        <v>1830000</v>
      </c>
      <c r="N14" s="77"/>
      <c r="O14" s="40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45817</v>
      </c>
      <c r="L15" s="40">
        <v>1100000</v>
      </c>
      <c r="M15" s="41">
        <v>85000</v>
      </c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45818</v>
      </c>
      <c r="L16" s="40">
        <v>13500000</v>
      </c>
      <c r="M16" s="139">
        <v>10000000</v>
      </c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150202000</v>
      </c>
      <c r="I17" s="9"/>
      <c r="J17" s="32"/>
      <c r="K17" s="77">
        <v>45819</v>
      </c>
      <c r="L17" s="40">
        <v>900000</v>
      </c>
      <c r="M17" s="54">
        <v>200000</v>
      </c>
      <c r="N17" s="77"/>
      <c r="O17" s="40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45820</v>
      </c>
      <c r="L18" s="40">
        <v>5000000</v>
      </c>
      <c r="M18" s="138">
        <v>250000</v>
      </c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45821</v>
      </c>
      <c r="L19" s="40">
        <v>9262500</v>
      </c>
      <c r="M19" s="139">
        <v>250000</v>
      </c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2"/>
      <c r="K20" s="77">
        <v>45822</v>
      </c>
      <c r="L20" s="40">
        <v>950000</v>
      </c>
      <c r="M20" s="54">
        <v>100000</v>
      </c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77">
        <v>45823</v>
      </c>
      <c r="L21" s="40">
        <v>5000000</v>
      </c>
      <c r="M21" s="54"/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>
        <v>45824</v>
      </c>
      <c r="L22" s="40">
        <v>950000</v>
      </c>
      <c r="M22" s="54"/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77">
        <v>45825</v>
      </c>
      <c r="L23" s="40">
        <v>2500000</v>
      </c>
      <c r="M23" s="55"/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>
        <v>45826</v>
      </c>
      <c r="L24" s="40">
        <v>1000000</v>
      </c>
      <c r="M24" s="54"/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>
        <v>45827</v>
      </c>
      <c r="L25" s="40">
        <v>2000000</v>
      </c>
      <c r="M25" s="54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252700</v>
      </c>
      <c r="I26" s="8"/>
      <c r="J26" s="32"/>
      <c r="K26" s="77">
        <v>45828</v>
      </c>
      <c r="L26" s="40">
        <v>9737500</v>
      </c>
      <c r="M26" s="62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150454700</v>
      </c>
      <c r="J27" s="32"/>
      <c r="K27" s="77">
        <v>45829</v>
      </c>
      <c r="L27" s="40">
        <v>950000</v>
      </c>
      <c r="M27" s="64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77">
        <v>45830</v>
      </c>
      <c r="L28" s="40">
        <v>500000</v>
      </c>
      <c r="M28" s="67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77">
        <v>45831</v>
      </c>
      <c r="L29" s="40">
        <v>1000000</v>
      </c>
      <c r="M29" s="67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77">
        <v>45832</v>
      </c>
      <c r="L30" s="40">
        <v>1000000</v>
      </c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77">
        <v>45833</v>
      </c>
      <c r="L31" s="40">
        <v>875000</v>
      </c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77">
        <v>45834</v>
      </c>
      <c r="L32" s="40">
        <v>2500000</v>
      </c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+'15 April'!I58</f>
        <v>97674700</v>
      </c>
      <c r="J33" s="32"/>
      <c r="K33" s="77">
        <v>45835</v>
      </c>
      <c r="L33" s="40">
        <v>400000</v>
      </c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>
        <v>45836</v>
      </c>
      <c r="L34" s="40">
        <v>2500000</v>
      </c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>
        <v>-25875000</v>
      </c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14715000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14715000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41550000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25875000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>
        <v>70000</v>
      </c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67495000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150454700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150454700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41550000</v>
      </c>
      <c r="M121" s="128">
        <f t="shared" ref="M121:P121" si="1">SUM(M13:M120)</f>
        <v>14715000</v>
      </c>
      <c r="N121" s="128">
        <f>SUM(N13:N120)</f>
        <v>0</v>
      </c>
      <c r="O121" s="128">
        <f>SUM(O13:O120)</f>
        <v>25875000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76200000</v>
      </c>
      <c r="O122" s="128">
        <f>SUM(O13:O121)</f>
        <v>51750000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4" r:id="rId1" display="cetak-kwitansi.php%3fid=1801634"/>
    <hyperlink ref="K15" r:id="rId2" display="cetak-kwitansi.php%3fid=1801635"/>
    <hyperlink ref="K17" r:id="rId3" display="cetak-kwitansi.php%3fid=1801637"/>
    <hyperlink ref="K20" r:id="rId4" display="cetak-kwitansi.php%3fid=1801640"/>
    <hyperlink ref="K22" r:id="rId5" display="cetak-kwitansi.php%3fid=1801642"/>
    <hyperlink ref="K24" r:id="rId6" display="cetak-kwitansi.php%3fid=1801644"/>
    <hyperlink ref="K25" r:id="rId7" display="cetak-kwitansi.php%3fid=1801645"/>
    <hyperlink ref="K27" r:id="rId8" display="cetak-kwitansi.php%3fid=1801647"/>
    <hyperlink ref="K28" r:id="rId9" display="cetak-kwitansi.php%3fid=1801648"/>
    <hyperlink ref="K29" r:id="rId10" display="cetak-kwitansi.php%3fid=1801649"/>
    <hyperlink ref="K33" r:id="rId11" display="cetak-kwitansi.php%3fid=1801653"/>
    <hyperlink ref="K34" r:id="rId12" display="cetak-kwitansi.php%3fid=1801654"/>
    <hyperlink ref="K31" r:id="rId13" display="cetak-kwitansi.php%3fid=1801651"/>
    <hyperlink ref="K13" r:id="rId14" display="cetak-kwitansi.php%3fid=1801633"/>
    <hyperlink ref="K16" r:id="rId15" display="cetak-kwitansi.php%3fid=1801636"/>
    <hyperlink ref="K18" r:id="rId16" display="cetak-kwitansi.php%3fid=1801638"/>
    <hyperlink ref="K19" r:id="rId17" display="cetak-kwitansi.php%3fid=1801639"/>
    <hyperlink ref="K21" r:id="rId18" display="cetak-kwitansi.php%3fid=1801641"/>
    <hyperlink ref="K23" r:id="rId19" display="cetak-kwitansi.php%3fid=1801643"/>
    <hyperlink ref="K26" r:id="rId20" display="cetak-kwitansi.php%3fid=1801646"/>
    <hyperlink ref="K30" r:id="rId21" display="cetak-kwitansi.php%3fid=1801650"/>
    <hyperlink ref="K32" r:id="rId22" display="cetak-kwitansi.php%3fid=1801652"/>
  </hyperlinks>
  <pageMargins left="0.7" right="0.7" top="0.75" bottom="0.75" header="0.3" footer="0.3"/>
  <pageSetup paperSize="9" scale="65" orientation="portrait" horizontalDpi="0" verticalDpi="0" r:id="rId2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19" zoomScale="86" zoomScaleNormal="100" zoomScaleSheetLayoutView="86" workbookViewId="0">
      <selection activeCell="I58" sqref="I5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46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79</v>
      </c>
      <c r="C3" s="9"/>
      <c r="D3" s="7"/>
      <c r="E3" s="7"/>
      <c r="F3" s="7"/>
      <c r="G3" s="7"/>
      <c r="H3" s="7" t="s">
        <v>3</v>
      </c>
      <c r="I3" s="11">
        <v>43207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1197</v>
      </c>
      <c r="F8" s="21"/>
      <c r="G8" s="16">
        <f t="shared" ref="G8:G16" si="0">C8*E8</f>
        <v>119700000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929</v>
      </c>
      <c r="F9" s="21"/>
      <c r="G9" s="16">
        <f t="shared" si="0"/>
        <v>46450000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80</v>
      </c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8</v>
      </c>
      <c r="F10" s="21"/>
      <c r="G10" s="16">
        <f t="shared" si="0"/>
        <v>160000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28</v>
      </c>
      <c r="F11" s="21"/>
      <c r="G11" s="16">
        <f t="shared" si="0"/>
        <v>280000</v>
      </c>
      <c r="H11" s="8"/>
      <c r="I11" s="16"/>
      <c r="J11" s="16"/>
      <c r="K11" s="25"/>
      <c r="L11" s="153" t="s">
        <v>13</v>
      </c>
      <c r="M11" s="153"/>
      <c r="N11" s="154" t="s">
        <v>14</v>
      </c>
      <c r="O11" s="154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104</v>
      </c>
      <c r="F12" s="21"/>
      <c r="G12" s="16">
        <f t="shared" si="0"/>
        <v>520000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102</v>
      </c>
      <c r="F13" s="21"/>
      <c r="G13" s="16">
        <f t="shared" si="0"/>
        <v>204000</v>
      </c>
      <c r="H13" s="8"/>
      <c r="I13" s="16"/>
      <c r="J13" s="32"/>
      <c r="K13" s="77">
        <v>45837</v>
      </c>
      <c r="L13" s="46">
        <v>1000000</v>
      </c>
      <c r="M13" s="41">
        <v>14712000</v>
      </c>
      <c r="N13" s="77"/>
      <c r="O13" s="40">
        <v>12700000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2"/>
      <c r="K14" s="77">
        <v>45838</v>
      </c>
      <c r="L14" s="46">
        <v>5000000</v>
      </c>
      <c r="M14" s="41">
        <v>15000</v>
      </c>
      <c r="N14" s="77"/>
      <c r="O14" s="40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45839</v>
      </c>
      <c r="L15" s="46">
        <v>900000</v>
      </c>
      <c r="M15" s="41"/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45840</v>
      </c>
      <c r="L16" s="46">
        <v>800000</v>
      </c>
      <c r="M16" s="139"/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167315000</v>
      </c>
      <c r="I17" s="9"/>
      <c r="J17" s="32"/>
      <c r="K17" s="77">
        <v>45841</v>
      </c>
      <c r="L17" s="46">
        <v>3000000</v>
      </c>
      <c r="M17" s="54"/>
      <c r="N17" s="77"/>
      <c r="O17" s="40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45842</v>
      </c>
      <c r="L18" s="46">
        <v>2500000</v>
      </c>
      <c r="M18" s="138"/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45843</v>
      </c>
      <c r="L19" s="46">
        <v>850000</v>
      </c>
      <c r="M19" s="139"/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2"/>
      <c r="K20" s="77">
        <v>45844</v>
      </c>
      <c r="L20" s="46">
        <v>900000</v>
      </c>
      <c r="M20" s="54"/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77">
        <v>45845</v>
      </c>
      <c r="L21" s="46">
        <v>700000</v>
      </c>
      <c r="M21" s="54"/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>
        <v>45846</v>
      </c>
      <c r="L22" s="46">
        <v>7000000</v>
      </c>
      <c r="M22" s="54"/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77">
        <v>45847</v>
      </c>
      <c r="L23" s="46">
        <v>1490000</v>
      </c>
      <c r="M23" s="55"/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>
        <v>45848</v>
      </c>
      <c r="L24" s="46">
        <v>1000000</v>
      </c>
      <c r="M24" s="54"/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>
        <v>45849</v>
      </c>
      <c r="L25" s="46">
        <v>350000</v>
      </c>
      <c r="M25" s="54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252700</v>
      </c>
      <c r="I26" s="8"/>
      <c r="J26" s="32"/>
      <c r="K26" s="77">
        <v>45850</v>
      </c>
      <c r="L26" s="46">
        <v>5000000</v>
      </c>
      <c r="M26" s="62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167567700</v>
      </c>
      <c r="J27" s="32"/>
      <c r="K27" s="77">
        <v>45851</v>
      </c>
      <c r="L27" s="46">
        <v>350000</v>
      </c>
      <c r="M27" s="64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77">
        <v>45852</v>
      </c>
      <c r="L28" s="46">
        <v>1000000</v>
      </c>
      <c r="M28" s="67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124"/>
      <c r="L29" s="40">
        <v>-12700000</v>
      </c>
      <c r="M29" s="67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L30" s="40"/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77"/>
      <c r="L31" s="40"/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77"/>
      <c r="L32" s="40"/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+'16 April'!I58</f>
        <v>150454700</v>
      </c>
      <c r="J33" s="32"/>
      <c r="K33" s="77"/>
      <c r="L33" s="40"/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/>
      <c r="L34" s="40"/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/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14727000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14727000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19140000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12700000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31840000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167567700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167567700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19140000</v>
      </c>
      <c r="M121" s="128">
        <f t="shared" ref="M121:P121" si="1">SUM(M13:M120)</f>
        <v>14727000</v>
      </c>
      <c r="N121" s="128">
        <f>SUM(N13:N120)</f>
        <v>0</v>
      </c>
      <c r="O121" s="128">
        <f>SUM(O13:O120)</f>
        <v>12700000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31380000</v>
      </c>
      <c r="O122" s="128">
        <f>SUM(O13:O121)</f>
        <v>25400000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655"/>
    <hyperlink ref="K15" r:id="rId2" display="cetak-kwitansi.php%3fid=1801657"/>
    <hyperlink ref="K16" r:id="rId3" display="cetak-kwitansi.php%3fid=1801658"/>
    <hyperlink ref="K20" r:id="rId4" display="cetak-kwitansi.php%3fid=1801662"/>
    <hyperlink ref="K23" r:id="rId5" display="cetak-kwitansi.php%3fid=1801665"/>
    <hyperlink ref="K24" r:id="rId6" display="cetak-kwitansi.php%3fid=1801666"/>
    <hyperlink ref="K25" r:id="rId7" display="cetak-kwitansi.php%3fid=1801667"/>
    <hyperlink ref="K27" r:id="rId8" display="cetak-kwitansi.php%3fid=1801669"/>
    <hyperlink ref="K28" r:id="rId9" display="cetak-kwitansi.php%3fid=1801670"/>
    <hyperlink ref="K21" r:id="rId10" display="cetak-kwitansi.php%3fid=1801663"/>
    <hyperlink ref="K22" r:id="rId11" display="cetak-kwitansi.php%3fid=1801664"/>
    <hyperlink ref="K14" r:id="rId12" display="cetak-kwitansi.php%3fid=1801656"/>
    <hyperlink ref="K17" r:id="rId13" display="cetak-kwitansi.php%3fid=1801659"/>
    <hyperlink ref="K18" r:id="rId14" display="cetak-kwitansi.php%3fid=1801660"/>
    <hyperlink ref="K19" r:id="rId15" display="cetak-kwitansi.php%3fid=1801661"/>
    <hyperlink ref="K26" r:id="rId16" display="cetak-kwitansi.php%3fid=1801668"/>
  </hyperlinks>
  <pageMargins left="0.7" right="0.7" top="0.75" bottom="0.75" header="0.3" footer="0.3"/>
  <pageSetup paperSize="9" scale="65" orientation="portrait" horizontalDpi="0" verticalDpi="0" r:id="rId1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D8" zoomScaleNormal="100" zoomScaleSheetLayoutView="100" workbookViewId="0">
      <selection activeCell="G77" sqref="G7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47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43208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1109</v>
      </c>
      <c r="F8" s="21"/>
      <c r="G8" s="16">
        <f t="shared" ref="G8:G16" si="0">C8*E8</f>
        <v>110900000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844</v>
      </c>
      <c r="F9" s="21"/>
      <c r="G9" s="16">
        <f t="shared" si="0"/>
        <v>42200000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80</v>
      </c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9</v>
      </c>
      <c r="F10" s="21"/>
      <c r="G10" s="16">
        <f t="shared" si="0"/>
        <v>180000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32</v>
      </c>
      <c r="F11" s="21"/>
      <c r="G11" s="16">
        <f t="shared" si="0"/>
        <v>320000</v>
      </c>
      <c r="H11" s="8"/>
      <c r="I11" s="16"/>
      <c r="J11" s="16"/>
      <c r="K11" s="25"/>
      <c r="L11" s="153" t="s">
        <v>13</v>
      </c>
      <c r="M11" s="153"/>
      <c r="N11" s="154" t="s">
        <v>14</v>
      </c>
      <c r="O11" s="154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108</v>
      </c>
      <c r="F12" s="21"/>
      <c r="G12" s="16">
        <f t="shared" si="0"/>
        <v>540000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102</v>
      </c>
      <c r="F13" s="21"/>
      <c r="G13" s="16">
        <f t="shared" si="0"/>
        <v>204000</v>
      </c>
      <c r="H13" s="8"/>
      <c r="I13" s="16"/>
      <c r="J13" s="32"/>
      <c r="K13" s="77">
        <v>45853</v>
      </c>
      <c r="L13" s="40">
        <v>1900000</v>
      </c>
      <c r="M13" s="41">
        <v>13000000</v>
      </c>
      <c r="N13" s="77"/>
      <c r="O13" s="40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2"/>
      <c r="K14" s="77">
        <v>45854</v>
      </c>
      <c r="L14" s="40">
        <v>708000</v>
      </c>
      <c r="M14" s="41">
        <v>55000</v>
      </c>
      <c r="N14" s="77"/>
      <c r="O14" s="40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45855</v>
      </c>
      <c r="L15" s="40">
        <v>2000000</v>
      </c>
      <c r="M15" s="41">
        <v>35000</v>
      </c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45856</v>
      </c>
      <c r="L16" s="40">
        <v>1150000</v>
      </c>
      <c r="M16" s="139">
        <v>25000</v>
      </c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154345000</v>
      </c>
      <c r="I17" s="9"/>
      <c r="J17" s="32"/>
      <c r="K17" s="77">
        <v>45857</v>
      </c>
      <c r="L17" s="40">
        <v>5000000</v>
      </c>
      <c r="M17" s="54">
        <v>2604000</v>
      </c>
      <c r="N17" s="77"/>
      <c r="O17" s="40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45858</v>
      </c>
      <c r="L18" s="40">
        <v>700000</v>
      </c>
      <c r="M18" s="138">
        <v>150000</v>
      </c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45859</v>
      </c>
      <c r="L19" s="40">
        <v>1000000</v>
      </c>
      <c r="M19" s="139">
        <v>150000</v>
      </c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2"/>
      <c r="K20" s="77">
        <v>45860</v>
      </c>
      <c r="L20" s="40">
        <v>1000000</v>
      </c>
      <c r="M20" s="54">
        <v>300000</v>
      </c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77">
        <v>45861</v>
      </c>
      <c r="L21" s="40">
        <v>480000</v>
      </c>
      <c r="M21" s="54">
        <v>300000</v>
      </c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>
        <v>45862</v>
      </c>
      <c r="L22" s="40">
        <v>180000</v>
      </c>
      <c r="M22" s="54">
        <v>20000</v>
      </c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77">
        <v>45863</v>
      </c>
      <c r="L23" s="40">
        <v>2500000</v>
      </c>
      <c r="M23" s="55">
        <v>10000000</v>
      </c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4"/>
      <c r="L24" s="46">
        <v>-3000000</v>
      </c>
      <c r="M24" s="54"/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/>
      <c r="L25" s="46"/>
      <c r="M25" s="54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252700</v>
      </c>
      <c r="I26" s="8"/>
      <c r="J26" s="32"/>
      <c r="K26" s="77"/>
      <c r="L26" s="46"/>
      <c r="M26" s="62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154597700</v>
      </c>
      <c r="J27" s="32"/>
      <c r="K27" s="77"/>
      <c r="L27" s="46"/>
      <c r="M27" s="64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77"/>
      <c r="L28" s="46"/>
      <c r="M28" s="67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124"/>
      <c r="L29" s="40"/>
      <c r="M29" s="67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L30" s="40"/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77"/>
      <c r="L31" s="40"/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77"/>
      <c r="L32" s="40"/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+'17 April '!I58</f>
        <v>167567700</v>
      </c>
      <c r="J33" s="32"/>
      <c r="K33" s="77"/>
      <c r="L33" s="40"/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/>
      <c r="L34" s="40"/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/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26639000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26639000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13618000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>
        <v>51000</v>
      </c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13669000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154597700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154597700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13618000</v>
      </c>
      <c r="M121" s="128">
        <f t="shared" ref="M121:P121" si="1">SUM(M13:M120)</f>
        <v>26639000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22628000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671"/>
    <hyperlink ref="K16" r:id="rId2" display="cetak-kwitansi.php%3fid=1801674"/>
    <hyperlink ref="K19" r:id="rId3" display="cetak-kwitansi.php%3fid=1801677"/>
    <hyperlink ref="K20" r:id="rId4" display="cetak-kwitansi.php%3fid=1801678"/>
    <hyperlink ref="K21" r:id="rId5" display="cetak-kwitansi.php%3fid=1801679"/>
    <hyperlink ref="K22" r:id="rId6" display="cetak-kwitansi.php%3fid=1801680"/>
    <hyperlink ref="K14" r:id="rId7" display="cetak-kwitansi.php%3fid=1801672"/>
    <hyperlink ref="K18" r:id="rId8" display="cetak-kwitansi.php%3fid=1801676"/>
    <hyperlink ref="K15" r:id="rId9" display="cetak-kwitansi.php%3fid=1801673"/>
    <hyperlink ref="K17" r:id="rId10" display="cetak-kwitansi.php%3fid=1801675"/>
    <hyperlink ref="K23" r:id="rId11" display="cetak-kwitansi.php%3fid=1801681"/>
  </hyperlinks>
  <pageMargins left="0.7" right="0.7" top="0.75" bottom="0.75" header="0.3" footer="0.3"/>
  <pageSetup paperSize="9" scale="65" orientation="portrait" horizontalDpi="0" verticalDpi="0" r:id="rId1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D55" zoomScaleNormal="100" zoomScaleSheetLayoutView="100" workbookViewId="0">
      <selection activeCell="I80" sqref="I8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48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43209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1216</v>
      </c>
      <c r="F8" s="21"/>
      <c r="G8" s="16">
        <f t="shared" ref="G8:G16" si="0">C8*E8</f>
        <v>121600000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896</v>
      </c>
      <c r="F9" s="21"/>
      <c r="G9" s="16">
        <f t="shared" si="0"/>
        <v>44800000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80</v>
      </c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21</v>
      </c>
      <c r="F10" s="21"/>
      <c r="G10" s="16">
        <f t="shared" si="0"/>
        <v>420000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54</v>
      </c>
      <c r="F11" s="21"/>
      <c r="G11" s="16">
        <f t="shared" si="0"/>
        <v>540000</v>
      </c>
      <c r="H11" s="8"/>
      <c r="I11" s="16"/>
      <c r="J11" s="16"/>
      <c r="K11" s="25"/>
      <c r="L11" s="153" t="s">
        <v>13</v>
      </c>
      <c r="M11" s="153"/>
      <c r="N11" s="154" t="s">
        <v>14</v>
      </c>
      <c r="O11" s="154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113</v>
      </c>
      <c r="F12" s="21"/>
      <c r="G12" s="16">
        <f t="shared" si="0"/>
        <v>565000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100</v>
      </c>
      <c r="F13" s="21"/>
      <c r="G13" s="16">
        <f t="shared" si="0"/>
        <v>200000</v>
      </c>
      <c r="H13" s="8"/>
      <c r="I13" s="16"/>
      <c r="J13" s="32"/>
      <c r="K13" s="77">
        <v>45864</v>
      </c>
      <c r="L13" s="40">
        <v>2000000</v>
      </c>
      <c r="M13" s="41">
        <v>150000</v>
      </c>
      <c r="N13" s="77"/>
      <c r="O13" s="40">
        <v>11600000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2"/>
      <c r="K14" s="77">
        <v>45865</v>
      </c>
      <c r="L14" s="40">
        <v>1000000</v>
      </c>
      <c r="M14" s="41">
        <v>10000</v>
      </c>
      <c r="N14" s="77"/>
      <c r="O14" s="40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45866</v>
      </c>
      <c r="L15" s="40">
        <v>600000</v>
      </c>
      <c r="M15" s="41">
        <v>9000</v>
      </c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45867</v>
      </c>
      <c r="L16" s="40">
        <v>7100000</v>
      </c>
      <c r="M16" s="139">
        <v>600000</v>
      </c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168126000</v>
      </c>
      <c r="I17" s="9"/>
      <c r="J17" s="32"/>
      <c r="K17" s="77">
        <v>45868</v>
      </c>
      <c r="L17" s="40">
        <v>2500000</v>
      </c>
      <c r="M17" s="54">
        <v>600000</v>
      </c>
      <c r="N17" s="77"/>
      <c r="O17" s="40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45869</v>
      </c>
      <c r="L18" s="40">
        <v>950000</v>
      </c>
      <c r="M18" s="138"/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45870</v>
      </c>
      <c r="L19" s="40">
        <v>1000000</v>
      </c>
      <c r="M19" s="139"/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2"/>
      <c r="K20" s="124"/>
      <c r="L20" s="40">
        <v>-11600000</v>
      </c>
      <c r="M20" s="54"/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77"/>
      <c r="L21" s="40"/>
      <c r="M21" s="54"/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/>
      <c r="L22" s="40"/>
      <c r="M22" s="54"/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77"/>
      <c r="L23" s="40"/>
      <c r="M23" s="55"/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4"/>
      <c r="L24" s="46"/>
      <c r="M24" s="54"/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/>
      <c r="L25" s="46"/>
      <c r="M25" s="54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252700</v>
      </c>
      <c r="I26" s="8"/>
      <c r="J26" s="32"/>
      <c r="K26" s="77"/>
      <c r="L26" s="46"/>
      <c r="M26" s="62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168378700</v>
      </c>
      <c r="J27" s="32"/>
      <c r="K27" s="77"/>
      <c r="L27" s="46"/>
      <c r="M27" s="64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77"/>
      <c r="L28" s="46"/>
      <c r="M28" s="67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124"/>
      <c r="L29" s="40"/>
      <c r="M29" s="67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L30" s="40"/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77"/>
      <c r="L31" s="40"/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77"/>
      <c r="L32" s="40"/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+'18 April'!I58</f>
        <v>154597700</v>
      </c>
      <c r="J33" s="32"/>
      <c r="K33" s="77"/>
      <c r="L33" s="40"/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/>
      <c r="L34" s="40"/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/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1369000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1369000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3550000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11600000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15150000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168378700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168378700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3550000</v>
      </c>
      <c r="M121" s="128">
        <f t="shared" ref="M121:P121" si="1">SUM(M13:M120)</f>
        <v>1369000</v>
      </c>
      <c r="N121" s="128">
        <f>SUM(N13:N120)</f>
        <v>0</v>
      </c>
      <c r="O121" s="128">
        <f>SUM(O13:O120)</f>
        <v>11600000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3500000</v>
      </c>
      <c r="O122" s="128">
        <f>SUM(O13:O121)</f>
        <v>23200000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4" r:id="rId1" display="cetak-kwitansi.php%3fid=1801684"/>
    <hyperlink ref="K15" r:id="rId2" display="cetak-kwitansi.php%3fid=1801685"/>
    <hyperlink ref="K18" r:id="rId3" display="cetak-kwitansi.php%3fid=1801688"/>
    <hyperlink ref="K19" r:id="rId4" display="cetak-kwitansi.php%3fid=1801689"/>
    <hyperlink ref="K13" r:id="rId5" display="cetak-kwitansi.php%3fid=1801682"/>
    <hyperlink ref="K16" r:id="rId6" display="cetak-kwitansi.php%3fid=1801686"/>
    <hyperlink ref="K17" r:id="rId7" display="cetak-kwitansi.php%3fid=1801687"/>
  </hyperlinks>
  <pageMargins left="0.7" right="0.7" top="0.75" bottom="0.75" header="0.3" footer="0.3"/>
  <pageSetup paperSize="9" scale="65" orientation="portrait" horizontalDpi="0" verticalDpi="0" r:id="rId8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7" zoomScale="80" zoomScaleNormal="100" zoomScaleSheetLayoutView="80" workbookViewId="0">
      <selection activeCell="I59" sqref="I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49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83</v>
      </c>
      <c r="C3" s="9"/>
      <c r="D3" s="7"/>
      <c r="E3" s="7"/>
      <c r="F3" s="7"/>
      <c r="G3" s="7"/>
      <c r="H3" s="7" t="s">
        <v>3</v>
      </c>
      <c r="I3" s="11">
        <v>43210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1285</v>
      </c>
      <c r="F8" s="21"/>
      <c r="G8" s="16">
        <f t="shared" ref="G8:G16" si="0">C8*E8</f>
        <v>128500000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856</v>
      </c>
      <c r="F9" s="21"/>
      <c r="G9" s="16">
        <f t="shared" si="0"/>
        <v>42800000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80</v>
      </c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11</v>
      </c>
      <c r="F10" s="21"/>
      <c r="G10" s="16">
        <f t="shared" si="0"/>
        <v>220000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18</v>
      </c>
      <c r="F11" s="21"/>
      <c r="G11" s="16">
        <f t="shared" si="0"/>
        <v>180000</v>
      </c>
      <c r="H11" s="8"/>
      <c r="I11" s="16"/>
      <c r="J11" s="16"/>
      <c r="K11" s="25"/>
      <c r="L11" s="153" t="s">
        <v>13</v>
      </c>
      <c r="M11" s="153"/>
      <c r="N11" s="154" t="s">
        <v>14</v>
      </c>
      <c r="O11" s="154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105</v>
      </c>
      <c r="F12" s="21"/>
      <c r="G12" s="16">
        <f t="shared" si="0"/>
        <v>525000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39</v>
      </c>
      <c r="F13" s="21"/>
      <c r="G13" s="16">
        <f t="shared" si="0"/>
        <v>78000</v>
      </c>
      <c r="H13" s="8"/>
      <c r="I13" s="16"/>
      <c r="J13" s="32"/>
      <c r="K13" s="77">
        <v>45873</v>
      </c>
      <c r="L13" s="40">
        <v>900000</v>
      </c>
      <c r="M13" s="41">
        <v>340000</v>
      </c>
      <c r="N13" s="77"/>
      <c r="O13" s="40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45874</v>
      </c>
      <c r="L14" s="40">
        <v>1000000</v>
      </c>
      <c r="M14" s="41">
        <v>500000</v>
      </c>
      <c r="N14" s="77"/>
      <c r="O14" s="40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45875</v>
      </c>
      <c r="L15" s="40">
        <v>750000</v>
      </c>
      <c r="M15" s="41">
        <v>3162500</v>
      </c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45876</v>
      </c>
      <c r="L16" s="40">
        <v>860000</v>
      </c>
      <c r="M16" s="139">
        <v>2000000</v>
      </c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172303000</v>
      </c>
      <c r="I17" s="9"/>
      <c r="J17" s="32"/>
      <c r="K17" s="77">
        <v>45871</v>
      </c>
      <c r="L17" s="40">
        <v>2000000</v>
      </c>
      <c r="M17" s="54">
        <v>330000</v>
      </c>
      <c r="N17" s="77"/>
      <c r="O17" s="40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45872</v>
      </c>
      <c r="L18" s="40">
        <v>5000000</v>
      </c>
      <c r="M18" s="138"/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151"/>
      <c r="L19" s="151"/>
      <c r="M19" s="139"/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2"/>
      <c r="K20" s="124"/>
      <c r="L20" s="40"/>
      <c r="M20" s="54"/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32"/>
      <c r="K21" s="77"/>
      <c r="L21" s="40"/>
      <c r="M21" s="54"/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/>
      <c r="L22" s="40"/>
      <c r="M22" s="54"/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77"/>
      <c r="L23" s="40"/>
      <c r="M23" s="55"/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4"/>
      <c r="L24" s="46"/>
      <c r="M24" s="54"/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/>
      <c r="L25" s="46"/>
      <c r="M25" s="54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253200</v>
      </c>
      <c r="I26" s="8"/>
      <c r="J26" s="32"/>
      <c r="K26" s="77"/>
      <c r="L26" s="46"/>
      <c r="M26" s="62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172556200</v>
      </c>
      <c r="J27" s="32"/>
      <c r="K27" s="77"/>
      <c r="L27" s="46"/>
      <c r="M27" s="64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77"/>
      <c r="L28" s="46"/>
      <c r="M28" s="67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124"/>
      <c r="L29" s="40"/>
      <c r="M29" s="67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L30" s="40"/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77"/>
      <c r="L31" s="40"/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77"/>
      <c r="L32" s="40"/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+'19 April'!I58</f>
        <v>168378700</v>
      </c>
      <c r="J33" s="32"/>
      <c r="K33" s="77"/>
      <c r="L33" s="40"/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/>
      <c r="L34" s="40"/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/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6332500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6332500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10510000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10510000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172556200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172556200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10510000</v>
      </c>
      <c r="M121" s="128">
        <f t="shared" ref="M121:P121" si="1">SUM(M13:M120)</f>
        <v>6332500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18370000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692"/>
    <hyperlink ref="K14" r:id="rId2" display="cetak-kwitansi.php%3fid=1801693"/>
    <hyperlink ref="K15" r:id="rId3" display="cetak-kwitansi.php%3fid=1801694"/>
    <hyperlink ref="K16" r:id="rId4" display="cetak-kwitansi.php%3fid=1801695"/>
    <hyperlink ref="K17" r:id="rId5" display="cetak-kwitansi.php%3fid=1801690"/>
    <hyperlink ref="K18" r:id="rId6" display="cetak-kwitansi.php%3fid=1801691"/>
  </hyperlinks>
  <pageMargins left="0.7" right="0.7" top="0.75" bottom="0.75" header="0.3" footer="0.3"/>
  <pageSetup paperSize="9" scale="65" orientation="portrait" horizontalDpi="0" verticalDpi="0" r:id="rId7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tabSelected="1" view="pageBreakPreview" topLeftCell="A37" zoomScale="80" zoomScaleNormal="100" zoomScaleSheetLayoutView="80" workbookViewId="0">
      <selection activeCell="F57" sqref="F5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0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77</v>
      </c>
      <c r="C3" s="9"/>
      <c r="D3" s="7"/>
      <c r="E3" s="7"/>
      <c r="F3" s="7"/>
      <c r="G3" s="7"/>
      <c r="H3" s="7" t="s">
        <v>3</v>
      </c>
      <c r="I3" s="11">
        <v>43211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1200+82+66-1+6</f>
        <v>1353</v>
      </c>
      <c r="F8" s="21"/>
      <c r="G8" s="16">
        <f t="shared" ref="G8:G16" si="0">C8*E8</f>
        <v>135300000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800+148+55+1-1</f>
        <v>1003</v>
      </c>
      <c r="F9" s="21"/>
      <c r="G9" s="16">
        <f t="shared" si="0"/>
        <v>50150000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80</v>
      </c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f>8-3</f>
        <v>5</v>
      </c>
      <c r="F10" s="21"/>
      <c r="G10" s="16">
        <f t="shared" si="0"/>
        <v>100000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16</v>
      </c>
      <c r="F11" s="21"/>
      <c r="G11" s="16">
        <f t="shared" si="0"/>
        <v>160000</v>
      </c>
      <c r="H11" s="8"/>
      <c r="I11" s="16"/>
      <c r="J11" s="16"/>
      <c r="K11" s="25"/>
      <c r="L11" s="153" t="s">
        <v>13</v>
      </c>
      <c r="M11" s="153"/>
      <c r="N11" s="154" t="s">
        <v>14</v>
      </c>
      <c r="O11" s="154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105</v>
      </c>
      <c r="F12" s="21"/>
      <c r="G12" s="16">
        <f t="shared" si="0"/>
        <v>525000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37</v>
      </c>
      <c r="F13" s="21"/>
      <c r="G13" s="16">
        <f t="shared" si="0"/>
        <v>74000</v>
      </c>
      <c r="H13" s="8"/>
      <c r="I13" s="16"/>
      <c r="J13" s="32"/>
      <c r="K13" s="77">
        <v>45877</v>
      </c>
      <c r="L13" s="40">
        <v>5000000</v>
      </c>
      <c r="M13" s="41">
        <v>25800</v>
      </c>
      <c r="N13" s="77"/>
      <c r="O13" s="40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45878</v>
      </c>
      <c r="L14" s="40">
        <v>2000000</v>
      </c>
      <c r="M14" s="41">
        <v>121000</v>
      </c>
      <c r="N14" s="77"/>
      <c r="O14" s="40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45879</v>
      </c>
      <c r="L15" s="40">
        <v>3000000</v>
      </c>
      <c r="M15" s="41">
        <v>400000</v>
      </c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45880</v>
      </c>
      <c r="L16" s="40">
        <v>1500000</v>
      </c>
      <c r="M16" s="139">
        <v>300000</v>
      </c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186309000</v>
      </c>
      <c r="I17" s="9"/>
      <c r="J17" s="32"/>
      <c r="K17" s="77">
        <v>45881</v>
      </c>
      <c r="L17" s="40">
        <v>1000000</v>
      </c>
      <c r="M17" s="54">
        <v>120000</v>
      </c>
      <c r="N17" s="77"/>
      <c r="O17" s="40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45882</v>
      </c>
      <c r="L18" s="40">
        <v>2500000</v>
      </c>
      <c r="M18" s="138">
        <v>812000</v>
      </c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45883</v>
      </c>
      <c r="L19" s="151">
        <v>600000</v>
      </c>
      <c r="M19" s="139">
        <v>200000</v>
      </c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6</v>
      </c>
      <c r="F20" s="7"/>
      <c r="G20" s="22">
        <f>C20*E20</f>
        <v>6000</v>
      </c>
      <c r="H20" s="8"/>
      <c r="I20" s="22"/>
      <c r="J20" s="32"/>
      <c r="K20" s="77">
        <v>45884</v>
      </c>
      <c r="L20" s="40">
        <v>540000</v>
      </c>
      <c r="M20" s="54">
        <v>150000</v>
      </c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f>501+2</f>
        <v>503</v>
      </c>
      <c r="F21" s="7"/>
      <c r="G21" s="22">
        <f>C21*E21</f>
        <v>251500</v>
      </c>
      <c r="H21" s="8"/>
      <c r="I21" s="22"/>
      <c r="J21" s="32"/>
      <c r="K21" s="77"/>
      <c r="L21" s="40"/>
      <c r="M21" s="54"/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/>
      <c r="L22" s="40"/>
      <c r="M22" s="54"/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77"/>
      <c r="L23" s="40"/>
      <c r="M23" s="55"/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4"/>
      <c r="L24" s="46"/>
      <c r="M24" s="54"/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/>
      <c r="L25" s="46"/>
      <c r="M25" s="54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258400</v>
      </c>
      <c r="I26" s="8"/>
      <c r="J26" s="32"/>
      <c r="K26" s="77"/>
      <c r="L26" s="46"/>
      <c r="M26" s="62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186567400</v>
      </c>
      <c r="J27" s="32"/>
      <c r="K27" s="77"/>
      <c r="L27" s="46"/>
      <c r="M27" s="64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77"/>
      <c r="L28" s="46"/>
      <c r="M28" s="67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124"/>
      <c r="L29" s="40"/>
      <c r="M29" s="67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L30" s="40"/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77"/>
      <c r="L31" s="40"/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'20 April '!I40</f>
        <v>486874603</v>
      </c>
      <c r="J32" s="32"/>
      <c r="K32" s="77"/>
      <c r="L32" s="40"/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'20 April '!I59</f>
        <v>172556200</v>
      </c>
      <c r="J33" s="32"/>
      <c r="K33" s="77"/>
      <c r="L33" s="40"/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/>
      <c r="L34" s="40"/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/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2128800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2128800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16140000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16140000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186567400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186567400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16140000</v>
      </c>
      <c r="M121" s="128">
        <f t="shared" ref="M121:P121" si="1">SUM(M13:M120)</f>
        <v>2128800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22280000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691"/>
    <hyperlink ref="K15" r:id="rId2" display="cetak-kwitansi.php%3fid=1801691"/>
    <hyperlink ref="K17" r:id="rId3" display="cetak-kwitansi.php%3fid=1801691"/>
    <hyperlink ref="K19" r:id="rId4" display="cetak-kwitansi.php%3fid=1801691"/>
  </hyperlinks>
  <pageMargins left="0.7" right="0.7" top="0.75" bottom="0.75" header="0.3" footer="0.3"/>
  <pageSetup paperSize="9" scale="65" orientation="portrait" horizontalDpi="0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58" zoomScale="86" zoomScaleNormal="100" zoomScaleSheetLayoutView="86" workbookViewId="0">
      <selection activeCell="A63" sqref="A63:I7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29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43192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 t="s">
        <v>8</v>
      </c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289</v>
      </c>
      <c r="F8" s="21"/>
      <c r="G8" s="16">
        <f t="shared" ref="G8:G16" si="0">C8*E8</f>
        <v>28900000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426</v>
      </c>
      <c r="F9" s="21"/>
      <c r="G9" s="16">
        <f t="shared" si="0"/>
        <v>21300000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3</v>
      </c>
      <c r="F10" s="21"/>
      <c r="G10" s="16">
        <f t="shared" si="0"/>
        <v>60000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4</v>
      </c>
      <c r="F11" s="21"/>
      <c r="G11" s="16">
        <f t="shared" si="0"/>
        <v>40000</v>
      </c>
      <c r="H11" s="8"/>
      <c r="I11" s="16"/>
      <c r="J11" s="16"/>
      <c r="K11" s="25"/>
      <c r="L11" s="153" t="s">
        <v>13</v>
      </c>
      <c r="M11" s="153"/>
      <c r="N11" s="154" t="s">
        <v>14</v>
      </c>
      <c r="O11" s="154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40</v>
      </c>
      <c r="F12" s="21"/>
      <c r="G12" s="16">
        <f t="shared" si="0"/>
        <v>200000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24</v>
      </c>
      <c r="F13" s="21"/>
      <c r="G13" s="16">
        <f t="shared" si="0"/>
        <v>48000</v>
      </c>
      <c r="H13" s="8"/>
      <c r="I13" s="16"/>
      <c r="J13" s="32"/>
      <c r="K13" s="32"/>
      <c r="L13" s="33"/>
      <c r="M13" s="34"/>
      <c r="N13" s="35"/>
      <c r="O13" s="36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2"/>
      <c r="L14" s="40">
        <v>10241000</v>
      </c>
      <c r="M14" s="41">
        <v>8823000</v>
      </c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2"/>
      <c r="L15" s="40">
        <v>2720000</v>
      </c>
      <c r="M15" s="34"/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/>
      <c r="L16" s="40"/>
      <c r="M16" s="41"/>
      <c r="N16" s="35"/>
      <c r="O16" s="36"/>
      <c r="P16" s="47"/>
      <c r="Q16" s="25" t="s">
        <v>23</v>
      </c>
      <c r="R16" s="2"/>
    </row>
    <row r="17" spans="1:21" x14ac:dyDescent="0.25">
      <c r="A17" s="7"/>
      <c r="B17" s="7"/>
      <c r="C17" s="17" t="s">
        <v>24</v>
      </c>
      <c r="D17" s="7"/>
      <c r="E17" s="21"/>
      <c r="F17" s="7"/>
      <c r="G17" s="7"/>
      <c r="H17" s="8">
        <f>SUM(G8:G16)</f>
        <v>50548000</v>
      </c>
      <c r="I17" s="9"/>
      <c r="J17" s="32"/>
      <c r="K17" s="32"/>
      <c r="L17" s="40"/>
      <c r="M17" s="34"/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/>
      <c r="L18" s="40"/>
      <c r="M18" s="34"/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2"/>
      <c r="L19" s="40"/>
      <c r="M19" s="41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/>
      <c r="L20" s="40"/>
      <c r="M20" s="53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32"/>
      <c r="L21" s="40"/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/>
      <c r="L22" s="40"/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/>
      <c r="L23" s="40"/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/>
      <c r="L24" s="40"/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 t="s">
        <v>24</v>
      </c>
      <c r="D26" s="7"/>
      <c r="E26" s="7"/>
      <c r="F26" s="7"/>
      <c r="G26" s="7"/>
      <c r="H26" s="61">
        <f>SUM(G20:G25)</f>
        <v>250000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7"/>
      <c r="D27" s="7"/>
      <c r="E27" s="7"/>
      <c r="F27" s="7"/>
      <c r="G27" s="7"/>
      <c r="H27" s="8"/>
      <c r="I27" s="8">
        <f>+H17+H26</f>
        <v>50798000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>
        <f>I27-G29</f>
        <v>10000000</v>
      </c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>
        <v>40798000</v>
      </c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'2 April'!I58</f>
        <v>46660000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</f>
        <v>32532371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148115090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634989693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8823000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8823000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12961000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O121</f>
        <v>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12961000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50798000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50798000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55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12961000</v>
      </c>
      <c r="M121" s="128">
        <f t="shared" ref="M121:P121" si="1">SUM(M13:M120)</f>
        <v>8823000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SUM(L15:L121)</f>
        <v>15681000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53" zoomScale="86" zoomScaleNormal="100" zoomScaleSheetLayoutView="86" workbookViewId="0">
      <selection activeCell="A63" sqref="A63:I7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30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43194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252+156</f>
        <v>408</v>
      </c>
      <c r="F8" s="21"/>
      <c r="G8" s="16">
        <f t="shared" ref="G8:G16" si="0">C8*E8</f>
        <v>40800000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406+42</f>
        <v>448</v>
      </c>
      <c r="F9" s="21"/>
      <c r="G9" s="16">
        <f t="shared" si="0"/>
        <v>22400000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1+1</f>
        <v>2</v>
      </c>
      <c r="F11" s="21"/>
      <c r="G11" s="16">
        <f t="shared" si="0"/>
        <v>20000</v>
      </c>
      <c r="H11" s="8"/>
      <c r="I11" s="16"/>
      <c r="J11" s="16"/>
      <c r="K11" s="25"/>
      <c r="L11" s="153" t="s">
        <v>13</v>
      </c>
      <c r="M11" s="153"/>
      <c r="N11" s="154" t="s">
        <v>14</v>
      </c>
      <c r="O11" s="154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f>36+1</f>
        <v>37</v>
      </c>
      <c r="F12" s="21"/>
      <c r="G12" s="16">
        <f t="shared" si="0"/>
        <v>185000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f>20+1</f>
        <v>21</v>
      </c>
      <c r="F13" s="21"/>
      <c r="G13" s="16">
        <f t="shared" si="0"/>
        <v>42000</v>
      </c>
      <c r="H13" s="8"/>
      <c r="I13" s="16"/>
      <c r="J13" s="32"/>
      <c r="K13" s="32">
        <v>45684</v>
      </c>
      <c r="L13" s="33">
        <v>300000</v>
      </c>
      <c r="M13" s="34">
        <v>630000</v>
      </c>
      <c r="N13" s="35"/>
      <c r="O13" s="36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2">
        <v>45685</v>
      </c>
      <c r="L14" s="40">
        <v>5000000</v>
      </c>
      <c r="M14" s="41">
        <v>466000</v>
      </c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2">
        <v>45686</v>
      </c>
      <c r="L15" s="40">
        <v>1000000</v>
      </c>
      <c r="M15" s="34">
        <v>622000</v>
      </c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>
        <v>45687</v>
      </c>
      <c r="L16" s="40">
        <v>1200000</v>
      </c>
      <c r="M16" s="41">
        <v>2500000</v>
      </c>
      <c r="N16" s="35"/>
      <c r="O16" s="36"/>
      <c r="P16" s="47"/>
      <c r="Q16" s="25" t="s">
        <v>23</v>
      </c>
      <c r="R16" s="2"/>
    </row>
    <row r="17" spans="1:21" x14ac:dyDescent="0.25">
      <c r="A17" s="7"/>
      <c r="B17" s="7"/>
      <c r="C17" s="17" t="s">
        <v>24</v>
      </c>
      <c r="D17" s="7"/>
      <c r="E17" s="21"/>
      <c r="F17" s="7"/>
      <c r="G17" s="7"/>
      <c r="H17" s="8">
        <f>SUM(G8:G16)</f>
        <v>63467000</v>
      </c>
      <c r="I17" s="9"/>
      <c r="J17" s="32"/>
      <c r="K17" s="32">
        <v>45688</v>
      </c>
      <c r="L17" s="40">
        <v>950000</v>
      </c>
      <c r="M17" s="34">
        <v>600000</v>
      </c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>
        <v>45689</v>
      </c>
      <c r="L18" s="40">
        <v>950000</v>
      </c>
      <c r="M18" s="34">
        <v>350000</v>
      </c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2">
        <v>45690</v>
      </c>
      <c r="L19" s="40">
        <v>2000000</v>
      </c>
      <c r="M19" s="41">
        <v>200000</v>
      </c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>
        <v>45691</v>
      </c>
      <c r="L20" s="40">
        <v>500000</v>
      </c>
      <c r="M20" s="53">
        <v>850000</v>
      </c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32">
        <v>45692</v>
      </c>
      <c r="L21" s="40">
        <v>750000</v>
      </c>
      <c r="M21" s="54">
        <v>143000</v>
      </c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>
        <v>45693</v>
      </c>
      <c r="L22" s="40">
        <v>1150000</v>
      </c>
      <c r="M22" s="54">
        <v>120000</v>
      </c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>
        <v>45694</v>
      </c>
      <c r="L23" s="40">
        <v>5000000</v>
      </c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>
        <v>45695</v>
      </c>
      <c r="L24" s="40">
        <v>600000</v>
      </c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250000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63717000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>
        <f>I27-G29</f>
        <v>22919000</v>
      </c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>
        <v>40798000</v>
      </c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'3 April (2)'!I27</f>
        <v>50798000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</f>
        <v>32532371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148115090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634989693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6481000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6481000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19400000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O121</f>
        <v>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19400000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63717000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63717000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65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/>
      <c r="B70" s="103"/>
      <c r="C70" s="103"/>
      <c r="D70" s="104"/>
      <c r="E70" s="104"/>
      <c r="F70" s="104"/>
      <c r="G70" s="9"/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19400000</v>
      </c>
      <c r="M121" s="128">
        <f t="shared" ref="M121:P121" si="1">SUM(M13:M120)</f>
        <v>6481000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SUM(L15:L121)</f>
        <v>33500000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4" zoomScale="86" zoomScaleNormal="100" zoomScaleSheetLayoutView="86" workbookViewId="0">
      <selection activeCell="I59" sqref="I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29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43195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252+156-275-3-87-19-8+40</f>
        <v>56</v>
      </c>
      <c r="F8" s="21"/>
      <c r="G8" s="16">
        <f t="shared" ref="G8:G16" si="0">C8*E8</f>
        <v>5600000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406+42-9-6-1-200-4-1+19</f>
        <v>246</v>
      </c>
      <c r="F9" s="21"/>
      <c r="G9" s="16">
        <f t="shared" si="0"/>
        <v>12300000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1+1</f>
        <v>2</v>
      </c>
      <c r="F11" s="21"/>
      <c r="G11" s="16">
        <f t="shared" si="0"/>
        <v>20000</v>
      </c>
      <c r="H11" s="8"/>
      <c r="I11" s="16"/>
      <c r="J11" s="16"/>
      <c r="K11" s="25"/>
      <c r="L11" s="153" t="s">
        <v>13</v>
      </c>
      <c r="M11" s="153"/>
      <c r="N11" s="154" t="s">
        <v>14</v>
      </c>
      <c r="O11" s="154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f>36+1-4-1-1+1-2</f>
        <v>30</v>
      </c>
      <c r="F12" s="21"/>
      <c r="G12" s="16">
        <f t="shared" si="0"/>
        <v>150000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f>20+1-2+1-2</f>
        <v>18</v>
      </c>
      <c r="F13" s="21"/>
      <c r="G13" s="16">
        <f t="shared" si="0"/>
        <v>36000</v>
      </c>
      <c r="H13" s="8"/>
      <c r="I13" s="16"/>
      <c r="J13" s="32"/>
      <c r="K13" s="32" t="s">
        <v>67</v>
      </c>
      <c r="L13" s="132">
        <v>950000</v>
      </c>
      <c r="M13" s="34">
        <v>27520000</v>
      </c>
      <c r="N13" s="32" t="s">
        <v>68</v>
      </c>
      <c r="O13" s="40">
        <v>4000000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133"/>
      <c r="L14" s="134"/>
      <c r="M14" s="41">
        <v>570000</v>
      </c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2"/>
      <c r="L15" s="40"/>
      <c r="M15" s="34">
        <v>200000</v>
      </c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/>
      <c r="L16" s="40"/>
      <c r="M16" s="41">
        <v>305000</v>
      </c>
      <c r="N16" s="35"/>
      <c r="O16" s="36"/>
      <c r="P16" s="47"/>
      <c r="Q16" s="25" t="s">
        <v>23</v>
      </c>
      <c r="R16" s="2"/>
    </row>
    <row r="17" spans="1:21" x14ac:dyDescent="0.25">
      <c r="A17" s="7"/>
      <c r="B17" s="7"/>
      <c r="C17" s="17" t="s">
        <v>24</v>
      </c>
      <c r="D17" s="7"/>
      <c r="E17" s="21"/>
      <c r="F17" s="7"/>
      <c r="G17" s="7"/>
      <c r="H17" s="8">
        <f>SUM(G8:G16)</f>
        <v>18106000</v>
      </c>
      <c r="I17" s="9"/>
      <c r="J17" s="32"/>
      <c r="K17" s="32"/>
      <c r="L17" s="40"/>
      <c r="M17" s="34" t="s">
        <v>80</v>
      </c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/>
      <c r="L18" s="40"/>
      <c r="M18" s="34">
        <v>10000000</v>
      </c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2"/>
      <c r="L19" s="40"/>
      <c r="M19" s="41">
        <v>191500</v>
      </c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32"/>
      <c r="K20" s="32"/>
      <c r="L20" s="40"/>
      <c r="M20" s="53">
        <v>1954500</v>
      </c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f>500+1-1</f>
        <v>500</v>
      </c>
      <c r="F21" s="7"/>
      <c r="G21" s="22">
        <f>C21*E21</f>
        <v>250000</v>
      </c>
      <c r="H21" s="8"/>
      <c r="I21" s="22"/>
      <c r="J21" s="32"/>
      <c r="K21" s="32"/>
      <c r="L21" s="40"/>
      <c r="M21" s="54">
        <v>810000</v>
      </c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/>
      <c r="L22" s="40"/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/>
      <c r="L23" s="40"/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/>
      <c r="L24" s="40"/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251000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18357000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'4 April 2018 (2)'!I27</f>
        <v>63717000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</f>
        <v>32532371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148115090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634989693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41551000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41551000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950000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O121</f>
        <v>4000000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4950000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27116000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18357000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-8759000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950000</v>
      </c>
      <c r="M121" s="128">
        <f t="shared" ref="M121:P121" si="1">SUM(M13:M120)</f>
        <v>41551000</v>
      </c>
      <c r="N121" s="128">
        <f>SUM(N13:N120)</f>
        <v>0</v>
      </c>
      <c r="O121" s="128">
        <f>SUM(O13:O120)</f>
        <v>4000000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SUM(L15:L121)</f>
        <v>950000</v>
      </c>
      <c r="O122" s="128">
        <f>SUM(O13:O121)</f>
        <v>8000000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22" zoomScale="86" zoomScaleNormal="100" zoomScaleSheetLayoutView="86" workbookViewId="0">
      <selection activeCell="I32" sqref="I32:I3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31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70</v>
      </c>
      <c r="C3" s="9"/>
      <c r="D3" s="7"/>
      <c r="E3" s="7"/>
      <c r="F3" s="7"/>
      <c r="G3" s="7"/>
      <c r="H3" s="7" t="s">
        <v>3</v>
      </c>
      <c r="I3" s="11">
        <v>43196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252+156-275-3-87-19-8+40+20-30+1+20+43+9</f>
        <v>119</v>
      </c>
      <c r="F8" s="21"/>
      <c r="G8" s="16">
        <f t="shared" ref="G8:G16" si="0">C8*E8</f>
        <v>11900000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406+42-9-6-1-200-4-1+19+1-2+1+1-40</f>
        <v>207</v>
      </c>
      <c r="F9" s="21"/>
      <c r="G9" s="16">
        <f t="shared" si="0"/>
        <v>10350000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1+1</f>
        <v>2</v>
      </c>
      <c r="F11" s="21"/>
      <c r="G11" s="16">
        <f t="shared" si="0"/>
        <v>20000</v>
      </c>
      <c r="H11" s="8"/>
      <c r="I11" s="16"/>
      <c r="J11" s="16"/>
      <c r="K11" s="25"/>
      <c r="L11" s="153" t="s">
        <v>13</v>
      </c>
      <c r="M11" s="153"/>
      <c r="N11" s="154" t="s">
        <v>14</v>
      </c>
      <c r="O11" s="154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2</v>
      </c>
      <c r="F13" s="21"/>
      <c r="G13" s="16">
        <f t="shared" si="0"/>
        <v>4000</v>
      </c>
      <c r="H13" s="8"/>
      <c r="I13" s="16"/>
      <c r="J13" s="32"/>
      <c r="K13" s="32" t="s">
        <v>71</v>
      </c>
      <c r="L13" s="132">
        <v>710000</v>
      </c>
      <c r="M13" s="34">
        <v>70000</v>
      </c>
      <c r="N13" s="32" t="s">
        <v>73</v>
      </c>
      <c r="O13" s="40">
        <v>750000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2" t="s">
        <v>72</v>
      </c>
      <c r="L14" s="134">
        <v>800000</v>
      </c>
      <c r="M14" s="41">
        <v>70200</v>
      </c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2" t="s">
        <v>76</v>
      </c>
      <c r="L15" s="134">
        <v>900000</v>
      </c>
      <c r="M15" s="34">
        <v>30000</v>
      </c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74</v>
      </c>
      <c r="L16" s="40">
        <v>3300000</v>
      </c>
      <c r="M16" s="41">
        <v>3120000</v>
      </c>
      <c r="N16" s="35"/>
      <c r="O16" s="36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22274000</v>
      </c>
      <c r="I17" s="9"/>
      <c r="J17" s="32"/>
      <c r="K17" s="32" t="s">
        <v>75</v>
      </c>
      <c r="L17" s="40">
        <v>1000000</v>
      </c>
      <c r="M17" s="53"/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/>
      <c r="L18" s="40"/>
      <c r="M18" s="34"/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2"/>
      <c r="L19" s="40"/>
      <c r="M19" s="41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f>1+1</f>
        <v>2</v>
      </c>
      <c r="F20" s="7"/>
      <c r="G20" s="22">
        <f>C20*E20</f>
        <v>2000</v>
      </c>
      <c r="H20" s="8"/>
      <c r="I20" s="22"/>
      <c r="J20" s="32"/>
      <c r="K20" s="32"/>
      <c r="L20" s="40"/>
      <c r="M20" s="53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f>500+1-1</f>
        <v>500</v>
      </c>
      <c r="F21" s="7"/>
      <c r="G21" s="22">
        <f>C21*E21</f>
        <v>250000</v>
      </c>
      <c r="H21" s="8"/>
      <c r="I21" s="22"/>
      <c r="J21" s="32"/>
      <c r="K21" s="32"/>
      <c r="L21" s="40"/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4</v>
      </c>
      <c r="F22" s="7"/>
      <c r="G22" s="22">
        <f>C22*E22</f>
        <v>800</v>
      </c>
      <c r="H22" s="8"/>
      <c r="I22" s="9"/>
      <c r="J22" s="32"/>
      <c r="K22" s="32"/>
      <c r="L22" s="40"/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/>
      <c r="L23" s="40"/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/>
      <c r="L24" s="40"/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252800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22526800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'5 April 2018'!I27</f>
        <v>18357000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</f>
        <v>32532371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148115090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634989693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3290200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3290200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6710000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O121</f>
        <v>750000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7460000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22526800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22526800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6710000</v>
      </c>
      <c r="M121" s="128">
        <f t="shared" ref="M121:P121" si="1">SUM(M13:M120)</f>
        <v>3290200</v>
      </c>
      <c r="N121" s="128">
        <f>SUM(N13:N120)</f>
        <v>0</v>
      </c>
      <c r="O121" s="128">
        <f>SUM(O13:O120)</f>
        <v>750000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11010000</v>
      </c>
      <c r="O122" s="128">
        <f>SUM(O13:O121)</f>
        <v>1500000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43" zoomScale="86" zoomScaleNormal="100" zoomScaleSheetLayoutView="86" workbookViewId="0">
      <selection activeCell="I58" sqref="I5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35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77</v>
      </c>
      <c r="C3" s="9"/>
      <c r="D3" s="7"/>
      <c r="E3" s="7"/>
      <c r="F3" s="7"/>
      <c r="G3" s="7"/>
      <c r="H3" s="7" t="s">
        <v>3</v>
      </c>
      <c r="I3" s="11">
        <v>43197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263+25+2+3</f>
        <v>293</v>
      </c>
      <c r="F8" s="21"/>
      <c r="G8" s="16">
        <f t="shared" ref="G8:G16" si="0">C8*E8</f>
        <v>29300000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275</v>
      </c>
      <c r="F9" s="21"/>
      <c r="G9" s="16">
        <f t="shared" si="0"/>
        <v>13750000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2</v>
      </c>
      <c r="F11" s="21"/>
      <c r="G11" s="16">
        <f t="shared" si="0"/>
        <v>20000</v>
      </c>
      <c r="H11" s="8"/>
      <c r="I11" s="16"/>
      <c r="J11" s="16"/>
      <c r="K11" s="25"/>
      <c r="L11" s="153" t="s">
        <v>13</v>
      </c>
      <c r="M11" s="153"/>
      <c r="N11" s="154" t="s">
        <v>14</v>
      </c>
      <c r="O11" s="154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3</v>
      </c>
      <c r="F13" s="21"/>
      <c r="G13" s="16">
        <f t="shared" si="0"/>
        <v>6000</v>
      </c>
      <c r="H13" s="8"/>
      <c r="I13" s="16"/>
      <c r="J13" s="32"/>
      <c r="K13" s="77"/>
      <c r="L13" s="46"/>
      <c r="M13" s="34">
        <v>8000000</v>
      </c>
      <c r="N13" s="32"/>
      <c r="O13" s="40">
        <v>3150000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45704</v>
      </c>
      <c r="L14" s="46">
        <v>800000</v>
      </c>
      <c r="M14" s="41">
        <v>229000</v>
      </c>
      <c r="N14" s="35">
        <v>45711</v>
      </c>
      <c r="O14" s="36">
        <v>2500000</v>
      </c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45705</v>
      </c>
      <c r="L15" s="46">
        <v>2300000</v>
      </c>
      <c r="M15" s="34"/>
      <c r="N15" s="35">
        <v>45712</v>
      </c>
      <c r="O15" s="36">
        <v>600000</v>
      </c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45706</v>
      </c>
      <c r="L16" s="46">
        <v>1200000</v>
      </c>
      <c r="M16" s="41"/>
      <c r="N16" s="35"/>
      <c r="O16" s="36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43096000</v>
      </c>
      <c r="I17" s="9"/>
      <c r="J17" s="32"/>
      <c r="K17" s="77">
        <v>45707</v>
      </c>
      <c r="L17" s="46">
        <v>5000000</v>
      </c>
      <c r="M17" s="53"/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45708</v>
      </c>
      <c r="L18" s="46">
        <v>650000</v>
      </c>
      <c r="M18" s="34"/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45709</v>
      </c>
      <c r="L19" s="46">
        <v>2500000</v>
      </c>
      <c r="M19" s="41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32"/>
      <c r="K20" s="77">
        <v>45710</v>
      </c>
      <c r="L20" s="46">
        <v>13500000</v>
      </c>
      <c r="M20" s="53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f>500+1-1</f>
        <v>500</v>
      </c>
      <c r="F21" s="7"/>
      <c r="G21" s="22">
        <f>C21*E21</f>
        <v>250000</v>
      </c>
      <c r="H21" s="8"/>
      <c r="I21" s="22"/>
      <c r="J21" s="32"/>
      <c r="K21" s="124"/>
      <c r="L21" s="40">
        <v>-3150000</v>
      </c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4</v>
      </c>
      <c r="F22" s="7"/>
      <c r="G22" s="22">
        <f>C22*E22</f>
        <v>800</v>
      </c>
      <c r="H22" s="8"/>
      <c r="I22" s="9"/>
      <c r="J22" s="32"/>
      <c r="K22" s="32"/>
      <c r="L22" s="40"/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/>
      <c r="L23" s="40"/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/>
      <c r="L24" s="40"/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251800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43347800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+'6 April 2018'!I59</f>
        <v>22526800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8229000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8229000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22800000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3150000+2500000+600000</f>
        <v>6250000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29050000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43347800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43347800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78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22800000</v>
      </c>
      <c r="M121" s="128">
        <f t="shared" ref="M121:P121" si="1">SUM(M13:M120)</f>
        <v>8229000</v>
      </c>
      <c r="N121" s="128">
        <f>SUM(N13:N120)</f>
        <v>91423</v>
      </c>
      <c r="O121" s="128">
        <f>SUM(O13:O120)</f>
        <v>6250000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42500000</v>
      </c>
      <c r="O122" s="128">
        <f>SUM(O13:O121)</f>
        <v>12500000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4" r:id="rId1" display="cetak-kwitansi.php%3fid=1801515"/>
    <hyperlink ref="K15" r:id="rId2" display="cetak-kwitansi.php%3fid=1801516"/>
    <hyperlink ref="K16" r:id="rId3" display="cetak-kwitansi.php%3fid=1801517"/>
    <hyperlink ref="K18" r:id="rId4" display="cetak-kwitansi.php%3fid=1801519"/>
    <hyperlink ref="K19" r:id="rId5" display="cetak-kwitansi.php%3fid=1801520"/>
    <hyperlink ref="K17" r:id="rId6" display="cetak-kwitansi.php%3fid=1801518"/>
    <hyperlink ref="K20" r:id="rId7" display="cetak-kwitansi.php%3fid=1801521"/>
  </hyperlinks>
  <pageMargins left="0.7" right="0.7" top="0.75" bottom="0.75" header="0.3" footer="0.3"/>
  <pageSetup paperSize="9" scale="65" orientation="portrait" horizontalDpi="0" verticalDpi="0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40" zoomScale="86" zoomScaleNormal="100" zoomScaleSheetLayoutView="86" workbookViewId="0">
      <selection activeCell="I47" sqref="I4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36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43199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142</v>
      </c>
      <c r="F8" s="21"/>
      <c r="G8" s="16">
        <f t="shared" ref="G8:G16" si="0">C8*E8</f>
        <v>14200000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93</v>
      </c>
      <c r="F9" s="21"/>
      <c r="G9" s="16">
        <f t="shared" si="0"/>
        <v>4650000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8</v>
      </c>
      <c r="F11" s="21"/>
      <c r="G11" s="16">
        <f t="shared" si="0"/>
        <v>80000</v>
      </c>
      <c r="H11" s="8"/>
      <c r="I11" s="16"/>
      <c r="J11" s="16"/>
      <c r="K11" s="25"/>
      <c r="L11" s="153" t="s">
        <v>13</v>
      </c>
      <c r="M11" s="153"/>
      <c r="N11" s="154" t="s">
        <v>14</v>
      </c>
      <c r="O11" s="154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</v>
      </c>
      <c r="F12" s="21"/>
      <c r="G12" s="16">
        <f t="shared" si="0"/>
        <v>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3</v>
      </c>
      <c r="F13" s="21"/>
      <c r="G13" s="16">
        <f t="shared" si="0"/>
        <v>6000</v>
      </c>
      <c r="H13" s="8"/>
      <c r="I13" s="16"/>
      <c r="J13" s="32"/>
      <c r="K13" s="77">
        <v>45713</v>
      </c>
      <c r="L13" s="46">
        <v>500000</v>
      </c>
      <c r="M13" s="138">
        <v>41970000</v>
      </c>
      <c r="N13" s="32"/>
      <c r="O13" s="40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45714</v>
      </c>
      <c r="L14" s="46">
        <v>1000000</v>
      </c>
      <c r="M14" s="139">
        <v>-6250000</v>
      </c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45715</v>
      </c>
      <c r="L15" s="46">
        <v>2000000</v>
      </c>
      <c r="M15" s="138">
        <v>-4000</v>
      </c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45716</v>
      </c>
      <c r="L16" s="46">
        <v>1200000</v>
      </c>
      <c r="M16" s="139">
        <v>300000</v>
      </c>
      <c r="N16" s="35"/>
      <c r="O16" s="36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18941000</v>
      </c>
      <c r="I17" s="9"/>
      <c r="J17" s="32"/>
      <c r="K17" s="77">
        <v>45717</v>
      </c>
      <c r="L17" s="46">
        <v>750000</v>
      </c>
      <c r="M17" s="54"/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45718</v>
      </c>
      <c r="L18" s="46">
        <v>900000</v>
      </c>
      <c r="M18" s="138"/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45719</v>
      </c>
      <c r="L19" s="46">
        <v>580000</v>
      </c>
      <c r="M19" s="139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10</v>
      </c>
      <c r="F20" s="7"/>
      <c r="G20" s="22">
        <f>C20*E20</f>
        <v>10000</v>
      </c>
      <c r="H20" s="8"/>
      <c r="I20" s="22"/>
      <c r="J20" s="32"/>
      <c r="K20" s="77">
        <v>45720</v>
      </c>
      <c r="L20" s="46">
        <v>2400000</v>
      </c>
      <c r="M20" s="54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502</v>
      </c>
      <c r="F21" s="7"/>
      <c r="G21" s="22">
        <f>C21*E21</f>
        <v>251000</v>
      </c>
      <c r="H21" s="8"/>
      <c r="I21" s="22"/>
      <c r="J21" s="32"/>
      <c r="K21" s="77">
        <v>45721</v>
      </c>
      <c r="L21" s="46">
        <v>500000</v>
      </c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4</v>
      </c>
      <c r="F22" s="7"/>
      <c r="G22" s="22">
        <f>C22*E22</f>
        <v>800</v>
      </c>
      <c r="H22" s="8"/>
      <c r="I22" s="9"/>
      <c r="J22" s="32"/>
      <c r="K22" s="77">
        <v>45722</v>
      </c>
      <c r="L22" s="46">
        <v>541000</v>
      </c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77">
        <v>45723</v>
      </c>
      <c r="L23" s="46">
        <v>1500000</v>
      </c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4"/>
      <c r="L24" s="40">
        <v>-9791000</v>
      </c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261800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19202800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+'07 April '!I58</f>
        <v>43347800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36016000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36016000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2080000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v>9791000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11871000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19202800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19202800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55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2080000</v>
      </c>
      <c r="M121" s="128">
        <f t="shared" ref="M121:P121" si="1">SUM(M13:M120)</f>
        <v>36016000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660000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9" r:id="rId1" display="cetak-kwitansi.php%3fid=1801531"/>
    <hyperlink ref="K23" r:id="rId2" display="cetak-kwitansi.php%3fid=1801535"/>
    <hyperlink ref="K14" r:id="rId3" display="cetak-kwitansi.php%3fid=1801526"/>
    <hyperlink ref="K17" r:id="rId4" display="cetak-kwitansi.php%3fid=1801529"/>
    <hyperlink ref="K18" r:id="rId5" display="cetak-kwitansi.php%3fid=1801530"/>
    <hyperlink ref="K20" r:id="rId6" display="cetak-kwitansi.php%3fid=1801532"/>
    <hyperlink ref="K22" r:id="rId7" display="cetak-kwitansi.php%3fid=1801534"/>
    <hyperlink ref="K13" r:id="rId8" display="cetak-kwitansi.php%3fid=1801525"/>
    <hyperlink ref="K15" r:id="rId9" display="cetak-kwitansi.php%3fid=1801527"/>
    <hyperlink ref="K16" r:id="rId10" display="cetak-kwitansi.php%3fid=1801528"/>
    <hyperlink ref="K21" r:id="rId11" display="cetak-kwitansi.php%3fid=1801533"/>
  </hyperlinks>
  <pageMargins left="0.7" right="0.7" top="0.75" bottom="0.75" header="0.3" footer="0.3"/>
  <pageSetup paperSize="9" scale="65" orientation="portrait" horizontalDpi="0" verticalDpi="0" r:id="rId1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7" zoomScale="86" zoomScaleNormal="100" zoomScaleSheetLayoutView="86" workbookViewId="0">
      <selection activeCell="I58" sqref="I5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37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79</v>
      </c>
      <c r="C3" s="9"/>
      <c r="D3" s="7"/>
      <c r="E3" s="7"/>
      <c r="F3" s="7"/>
      <c r="G3" s="7"/>
      <c r="H3" s="7" t="s">
        <v>3</v>
      </c>
      <c r="I3" s="11">
        <v>43200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282</v>
      </c>
      <c r="F8" s="21"/>
      <c r="G8" s="16">
        <f t="shared" ref="G8:G16" si="0">C8*E8</f>
        <v>28200000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148</v>
      </c>
      <c r="F9" s="21"/>
      <c r="G9" s="16">
        <f t="shared" si="0"/>
        <v>7400000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5</v>
      </c>
      <c r="F11" s="21"/>
      <c r="G11" s="16">
        <f t="shared" si="0"/>
        <v>50000</v>
      </c>
      <c r="H11" s="8"/>
      <c r="I11" s="16"/>
      <c r="J11" s="16"/>
      <c r="K11" s="25"/>
      <c r="L11" s="153" t="s">
        <v>13</v>
      </c>
      <c r="M11" s="153"/>
      <c r="N11" s="154" t="s">
        <v>14</v>
      </c>
      <c r="O11" s="154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3</v>
      </c>
      <c r="F12" s="21"/>
      <c r="G12" s="16">
        <f t="shared" si="0"/>
        <v>15000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16"/>
      <c r="J13" s="32"/>
      <c r="K13" s="77">
        <v>45724</v>
      </c>
      <c r="L13" s="46">
        <v>950000</v>
      </c>
      <c r="M13" s="138">
        <v>8071500</v>
      </c>
      <c r="N13" s="32"/>
      <c r="O13" s="40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45725</v>
      </c>
      <c r="L14" s="46">
        <v>500000</v>
      </c>
      <c r="M14" s="139"/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45726</v>
      </c>
      <c r="L15" s="46">
        <v>175000</v>
      </c>
      <c r="M15" s="138"/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45727</v>
      </c>
      <c r="L16" s="46">
        <v>800000</v>
      </c>
      <c r="M16" s="139"/>
      <c r="N16" s="35"/>
      <c r="O16" s="36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35685000</v>
      </c>
      <c r="I17" s="9"/>
      <c r="J17" s="32"/>
      <c r="K17" s="77">
        <v>45728</v>
      </c>
      <c r="L17" s="46">
        <v>900000</v>
      </c>
      <c r="M17" s="54"/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45729</v>
      </c>
      <c r="L18" s="46">
        <v>4100000</v>
      </c>
      <c r="M18" s="138"/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45730</v>
      </c>
      <c r="L19" s="46">
        <v>1150000</v>
      </c>
      <c r="M19" s="139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10</v>
      </c>
      <c r="F20" s="7"/>
      <c r="G20" s="22">
        <f>C20*E20</f>
        <v>10000</v>
      </c>
      <c r="H20" s="8"/>
      <c r="I20" s="22"/>
      <c r="J20" s="32"/>
      <c r="K20" s="77">
        <v>45731</v>
      </c>
      <c r="L20" s="46">
        <v>1000000</v>
      </c>
      <c r="M20" s="54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32"/>
      <c r="K21" s="77">
        <v>45732</v>
      </c>
      <c r="L21" s="46">
        <v>1020000</v>
      </c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4</v>
      </c>
      <c r="F22" s="7"/>
      <c r="G22" s="22">
        <f>C22*E22</f>
        <v>800</v>
      </c>
      <c r="H22" s="8"/>
      <c r="I22" s="9"/>
      <c r="J22" s="32"/>
      <c r="K22" s="77">
        <v>45733</v>
      </c>
      <c r="L22" s="46">
        <v>1000000</v>
      </c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77">
        <v>45734</v>
      </c>
      <c r="L23" s="46">
        <v>1150000</v>
      </c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>
        <v>45735</v>
      </c>
      <c r="L24" s="46">
        <v>2500000</v>
      </c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>
        <v>45736</v>
      </c>
      <c r="L25" s="46">
        <v>620000</v>
      </c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261300</v>
      </c>
      <c r="I26" s="8"/>
      <c r="J26" s="32"/>
      <c r="K26" s="77">
        <v>45737</v>
      </c>
      <c r="L26" s="46">
        <v>4050000</v>
      </c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35946300</v>
      </c>
      <c r="J27" s="32"/>
      <c r="K27" s="77">
        <v>45738</v>
      </c>
      <c r="L27" s="46">
        <v>3000000</v>
      </c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77">
        <v>45739</v>
      </c>
      <c r="L28" s="46">
        <v>900000</v>
      </c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77">
        <v>45740</v>
      </c>
      <c r="L29" s="46">
        <v>1000000</v>
      </c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24"/>
      <c r="L30" s="40">
        <v>-3900000</v>
      </c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+'09 April '!I58</f>
        <v>19202800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8071500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8071500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20915000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v>3900000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24815000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35946300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35946300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55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20915000</v>
      </c>
      <c r="M121" s="128">
        <f t="shared" ref="M121:P121" si="1">SUM(M13:M120)</f>
        <v>8071500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40205000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536"/>
    <hyperlink ref="K14" r:id="rId2" display="cetak-kwitansi.php%3fid=1801537"/>
    <hyperlink ref="K15" r:id="rId3" display="cetak-kwitansi.php%3fid=1801538"/>
    <hyperlink ref="K16" r:id="rId4" display="cetak-kwitansi.php%3fid=1801539"/>
    <hyperlink ref="K17" r:id="rId5" display="cetak-kwitansi.php%3fid=1801540"/>
    <hyperlink ref="K19" r:id="rId6" display="cetak-kwitansi.php%3fid=1801542"/>
    <hyperlink ref="K20" r:id="rId7" display="cetak-kwitansi.php%3fid=1801543"/>
    <hyperlink ref="K21" r:id="rId8" display="cetak-kwitansi.php%3fid=1801544"/>
    <hyperlink ref="K23" r:id="rId9" display="cetak-kwitansi.php%3fid=1801546"/>
    <hyperlink ref="K25" r:id="rId10" display="cetak-kwitansi.php%3fid=1801548"/>
    <hyperlink ref="K29" r:id="rId11" display="cetak-kwitansi.php%3fid=1801552"/>
    <hyperlink ref="K28" r:id="rId12" display="cetak-kwitansi.php%3fid=1801551"/>
    <hyperlink ref="K18" r:id="rId13" display="cetak-kwitansi.php%3fid=1801541"/>
    <hyperlink ref="K22" r:id="rId14" display="cetak-kwitansi.php%3fid=1801545"/>
    <hyperlink ref="K24" r:id="rId15" display="cetak-kwitansi.php%3fid=1801547"/>
    <hyperlink ref="K26" r:id="rId16" display="cetak-kwitansi.php%3fid=1801549"/>
    <hyperlink ref="K27" r:id="rId17" display="cetak-kwitansi.php%3fid=1801550"/>
  </hyperlinks>
  <pageMargins left="0.7" right="0.7" top="0.75" bottom="0.75" header="0.3" footer="0.3"/>
  <pageSetup paperSize="9" scale="65" orientation="portrait" horizontalDpi="0" verticalDpi="0" r:id="rId1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4" zoomScale="86" zoomScaleNormal="100" zoomScaleSheetLayoutView="86" workbookViewId="0">
      <selection activeCell="I33" sqref="I3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40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43201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364</v>
      </c>
      <c r="F8" s="21"/>
      <c r="G8" s="16">
        <f t="shared" ref="G8:G16" si="0">C8*E8</f>
        <v>36400000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147</v>
      </c>
      <c r="F9" s="21"/>
      <c r="G9" s="16">
        <f t="shared" si="0"/>
        <v>7350000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2</v>
      </c>
      <c r="F11" s="21"/>
      <c r="G11" s="16">
        <f t="shared" si="0"/>
        <v>20000</v>
      </c>
      <c r="H11" s="8"/>
      <c r="I11" s="16"/>
      <c r="J11" s="16"/>
      <c r="K11" s="25"/>
      <c r="L11" s="153" t="s">
        <v>13</v>
      </c>
      <c r="M11" s="153"/>
      <c r="N11" s="154" t="s">
        <v>14</v>
      </c>
      <c r="O11" s="154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4</v>
      </c>
      <c r="F12" s="21"/>
      <c r="G12" s="16">
        <f t="shared" si="0"/>
        <v>20000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1</v>
      </c>
      <c r="F13" s="21"/>
      <c r="G13" s="16">
        <f t="shared" si="0"/>
        <v>2000</v>
      </c>
      <c r="H13" s="8"/>
      <c r="I13" s="16"/>
      <c r="J13" s="32"/>
      <c r="K13" s="77">
        <v>45741</v>
      </c>
      <c r="L13" s="46">
        <v>2500000</v>
      </c>
      <c r="M13" s="41">
        <v>30000</v>
      </c>
      <c r="N13" s="32"/>
      <c r="O13" s="40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45742</v>
      </c>
      <c r="L14" s="46">
        <v>100000</v>
      </c>
      <c r="M14" s="41">
        <v>300000</v>
      </c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45743</v>
      </c>
      <c r="L15" s="46">
        <v>634000</v>
      </c>
      <c r="M15" s="41">
        <v>500000</v>
      </c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45744</v>
      </c>
      <c r="L16" s="46">
        <v>625000</v>
      </c>
      <c r="M16" s="139">
        <v>42000</v>
      </c>
      <c r="N16" s="35"/>
      <c r="O16" s="36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43792000</v>
      </c>
      <c r="I17" s="9"/>
      <c r="J17" s="32"/>
      <c r="K17" s="77">
        <v>45745</v>
      </c>
      <c r="L17" s="46">
        <v>1000000</v>
      </c>
      <c r="M17" s="54">
        <v>30000</v>
      </c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45746</v>
      </c>
      <c r="L18" s="46">
        <v>450000</v>
      </c>
      <c r="M18" s="138">
        <v>29000</v>
      </c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45747</v>
      </c>
      <c r="L19" s="46">
        <v>500000</v>
      </c>
      <c r="M19" s="139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11</v>
      </c>
      <c r="F20" s="7"/>
      <c r="G20" s="22">
        <f>C20*E20</f>
        <v>11000</v>
      </c>
      <c r="H20" s="8"/>
      <c r="I20" s="22"/>
      <c r="J20" s="32"/>
      <c r="K20" s="77">
        <v>45748</v>
      </c>
      <c r="L20" s="46">
        <v>150000</v>
      </c>
      <c r="M20" s="54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32"/>
      <c r="K21" s="77">
        <v>45749</v>
      </c>
      <c r="L21" s="46">
        <v>500000</v>
      </c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4</v>
      </c>
      <c r="F22" s="7"/>
      <c r="G22" s="22">
        <f>C22*E22</f>
        <v>800</v>
      </c>
      <c r="H22" s="8"/>
      <c r="I22" s="9"/>
      <c r="J22" s="32"/>
      <c r="K22" s="77">
        <v>45750</v>
      </c>
      <c r="L22" s="46">
        <v>500000</v>
      </c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77">
        <v>45751</v>
      </c>
      <c r="L23" s="46">
        <v>200000</v>
      </c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>
        <v>45752</v>
      </c>
      <c r="L24" s="46">
        <v>400000</v>
      </c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>
        <v>45753</v>
      </c>
      <c r="L25" s="46">
        <v>500000</v>
      </c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262300</v>
      </c>
      <c r="I26" s="8"/>
      <c r="J26" s="32"/>
      <c r="K26" s="77">
        <v>45754</v>
      </c>
      <c r="L26" s="46">
        <v>800000</v>
      </c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44054300</v>
      </c>
      <c r="J27" s="32"/>
      <c r="K27" s="77">
        <v>45755</v>
      </c>
      <c r="L27" s="46">
        <v>180000</v>
      </c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124"/>
      <c r="L28" s="46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77"/>
      <c r="L29" s="46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24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+'10 April '!I59</f>
        <v>35946300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931000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931000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9039000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/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9039000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44054300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44054300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55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9039000</v>
      </c>
      <c r="M121" s="128">
        <f t="shared" ref="M121:P121" si="1">SUM(M13:M120)</f>
        <v>931000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14844000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26" r:id="rId1" display="cetak-kwitansi.php%3fid=1801567"/>
    <hyperlink ref="K27" r:id="rId2" display="cetak-kwitansi.php%3fid=1801569"/>
    <hyperlink ref="K14" r:id="rId3" display="cetak-kwitansi.php%3fid=1801554"/>
    <hyperlink ref="K13" r:id="rId4" display="cetak-kwitansi.php%3fid=1801553"/>
    <hyperlink ref="K15" r:id="rId5" display="cetak-kwitansi.php%3fid=1801555"/>
    <hyperlink ref="K16" r:id="rId6" display="cetak-kwitansi.php%3fid=1801556"/>
    <hyperlink ref="K17" r:id="rId7" display="cetak-kwitansi.php%3fid=1801557"/>
    <hyperlink ref="K18" r:id="rId8" display="cetak-kwitansi.php%3fid=1801558"/>
    <hyperlink ref="K19" r:id="rId9" display="cetak-kwitansi.php%3fid=1801559"/>
    <hyperlink ref="K20" r:id="rId10" display="cetak-kwitansi.php%3fid=1801560"/>
    <hyperlink ref="K21" r:id="rId11" display="cetak-kwitansi.php%3fid=1801561"/>
    <hyperlink ref="K22" r:id="rId12" display="cetak-kwitansi.php%3fid=1801562"/>
    <hyperlink ref="K23" r:id="rId13" display="cetak-kwitansi.php%3fid=1801563"/>
    <hyperlink ref="K24" r:id="rId14" display="cetak-kwitansi.php%3fid=1801564"/>
    <hyperlink ref="K25" r:id="rId15" display="cetak-kwitansi.php%3fid=1801565"/>
  </hyperlinks>
  <pageMargins left="0.7" right="0.7" top="0.75" bottom="0.75" header="0.3" footer="0.3"/>
  <pageSetup paperSize="9" scale="65" orientation="portrait" horizontalDpi="0" verticalDpi="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18</vt:i4>
      </vt:variant>
    </vt:vector>
  </HeadingPairs>
  <TitlesOfParts>
    <vt:vector size="36" baseType="lpstr">
      <vt:lpstr>2 April</vt:lpstr>
      <vt:lpstr>3 April (2)</vt:lpstr>
      <vt:lpstr>4 April 2018 (2)</vt:lpstr>
      <vt:lpstr>5 April 2018</vt:lpstr>
      <vt:lpstr>6 April 2018</vt:lpstr>
      <vt:lpstr>07 April </vt:lpstr>
      <vt:lpstr>09 April </vt:lpstr>
      <vt:lpstr>10 April </vt:lpstr>
      <vt:lpstr>11 April </vt:lpstr>
      <vt:lpstr>12 April</vt:lpstr>
      <vt:lpstr>13 April</vt:lpstr>
      <vt:lpstr>15 April</vt:lpstr>
      <vt:lpstr>16 April</vt:lpstr>
      <vt:lpstr>17 April </vt:lpstr>
      <vt:lpstr>18 April</vt:lpstr>
      <vt:lpstr>19 April</vt:lpstr>
      <vt:lpstr>20 April </vt:lpstr>
      <vt:lpstr>21 April</vt:lpstr>
      <vt:lpstr>'07 April '!Print_Area</vt:lpstr>
      <vt:lpstr>'09 April '!Print_Area</vt:lpstr>
      <vt:lpstr>'10 April '!Print_Area</vt:lpstr>
      <vt:lpstr>'11 April '!Print_Area</vt:lpstr>
      <vt:lpstr>'12 April'!Print_Area</vt:lpstr>
      <vt:lpstr>'13 April'!Print_Area</vt:lpstr>
      <vt:lpstr>'15 April'!Print_Area</vt:lpstr>
      <vt:lpstr>'16 April'!Print_Area</vt:lpstr>
      <vt:lpstr>'17 April '!Print_Area</vt:lpstr>
      <vt:lpstr>'18 April'!Print_Area</vt:lpstr>
      <vt:lpstr>'19 April'!Print_Area</vt:lpstr>
      <vt:lpstr>'2 April'!Print_Area</vt:lpstr>
      <vt:lpstr>'20 April '!Print_Area</vt:lpstr>
      <vt:lpstr>'21 April'!Print_Area</vt:lpstr>
      <vt:lpstr>'3 April (2)'!Print_Area</vt:lpstr>
      <vt:lpstr>'4 April 2018 (2)'!Print_Area</vt:lpstr>
      <vt:lpstr>'5 April 2018'!Print_Area</vt:lpstr>
      <vt:lpstr>'6 April 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2018-04-21T07:04:30Z</cp:lastPrinted>
  <dcterms:created xsi:type="dcterms:W3CDTF">2018-04-03T09:07:14Z</dcterms:created>
  <dcterms:modified xsi:type="dcterms:W3CDTF">2018-04-22T04:43:27Z</dcterms:modified>
</cp:coreProperties>
</file>