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nitip nijar\New folder\2. CASH OF NAME DAILY\2018\"/>
    </mc:Choice>
  </mc:AlternateContent>
  <bookViews>
    <workbookView xWindow="120" yWindow="135" windowWidth="20115" windowHeight="7935" firstSheet="13" activeTab="20"/>
  </bookViews>
  <sheets>
    <sheet name="02 Mei" sheetId="1" r:id="rId1"/>
    <sheet name="03 Mei" sheetId="2" r:id="rId2"/>
    <sheet name="04 MEi" sheetId="4" r:id="rId3"/>
    <sheet name="05 Mei " sheetId="5" r:id="rId4"/>
    <sheet name="06 Mei" sheetId="6" r:id="rId5"/>
    <sheet name="07 Mei" sheetId="7" r:id="rId6"/>
    <sheet name="8 Mei " sheetId="8" r:id="rId7"/>
    <sheet name="09 Mei " sheetId="9" r:id="rId8"/>
    <sheet name="11 Mei " sheetId="10" r:id="rId9"/>
    <sheet name="12 Mei" sheetId="11" r:id="rId10"/>
    <sheet name="13 Mei" sheetId="12" r:id="rId11"/>
    <sheet name="14 Mei " sheetId="13" r:id="rId12"/>
    <sheet name="15 mEI" sheetId="14" r:id="rId13"/>
    <sheet name="16 Mei" sheetId="15" r:id="rId14"/>
    <sheet name="18 Mei" sheetId="17" r:id="rId15"/>
    <sheet name="19 Mei " sheetId="18" r:id="rId16"/>
    <sheet name="21 Mei" sheetId="19" r:id="rId17"/>
    <sheet name="22 Mei" sheetId="20" r:id="rId18"/>
    <sheet name="23 Mei" sheetId="21" r:id="rId19"/>
    <sheet name="24 Mei" sheetId="22" r:id="rId20"/>
    <sheet name="25 Mei " sheetId="23" r:id="rId21"/>
    <sheet name="26 Mei " sheetId="24" r:id="rId22"/>
  </sheets>
  <externalReferences>
    <externalReference r:id="rId23"/>
  </externalReferences>
  <definedNames>
    <definedName name="_xlnm.Print_Area" localSheetId="0">'02 Mei'!$A$1:$I$77</definedName>
    <definedName name="_xlnm.Print_Area" localSheetId="1">'03 Mei'!$A$1:$I$77</definedName>
    <definedName name="_xlnm.Print_Area" localSheetId="2">'04 MEi'!$A$1:$I$77</definedName>
    <definedName name="_xlnm.Print_Area" localSheetId="3">'05 Mei '!$A$1:$I$77</definedName>
    <definedName name="_xlnm.Print_Area" localSheetId="4">'06 Mei'!$A$1:$I$77</definedName>
    <definedName name="_xlnm.Print_Area" localSheetId="5">'07 Mei'!$A$1:$I$77</definedName>
    <definedName name="_xlnm.Print_Area" localSheetId="7">'09 Mei '!$A$1:$I$75</definedName>
    <definedName name="_xlnm.Print_Area" localSheetId="8">'11 Mei '!$A$1:$I$75</definedName>
    <definedName name="_xlnm.Print_Area" localSheetId="9">'12 Mei'!$A$1:$I$75</definedName>
    <definedName name="_xlnm.Print_Area" localSheetId="10">'13 Mei'!$A$1:$I$75</definedName>
    <definedName name="_xlnm.Print_Area" localSheetId="11">'14 Mei '!$A$1:$I$75</definedName>
    <definedName name="_xlnm.Print_Area" localSheetId="12">'15 mEI'!$A$1:$I$75</definedName>
    <definedName name="_xlnm.Print_Area" localSheetId="13">'16 Mei'!$A$1:$I$75</definedName>
    <definedName name="_xlnm.Print_Area" localSheetId="14">'18 Mei'!$A$1:$I$75</definedName>
    <definedName name="_xlnm.Print_Area" localSheetId="15">'19 Mei '!$A$1:$I$75</definedName>
    <definedName name="_xlnm.Print_Area" localSheetId="16">'21 Mei'!$A$1:$I$75</definedName>
    <definedName name="_xlnm.Print_Area" localSheetId="17">'22 Mei'!$A$1:$I$75</definedName>
    <definedName name="_xlnm.Print_Area" localSheetId="18">'23 Mei'!$A$1:$I$75</definedName>
    <definedName name="_xlnm.Print_Area" localSheetId="19">'24 Mei'!$A$1:$I$75</definedName>
    <definedName name="_xlnm.Print_Area" localSheetId="20">'25 Mei '!$A$1:$I$75</definedName>
    <definedName name="_xlnm.Print_Area" localSheetId="21">'26 Mei '!$A$1:$I$75</definedName>
    <definedName name="_xlnm.Print_Area" localSheetId="6">'8 Mei '!$A$1:$I$77</definedName>
  </definedNames>
  <calcPr calcId="152511"/>
</workbook>
</file>

<file path=xl/calcChain.xml><?xml version="1.0" encoding="utf-8"?>
<calcChain xmlns="http://schemas.openxmlformats.org/spreadsheetml/2006/main">
  <c r="O24" i="24" l="1"/>
  <c r="H53" i="24" s="1"/>
  <c r="E9" i="24"/>
  <c r="G9" i="24" s="1"/>
  <c r="E8" i="24"/>
  <c r="G8" i="24" s="1"/>
  <c r="P119" i="24"/>
  <c r="N119" i="24"/>
  <c r="M119" i="24"/>
  <c r="L119" i="24"/>
  <c r="L120" i="24" s="1"/>
  <c r="Q111" i="24"/>
  <c r="H85" i="24"/>
  <c r="E85" i="24"/>
  <c r="A85" i="24"/>
  <c r="S47" i="24"/>
  <c r="H47" i="24"/>
  <c r="I49" i="24" s="1"/>
  <c r="I44" i="24"/>
  <c r="G24" i="24"/>
  <c r="G23" i="24"/>
  <c r="G22" i="24"/>
  <c r="G21" i="24"/>
  <c r="H26" i="24" s="1"/>
  <c r="G20" i="24"/>
  <c r="G16" i="24"/>
  <c r="U15" i="24"/>
  <c r="T15" i="24"/>
  <c r="G15" i="24"/>
  <c r="G14" i="24"/>
  <c r="G13" i="24"/>
  <c r="G12" i="24"/>
  <c r="G11" i="24"/>
  <c r="G10" i="24"/>
  <c r="O119" i="24" l="1"/>
  <c r="O120" i="24" s="1"/>
  <c r="H17" i="24"/>
  <c r="I27" i="24" s="1"/>
  <c r="I57" i="24" s="1"/>
  <c r="H52" i="24"/>
  <c r="I55" i="24" s="1"/>
  <c r="P119" i="23"/>
  <c r="O119" i="23"/>
  <c r="O120" i="23" s="1"/>
  <c r="N119" i="23"/>
  <c r="M119" i="23"/>
  <c r="H47" i="23" s="1"/>
  <c r="I49" i="23" s="1"/>
  <c r="L119" i="23"/>
  <c r="L120" i="23" s="1"/>
  <c r="Q111" i="23"/>
  <c r="H85" i="23"/>
  <c r="E85" i="23"/>
  <c r="A85" i="23"/>
  <c r="H53" i="23"/>
  <c r="S47" i="23"/>
  <c r="I44" i="23"/>
  <c r="G24" i="23"/>
  <c r="G23" i="23"/>
  <c r="G22" i="23"/>
  <c r="G21" i="23"/>
  <c r="H26" i="23" s="1"/>
  <c r="G20" i="23"/>
  <c r="G16" i="23"/>
  <c r="U15" i="23"/>
  <c r="T15" i="23"/>
  <c r="G15" i="23"/>
  <c r="G14" i="23"/>
  <c r="G13" i="23"/>
  <c r="G12" i="23"/>
  <c r="G11" i="23"/>
  <c r="G10" i="23"/>
  <c r="G9" i="23"/>
  <c r="G8" i="23"/>
  <c r="H17" i="23" l="1"/>
  <c r="I27" i="23" s="1"/>
  <c r="I57" i="23" s="1"/>
  <c r="H52" i="23"/>
  <c r="I55" i="23" s="1"/>
  <c r="E11" i="22"/>
  <c r="E10" i="22"/>
  <c r="E9" i="22"/>
  <c r="E8" i="22"/>
  <c r="P119" i="22"/>
  <c r="O119" i="22"/>
  <c r="O120" i="22" s="1"/>
  <c r="N119" i="22"/>
  <c r="M119" i="22"/>
  <c r="H47" i="22" s="1"/>
  <c r="I49" i="22" s="1"/>
  <c r="L119" i="22"/>
  <c r="L120" i="22" s="1"/>
  <c r="Q111" i="22"/>
  <c r="H85" i="22"/>
  <c r="E85" i="22"/>
  <c r="A85" i="22"/>
  <c r="S47" i="22"/>
  <c r="I44" i="22"/>
  <c r="G24" i="22"/>
  <c r="G23" i="22"/>
  <c r="G22" i="22"/>
  <c r="G21" i="22"/>
  <c r="G20" i="22"/>
  <c r="H26" i="22" s="1"/>
  <c r="G16" i="22"/>
  <c r="U15" i="22"/>
  <c r="T15" i="22"/>
  <c r="G15" i="22"/>
  <c r="G14" i="22"/>
  <c r="G13" i="22"/>
  <c r="G12" i="22"/>
  <c r="G11" i="22"/>
  <c r="G10" i="22"/>
  <c r="G9" i="22"/>
  <c r="G8" i="22"/>
  <c r="H17" i="22" l="1"/>
  <c r="H53" i="22"/>
  <c r="H52" i="22"/>
  <c r="I27" i="22"/>
  <c r="I57" i="22" s="1"/>
  <c r="P119" i="21"/>
  <c r="O119" i="21"/>
  <c r="O120" i="21" s="1"/>
  <c r="N119" i="21"/>
  <c r="M119" i="21"/>
  <c r="H47" i="21" s="1"/>
  <c r="I49" i="21" s="1"/>
  <c r="Q111" i="21"/>
  <c r="H85" i="21"/>
  <c r="E85" i="21"/>
  <c r="A85" i="21"/>
  <c r="S47" i="21"/>
  <c r="I44" i="21"/>
  <c r="L119" i="21"/>
  <c r="H52" i="21" s="1"/>
  <c r="G24" i="21"/>
  <c r="G23" i="21"/>
  <c r="G22" i="21"/>
  <c r="G21" i="21"/>
  <c r="G20" i="21"/>
  <c r="G16" i="21"/>
  <c r="U15" i="21"/>
  <c r="T15" i="21"/>
  <c r="G15" i="21"/>
  <c r="G14" i="21"/>
  <c r="G13" i="21"/>
  <c r="G12" i="21"/>
  <c r="G11" i="21"/>
  <c r="G10" i="21"/>
  <c r="G9" i="21"/>
  <c r="G8" i="21"/>
  <c r="I55" i="22" l="1"/>
  <c r="H26" i="21"/>
  <c r="H17" i="21"/>
  <c r="H53" i="21"/>
  <c r="I55" i="21" s="1"/>
  <c r="L120" i="21"/>
  <c r="L25" i="20"/>
  <c r="I27" i="21" l="1"/>
  <c r="I57" i="21" s="1"/>
  <c r="P119" i="20" l="1"/>
  <c r="O119" i="20"/>
  <c r="N119" i="20"/>
  <c r="M119" i="20"/>
  <c r="H47" i="20" s="1"/>
  <c r="I49" i="20" s="1"/>
  <c r="L119" i="20"/>
  <c r="L120" i="20" s="1"/>
  <c r="Q111" i="20"/>
  <c r="H85" i="20"/>
  <c r="E85" i="20"/>
  <c r="A85" i="20"/>
  <c r="S47" i="20"/>
  <c r="I44" i="20"/>
  <c r="G24" i="20"/>
  <c r="G23" i="20"/>
  <c r="G22" i="20"/>
  <c r="G21" i="20"/>
  <c r="G20" i="20"/>
  <c r="G16" i="20"/>
  <c r="U15" i="20"/>
  <c r="T15" i="20"/>
  <c r="G15" i="20"/>
  <c r="G14" i="20"/>
  <c r="G13" i="20"/>
  <c r="G12" i="20"/>
  <c r="G11" i="20"/>
  <c r="G10" i="20"/>
  <c r="G9" i="20"/>
  <c r="G8" i="20"/>
  <c r="H17" i="20" s="1"/>
  <c r="I27" i="20" l="1"/>
  <c r="I57" i="20" s="1"/>
  <c r="H26" i="20"/>
  <c r="O120" i="20"/>
  <c r="H53" i="20"/>
  <c r="H52" i="20"/>
  <c r="I55" i="20" s="1"/>
  <c r="E11" i="19"/>
  <c r="E9" i="19"/>
  <c r="E8" i="19"/>
  <c r="P119" i="19" l="1"/>
  <c r="O119" i="19"/>
  <c r="O120" i="19" s="1"/>
  <c r="N119" i="19"/>
  <c r="M119" i="19"/>
  <c r="H47" i="19" s="1"/>
  <c r="I49" i="19" s="1"/>
  <c r="L119" i="19"/>
  <c r="L120" i="19" s="1"/>
  <c r="Q111" i="19"/>
  <c r="H85" i="19"/>
  <c r="E85" i="19"/>
  <c r="A85" i="19"/>
  <c r="S47" i="19"/>
  <c r="I44" i="19"/>
  <c r="G24" i="19"/>
  <c r="G23" i="19"/>
  <c r="G22" i="19"/>
  <c r="G21" i="19"/>
  <c r="G20" i="19"/>
  <c r="G16" i="19"/>
  <c r="U15" i="19"/>
  <c r="T15" i="19"/>
  <c r="G15" i="19"/>
  <c r="G14" i="19"/>
  <c r="G13" i="19"/>
  <c r="G12" i="19"/>
  <c r="G11" i="19"/>
  <c r="G10" i="19"/>
  <c r="G9" i="19"/>
  <c r="G8" i="19"/>
  <c r="H17" i="19" l="1"/>
  <c r="H53" i="19"/>
  <c r="H52" i="19"/>
  <c r="H26" i="19"/>
  <c r="E21" i="18"/>
  <c r="E11" i="18"/>
  <c r="E8" i="18"/>
  <c r="I55" i="19" l="1"/>
  <c r="I27" i="19"/>
  <c r="I57" i="19" s="1"/>
  <c r="P119" i="18"/>
  <c r="O119" i="18"/>
  <c r="O120" i="18" s="1"/>
  <c r="N119" i="18"/>
  <c r="M119" i="18"/>
  <c r="H47" i="18" s="1"/>
  <c r="I49" i="18" s="1"/>
  <c r="L119" i="18"/>
  <c r="L120" i="18" s="1"/>
  <c r="Q111" i="18"/>
  <c r="H85" i="18"/>
  <c r="E85" i="18"/>
  <c r="A85" i="18"/>
  <c r="S47" i="18"/>
  <c r="I44" i="18"/>
  <c r="G24" i="18"/>
  <c r="G23" i="18"/>
  <c r="G22" i="18"/>
  <c r="G21" i="18"/>
  <c r="G20" i="18"/>
  <c r="G16" i="18"/>
  <c r="U15" i="18"/>
  <c r="T15" i="18"/>
  <c r="G15" i="18"/>
  <c r="G14" i="18"/>
  <c r="G13" i="18"/>
  <c r="G12" i="18"/>
  <c r="G11" i="18"/>
  <c r="G10" i="18"/>
  <c r="G9" i="18"/>
  <c r="G8" i="18"/>
  <c r="H17" i="18" s="1"/>
  <c r="H53" i="18" l="1"/>
  <c r="H26" i="18"/>
  <c r="I27" i="18" s="1"/>
  <c r="I57" i="18" s="1"/>
  <c r="H52" i="18"/>
  <c r="I55" i="18" s="1"/>
  <c r="P119" i="17"/>
  <c r="O119" i="17"/>
  <c r="O120" i="17" s="1"/>
  <c r="N119" i="17"/>
  <c r="M119" i="17"/>
  <c r="H47" i="17" s="1"/>
  <c r="I49" i="17" s="1"/>
  <c r="L119" i="17"/>
  <c r="L120" i="17" s="1"/>
  <c r="Q111" i="17"/>
  <c r="H85" i="17"/>
  <c r="E85" i="17"/>
  <c r="A85" i="17"/>
  <c r="H53" i="17"/>
  <c r="S47" i="17"/>
  <c r="I44" i="17"/>
  <c r="G24" i="17"/>
  <c r="G23" i="17"/>
  <c r="G22" i="17"/>
  <c r="G21" i="17"/>
  <c r="G20" i="17"/>
  <c r="H26" i="17" s="1"/>
  <c r="G16" i="17"/>
  <c r="U15" i="17"/>
  <c r="T15" i="17"/>
  <c r="G15" i="17"/>
  <c r="G14" i="17"/>
  <c r="G13" i="17"/>
  <c r="G12" i="17"/>
  <c r="G11" i="17"/>
  <c r="G10" i="17"/>
  <c r="G9" i="17"/>
  <c r="G8" i="17"/>
  <c r="H17" i="17" l="1"/>
  <c r="I27" i="17" s="1"/>
  <c r="I57" i="17" s="1"/>
  <c r="H52" i="17"/>
  <c r="I55" i="17" s="1"/>
  <c r="P119" i="15"/>
  <c r="O119" i="15"/>
  <c r="O120" i="15" s="1"/>
  <c r="N119" i="15"/>
  <c r="M119" i="15"/>
  <c r="H47" i="15" s="1"/>
  <c r="I49" i="15" s="1"/>
  <c r="L119" i="15"/>
  <c r="L120" i="15" s="1"/>
  <c r="Q111" i="15"/>
  <c r="H85" i="15"/>
  <c r="E85" i="15"/>
  <c r="A85" i="15"/>
  <c r="S47" i="15"/>
  <c r="I44" i="15"/>
  <c r="G24" i="15"/>
  <c r="G23" i="15"/>
  <c r="G22" i="15"/>
  <c r="G21" i="15"/>
  <c r="G20" i="15"/>
  <c r="G16" i="15"/>
  <c r="U15" i="15"/>
  <c r="T15" i="15"/>
  <c r="G15" i="15"/>
  <c r="G14" i="15"/>
  <c r="G13" i="15"/>
  <c r="G12" i="15"/>
  <c r="G11" i="15"/>
  <c r="G10" i="15"/>
  <c r="G9" i="15"/>
  <c r="G8" i="15"/>
  <c r="H26" i="15" l="1"/>
  <c r="H52" i="15"/>
  <c r="H17" i="15"/>
  <c r="H53" i="15"/>
  <c r="E8" i="14"/>
  <c r="H54" i="14"/>
  <c r="P119" i="14"/>
  <c r="O119" i="14"/>
  <c r="O120" i="14" s="1"/>
  <c r="N119" i="14"/>
  <c r="M119" i="14"/>
  <c r="H47" i="14" s="1"/>
  <c r="I49" i="14" s="1"/>
  <c r="L119" i="14"/>
  <c r="L120" i="14" s="1"/>
  <c r="Q111" i="14"/>
  <c r="H85" i="14"/>
  <c r="E85" i="14"/>
  <c r="A85" i="14"/>
  <c r="S47" i="14"/>
  <c r="I44" i="14"/>
  <c r="G24" i="14"/>
  <c r="G23" i="14"/>
  <c r="G22" i="14"/>
  <c r="G21" i="14"/>
  <c r="G20" i="14"/>
  <c r="H26" i="14" s="1"/>
  <c r="G16" i="14"/>
  <c r="U15" i="14"/>
  <c r="T15" i="14"/>
  <c r="G15" i="14"/>
  <c r="G14" i="14"/>
  <c r="G13" i="14"/>
  <c r="G12" i="14"/>
  <c r="G11" i="14"/>
  <c r="G10" i="14"/>
  <c r="G9" i="14"/>
  <c r="G8" i="14"/>
  <c r="I55" i="15" l="1"/>
  <c r="I27" i="15"/>
  <c r="I57" i="15" s="1"/>
  <c r="H17" i="14"/>
  <c r="I27" i="14" s="1"/>
  <c r="I57" i="14" s="1"/>
  <c r="H53" i="14"/>
  <c r="H52" i="14"/>
  <c r="E8" i="13"/>
  <c r="H54" i="13"/>
  <c r="P119" i="13"/>
  <c r="O119" i="13"/>
  <c r="O120" i="13" s="1"/>
  <c r="N119" i="13"/>
  <c r="M119" i="13"/>
  <c r="H47" i="13" s="1"/>
  <c r="I49" i="13" s="1"/>
  <c r="L119" i="13"/>
  <c r="L120" i="13" s="1"/>
  <c r="Q111" i="13"/>
  <c r="H85" i="13"/>
  <c r="E85" i="13"/>
  <c r="A85" i="13"/>
  <c r="S47" i="13"/>
  <c r="I44" i="13"/>
  <c r="G24" i="13"/>
  <c r="G23" i="13"/>
  <c r="G22" i="13"/>
  <c r="G21" i="13"/>
  <c r="H26" i="13" s="1"/>
  <c r="G20" i="13"/>
  <c r="G16" i="13"/>
  <c r="U15" i="13"/>
  <c r="T15" i="13"/>
  <c r="G15" i="13"/>
  <c r="G14" i="13"/>
  <c r="G13" i="13"/>
  <c r="G12" i="13"/>
  <c r="G11" i="13"/>
  <c r="G10" i="13"/>
  <c r="G9" i="13"/>
  <c r="G8" i="13"/>
  <c r="I55" i="14" l="1"/>
  <c r="H17" i="13"/>
  <c r="I27" i="13" s="1"/>
  <c r="I57" i="13" s="1"/>
  <c r="H52" i="13"/>
  <c r="H53" i="13"/>
  <c r="I55" i="13" s="1"/>
  <c r="E9" i="12"/>
  <c r="G9" i="12" s="1"/>
  <c r="E12" i="12"/>
  <c r="G12" i="12" s="1"/>
  <c r="E10" i="12"/>
  <c r="E11" i="12"/>
  <c r="E8" i="12"/>
  <c r="G8" i="12" s="1"/>
  <c r="P119" i="12"/>
  <c r="O119" i="12"/>
  <c r="O120" i="12" s="1"/>
  <c r="N119" i="12"/>
  <c r="M119" i="12"/>
  <c r="H47" i="12" s="1"/>
  <c r="I49" i="12" s="1"/>
  <c r="L119" i="12"/>
  <c r="L120" i="12" s="1"/>
  <c r="Q111" i="12"/>
  <c r="H85" i="12"/>
  <c r="E85" i="12"/>
  <c r="A85" i="12"/>
  <c r="S47" i="12"/>
  <c r="I44" i="12"/>
  <c r="G24" i="12"/>
  <c r="G23" i="12"/>
  <c r="G22" i="12"/>
  <c r="G21" i="12"/>
  <c r="G20" i="12"/>
  <c r="G16" i="12"/>
  <c r="U15" i="12"/>
  <c r="T15" i="12"/>
  <c r="G15" i="12"/>
  <c r="G14" i="12"/>
  <c r="G13" i="12"/>
  <c r="G11" i="12"/>
  <c r="G10" i="12"/>
  <c r="H26" i="12" l="1"/>
  <c r="H17" i="12"/>
  <c r="I27" i="12" s="1"/>
  <c r="I57" i="12" s="1"/>
  <c r="H52" i="12"/>
  <c r="I55" i="12" s="1"/>
  <c r="H53" i="12"/>
  <c r="E8" i="11"/>
  <c r="P119" i="11"/>
  <c r="O119" i="11"/>
  <c r="O120" i="11" s="1"/>
  <c r="N119" i="11"/>
  <c r="M119" i="11"/>
  <c r="H47" i="11" s="1"/>
  <c r="I49" i="11" s="1"/>
  <c r="L119" i="11"/>
  <c r="L120" i="11" s="1"/>
  <c r="Q111" i="11"/>
  <c r="H85" i="11"/>
  <c r="E85" i="11"/>
  <c r="A85" i="11"/>
  <c r="S47" i="11"/>
  <c r="I44" i="11"/>
  <c r="G24" i="11"/>
  <c r="G23" i="11"/>
  <c r="G22" i="11"/>
  <c r="G21" i="11"/>
  <c r="G20" i="11"/>
  <c r="G16" i="11"/>
  <c r="U15" i="11"/>
  <c r="T15" i="11"/>
  <c r="G15" i="11"/>
  <c r="G14" i="11"/>
  <c r="G13" i="11"/>
  <c r="G12" i="11"/>
  <c r="G11" i="11"/>
  <c r="G10" i="11"/>
  <c r="G9" i="11"/>
  <c r="G8" i="11"/>
  <c r="H26" i="11" l="1"/>
  <c r="H52" i="11"/>
  <c r="H17" i="11"/>
  <c r="I27" i="11" s="1"/>
  <c r="I57" i="11" s="1"/>
  <c r="I31" i="12" s="1"/>
  <c r="I56" i="12" s="1"/>
  <c r="H53" i="11"/>
  <c r="E9" i="10"/>
  <c r="I31" i="13" l="1"/>
  <c r="I56" i="13" s="1"/>
  <c r="I59" i="12"/>
  <c r="I55" i="11"/>
  <c r="P119" i="10"/>
  <c r="O119" i="10"/>
  <c r="O120" i="10" s="1"/>
  <c r="N119" i="10"/>
  <c r="M119" i="10"/>
  <c r="H47" i="10" s="1"/>
  <c r="I49" i="10" s="1"/>
  <c r="L119" i="10"/>
  <c r="L120" i="10" s="1"/>
  <c r="Q111" i="10"/>
  <c r="H85" i="10"/>
  <c r="E85" i="10"/>
  <c r="A85" i="10"/>
  <c r="S47" i="10"/>
  <c r="I44" i="10"/>
  <c r="G24" i="10"/>
  <c r="G23" i="10"/>
  <c r="G22" i="10"/>
  <c r="G21" i="10"/>
  <c r="G20" i="10"/>
  <c r="G16" i="10"/>
  <c r="U15" i="10"/>
  <c r="T15" i="10"/>
  <c r="G15" i="10"/>
  <c r="G14" i="10"/>
  <c r="G13" i="10"/>
  <c r="G12" i="10"/>
  <c r="G11" i="10"/>
  <c r="G10" i="10"/>
  <c r="G9" i="10"/>
  <c r="G8" i="10"/>
  <c r="P119" i="9"/>
  <c r="O119" i="9"/>
  <c r="O120" i="9" s="1"/>
  <c r="N119" i="9"/>
  <c r="M119" i="9"/>
  <c r="H47" i="9" s="1"/>
  <c r="I49" i="9" s="1"/>
  <c r="L119" i="9"/>
  <c r="L120" i="9" s="1"/>
  <c r="Q111" i="9"/>
  <c r="H85" i="9"/>
  <c r="E85" i="9"/>
  <c r="A85" i="9"/>
  <c r="H53" i="9"/>
  <c r="S47" i="9"/>
  <c r="I44" i="9"/>
  <c r="G24" i="9"/>
  <c r="G23" i="9"/>
  <c r="G22" i="9"/>
  <c r="G21" i="9"/>
  <c r="G20" i="9"/>
  <c r="G16" i="9"/>
  <c r="U15" i="9"/>
  <c r="T15" i="9"/>
  <c r="G15" i="9"/>
  <c r="G14" i="9"/>
  <c r="G13" i="9"/>
  <c r="G12" i="9"/>
  <c r="G11" i="9"/>
  <c r="G10" i="9"/>
  <c r="G9" i="9"/>
  <c r="G8" i="9"/>
  <c r="I59" i="13" l="1"/>
  <c r="I31" i="14"/>
  <c r="I56" i="14" s="1"/>
  <c r="H53" i="10"/>
  <c r="H26" i="10"/>
  <c r="H17" i="10"/>
  <c r="H52" i="10"/>
  <c r="I55" i="10" s="1"/>
  <c r="H26" i="9"/>
  <c r="H17" i="9"/>
  <c r="I27" i="9" s="1"/>
  <c r="I57" i="9" s="1"/>
  <c r="H52" i="9"/>
  <c r="I55" i="9" s="1"/>
  <c r="E9" i="8"/>
  <c r="E8" i="8"/>
  <c r="P121" i="8"/>
  <c r="O121" i="8"/>
  <c r="O122" i="8" s="1"/>
  <c r="N121" i="8"/>
  <c r="M121" i="8"/>
  <c r="H49" i="8" s="1"/>
  <c r="I51" i="8" s="1"/>
  <c r="L121" i="8"/>
  <c r="L122" i="8" s="1"/>
  <c r="Q113" i="8"/>
  <c r="H87" i="8"/>
  <c r="E87" i="8"/>
  <c r="A87" i="8"/>
  <c r="H55" i="8"/>
  <c r="S49" i="8"/>
  <c r="I46" i="8"/>
  <c r="G24" i="8"/>
  <c r="G23" i="8"/>
  <c r="G22" i="8"/>
  <c r="G21" i="8"/>
  <c r="G20" i="8"/>
  <c r="G16" i="8"/>
  <c r="U15" i="8"/>
  <c r="T15" i="8"/>
  <c r="G15" i="8"/>
  <c r="G14" i="8"/>
  <c r="G13" i="8"/>
  <c r="G12" i="8"/>
  <c r="G11" i="8"/>
  <c r="G10" i="8"/>
  <c r="G9" i="8"/>
  <c r="G8" i="8"/>
  <c r="I59" i="14" l="1"/>
  <c r="I31" i="15"/>
  <c r="I56" i="15" s="1"/>
  <c r="H26" i="8"/>
  <c r="I27" i="10"/>
  <c r="I57" i="10" s="1"/>
  <c r="H54" i="8"/>
  <c r="I57" i="8" s="1"/>
  <c r="H17" i="8"/>
  <c r="I27" i="8" s="1"/>
  <c r="I59" i="8" s="1"/>
  <c r="E8" i="7"/>
  <c r="P121" i="7"/>
  <c r="O121" i="7"/>
  <c r="O122" i="7" s="1"/>
  <c r="N121" i="7"/>
  <c r="M121" i="7"/>
  <c r="H49" i="7" s="1"/>
  <c r="I51" i="7" s="1"/>
  <c r="L121" i="7"/>
  <c r="L122" i="7" s="1"/>
  <c r="Q113" i="7"/>
  <c r="H87" i="7"/>
  <c r="E87" i="7"/>
  <c r="A87" i="7"/>
  <c r="H55" i="7"/>
  <c r="S49" i="7"/>
  <c r="I46" i="7"/>
  <c r="G24" i="7"/>
  <c r="G23" i="7"/>
  <c r="G22" i="7"/>
  <c r="G21" i="7"/>
  <c r="G20" i="7"/>
  <c r="G16" i="7"/>
  <c r="U15" i="7"/>
  <c r="T15" i="7"/>
  <c r="G15" i="7"/>
  <c r="G14" i="7"/>
  <c r="G13" i="7"/>
  <c r="G12" i="7"/>
  <c r="G11" i="7"/>
  <c r="G10" i="7"/>
  <c r="G9" i="7"/>
  <c r="G8" i="7"/>
  <c r="I31" i="17" l="1"/>
  <c r="I56" i="17" s="1"/>
  <c r="I59" i="15"/>
  <c r="H26" i="7"/>
  <c r="H54" i="7"/>
  <c r="I57" i="7" s="1"/>
  <c r="H17" i="7"/>
  <c r="I27" i="7" s="1"/>
  <c r="I59" i="7" s="1"/>
  <c r="I59" i="17" l="1"/>
  <c r="I31" i="18"/>
  <c r="I56" i="18" s="1"/>
  <c r="I31" i="19" l="1"/>
  <c r="I56" i="19" s="1"/>
  <c r="I59" i="18"/>
  <c r="E9" i="6"/>
  <c r="G9" i="6" s="1"/>
  <c r="E8" i="6"/>
  <c r="G8" i="6" s="1"/>
  <c r="P121" i="6"/>
  <c r="O121" i="6"/>
  <c r="O122" i="6" s="1"/>
  <c r="N121" i="6"/>
  <c r="M121" i="6"/>
  <c r="H49" i="6" s="1"/>
  <c r="I51" i="6" s="1"/>
  <c r="L121" i="6"/>
  <c r="L122" i="6" s="1"/>
  <c r="Q113" i="6"/>
  <c r="H87" i="6"/>
  <c r="E87" i="6"/>
  <c r="A87" i="6"/>
  <c r="S49" i="6"/>
  <c r="I46" i="6"/>
  <c r="G24" i="6"/>
  <c r="G23" i="6"/>
  <c r="G22" i="6"/>
  <c r="G21" i="6"/>
  <c r="G20" i="6"/>
  <c r="G16" i="6"/>
  <c r="U15" i="6"/>
  <c r="T15" i="6"/>
  <c r="G15" i="6"/>
  <c r="G14" i="6"/>
  <c r="G13" i="6"/>
  <c r="G12" i="6"/>
  <c r="G11" i="6"/>
  <c r="G10" i="6"/>
  <c r="I31" i="20" l="1"/>
  <c r="I56" i="20" s="1"/>
  <c r="I59" i="19"/>
  <c r="H26" i="6"/>
  <c r="H17" i="6"/>
  <c r="H55" i="6"/>
  <c r="H54" i="6"/>
  <c r="P121" i="5"/>
  <c r="O121" i="5"/>
  <c r="O122" i="5" s="1"/>
  <c r="N121" i="5"/>
  <c r="M121" i="5"/>
  <c r="H49" i="5" s="1"/>
  <c r="I51" i="5" s="1"/>
  <c r="L121" i="5"/>
  <c r="L122" i="5" s="1"/>
  <c r="Q113" i="5"/>
  <c r="H87" i="5"/>
  <c r="E87" i="5"/>
  <c r="A87" i="5"/>
  <c r="S49" i="5"/>
  <c r="I46" i="5"/>
  <c r="I40" i="5"/>
  <c r="G24" i="5"/>
  <c r="G23" i="5"/>
  <c r="G22" i="5"/>
  <c r="G21" i="5"/>
  <c r="G20" i="5"/>
  <c r="G16" i="5"/>
  <c r="U15" i="5"/>
  <c r="T15" i="5"/>
  <c r="G15" i="5"/>
  <c r="G14" i="5"/>
  <c r="G13" i="5"/>
  <c r="G12" i="5"/>
  <c r="G11" i="5"/>
  <c r="G10" i="5"/>
  <c r="G9" i="5"/>
  <c r="G8" i="5"/>
  <c r="I59" i="20" l="1"/>
  <c r="I31" i="21"/>
  <c r="I56" i="21" s="1"/>
  <c r="H26" i="5"/>
  <c r="I30" i="13"/>
  <c r="I38" i="13" s="1"/>
  <c r="I30" i="12"/>
  <c r="I38" i="12" s="1"/>
  <c r="I45" i="12" s="1"/>
  <c r="I30" i="11"/>
  <c r="I38" i="11" s="1"/>
  <c r="I45" i="11" s="1"/>
  <c r="I30" i="10"/>
  <c r="I38" i="10" s="1"/>
  <c r="I45" i="10" s="1"/>
  <c r="I30" i="9"/>
  <c r="I38" i="9" s="1"/>
  <c r="I45" i="9" s="1"/>
  <c r="I32" i="8"/>
  <c r="I40" i="8" s="1"/>
  <c r="I47" i="8" s="1"/>
  <c r="I32" i="7"/>
  <c r="I40" i="7" s="1"/>
  <c r="I47" i="7" s="1"/>
  <c r="I47" i="5"/>
  <c r="I32" i="6"/>
  <c r="I40" i="6" s="1"/>
  <c r="I47" i="6" s="1"/>
  <c r="I27" i="6"/>
  <c r="I59" i="6" s="1"/>
  <c r="I57" i="6"/>
  <c r="H55" i="5"/>
  <c r="H17" i="5"/>
  <c r="H54" i="5"/>
  <c r="I57" i="5" s="1"/>
  <c r="I27" i="5" l="1"/>
  <c r="I59" i="5" s="1"/>
  <c r="I45" i="13"/>
  <c r="I30" i="24"/>
  <c r="I38" i="24" s="1"/>
  <c r="I45" i="24" s="1"/>
  <c r="I30" i="23"/>
  <c r="I38" i="23" s="1"/>
  <c r="I45" i="23" s="1"/>
  <c r="I30" i="22"/>
  <c r="I38" i="22" s="1"/>
  <c r="I45" i="22" s="1"/>
  <c r="I30" i="21"/>
  <c r="I38" i="21" s="1"/>
  <c r="I45" i="21" s="1"/>
  <c r="I30" i="20"/>
  <c r="I38" i="20" s="1"/>
  <c r="I45" i="20" s="1"/>
  <c r="I30" i="19"/>
  <c r="I38" i="19" s="1"/>
  <c r="I45" i="19" s="1"/>
  <c r="I30" i="18"/>
  <c r="I38" i="18" s="1"/>
  <c r="I45" i="18" s="1"/>
  <c r="I30" i="17"/>
  <c r="I38" i="17" s="1"/>
  <c r="I45" i="17" s="1"/>
  <c r="I30" i="15"/>
  <c r="I38" i="15" s="1"/>
  <c r="I45" i="15" s="1"/>
  <c r="I30" i="14"/>
  <c r="I38" i="14" s="1"/>
  <c r="I45" i="14" s="1"/>
  <c r="I31" i="22"/>
  <c r="I56" i="22" s="1"/>
  <c r="I59" i="21"/>
  <c r="P121" i="4"/>
  <c r="O121" i="4"/>
  <c r="O122" i="4" s="1"/>
  <c r="N121" i="4"/>
  <c r="M121" i="4"/>
  <c r="L121" i="4"/>
  <c r="L122" i="4" s="1"/>
  <c r="Q113" i="4"/>
  <c r="H87" i="4"/>
  <c r="E87" i="4"/>
  <c r="A87" i="4"/>
  <c r="H55" i="4"/>
  <c r="H54" i="4"/>
  <c r="I57" i="4" s="1"/>
  <c r="S49" i="4"/>
  <c r="H49" i="4"/>
  <c r="I51" i="4" s="1"/>
  <c r="I46" i="4"/>
  <c r="I40" i="4"/>
  <c r="I47" i="4" s="1"/>
  <c r="I33" i="4"/>
  <c r="G24" i="4"/>
  <c r="G23" i="4"/>
  <c r="G22" i="4"/>
  <c r="G21" i="4"/>
  <c r="G20" i="4"/>
  <c r="H26" i="4" s="1"/>
  <c r="G16" i="4"/>
  <c r="U15" i="4"/>
  <c r="T15" i="4"/>
  <c r="G15" i="4"/>
  <c r="G14" i="4"/>
  <c r="G13" i="4"/>
  <c r="G12" i="4"/>
  <c r="G11" i="4"/>
  <c r="G10" i="4"/>
  <c r="G9" i="4"/>
  <c r="G8" i="4"/>
  <c r="L122" i="2"/>
  <c r="P121" i="2"/>
  <c r="O121" i="2"/>
  <c r="O122" i="2" s="1"/>
  <c r="N121" i="2"/>
  <c r="M121" i="2"/>
  <c r="H49" i="2" s="1"/>
  <c r="I51" i="2" s="1"/>
  <c r="L121" i="2"/>
  <c r="Q113" i="2"/>
  <c r="H87" i="2"/>
  <c r="E87" i="2"/>
  <c r="A87" i="2"/>
  <c r="H55" i="2"/>
  <c r="H54" i="2"/>
  <c r="S49" i="2"/>
  <c r="I46" i="2"/>
  <c r="I40" i="2"/>
  <c r="I33" i="2"/>
  <c r="G24" i="2"/>
  <c r="G23" i="2"/>
  <c r="G22" i="2"/>
  <c r="G21" i="2"/>
  <c r="G20" i="2"/>
  <c r="G16" i="2"/>
  <c r="U15" i="2"/>
  <c r="T15" i="2"/>
  <c r="G15" i="2"/>
  <c r="G14" i="2"/>
  <c r="G13" i="2"/>
  <c r="G12" i="2"/>
  <c r="G11" i="2"/>
  <c r="G10" i="2"/>
  <c r="G9" i="2"/>
  <c r="G8" i="2"/>
  <c r="P121" i="1"/>
  <c r="O121" i="1"/>
  <c r="O122" i="1" s="1"/>
  <c r="N121" i="1"/>
  <c r="M121" i="1"/>
  <c r="H49" i="1" s="1"/>
  <c r="I51" i="1" s="1"/>
  <c r="L121" i="1"/>
  <c r="L122" i="1" s="1"/>
  <c r="Q113" i="1"/>
  <c r="H87" i="1"/>
  <c r="E87" i="1"/>
  <c r="A87" i="1"/>
  <c r="H55" i="1"/>
  <c r="H54" i="1"/>
  <c r="S49" i="1"/>
  <c r="I46" i="1"/>
  <c r="I40" i="1"/>
  <c r="I33" i="1"/>
  <c r="G24" i="1"/>
  <c r="G23" i="1"/>
  <c r="G22" i="1"/>
  <c r="G21" i="1"/>
  <c r="G20" i="1"/>
  <c r="G16" i="1"/>
  <c r="U15" i="1"/>
  <c r="T15" i="1"/>
  <c r="G15" i="1"/>
  <c r="G14" i="1"/>
  <c r="G13" i="1"/>
  <c r="G12" i="1"/>
  <c r="G11" i="1"/>
  <c r="G10" i="1"/>
  <c r="G9" i="1"/>
  <c r="E8" i="1"/>
  <c r="G8" i="1" s="1"/>
  <c r="H17" i="1" s="1"/>
  <c r="I31" i="23" l="1"/>
  <c r="I56" i="23" s="1"/>
  <c r="I59" i="22"/>
  <c r="H26" i="2"/>
  <c r="H26" i="1"/>
  <c r="I27" i="1" s="1"/>
  <c r="I59" i="1" s="1"/>
  <c r="I47" i="1"/>
  <c r="I57" i="1"/>
  <c r="I58" i="1" s="1"/>
  <c r="H17" i="2"/>
  <c r="I47" i="2"/>
  <c r="I57" i="2"/>
  <c r="I58" i="2" s="1"/>
  <c r="H17" i="4"/>
  <c r="I27" i="4" s="1"/>
  <c r="I59" i="4" s="1"/>
  <c r="I61" i="4" s="1"/>
  <c r="I58" i="4"/>
  <c r="I33" i="5" s="1"/>
  <c r="I58" i="5" s="1"/>
  <c r="I59" i="23" l="1"/>
  <c r="I31" i="24"/>
  <c r="I56" i="24" s="1"/>
  <c r="I59" i="24" s="1"/>
  <c r="I27" i="2"/>
  <c r="I59" i="2" s="1"/>
  <c r="I61" i="2" s="1"/>
  <c r="I61" i="1"/>
  <c r="I33" i="6"/>
  <c r="I58" i="6" s="1"/>
  <c r="I61" i="5"/>
  <c r="I61" i="6" l="1"/>
  <c r="I33" i="7"/>
  <c r="I58" i="7" s="1"/>
  <c r="I33" i="8" l="1"/>
  <c r="I58" i="8" s="1"/>
  <c r="I61" i="7"/>
  <c r="I31" i="9" l="1"/>
  <c r="I56" i="9" s="1"/>
  <c r="I61" i="8"/>
  <c r="I31" i="10" l="1"/>
  <c r="I56" i="10" s="1"/>
  <c r="I59" i="9"/>
  <c r="I31" i="11" l="1"/>
  <c r="I56" i="11" s="1"/>
  <c r="I59" i="11" s="1"/>
  <c r="I59" i="10"/>
</calcChain>
</file>

<file path=xl/sharedStrings.xml><?xml version="1.0" encoding="utf-8"?>
<sst xmlns="http://schemas.openxmlformats.org/spreadsheetml/2006/main" count="1903" uniqueCount="156">
  <si>
    <t>CASH OPNAME</t>
  </si>
  <si>
    <t>Hari             :</t>
  </si>
  <si>
    <t>Rabu</t>
  </si>
  <si>
    <t>Tanggal  :</t>
  </si>
  <si>
    <t>Pelaksana   :</t>
  </si>
  <si>
    <t>Keuangan</t>
  </si>
  <si>
    <t>Pukul       :</t>
  </si>
  <si>
    <t xml:space="preserve"> </t>
  </si>
  <si>
    <t>UANG KERTAS</t>
  </si>
  <si>
    <t>NOMINAL</t>
  </si>
  <si>
    <t>LEMBAR</t>
  </si>
  <si>
    <t>JUMLAH</t>
  </si>
  <si>
    <t xml:space="preserve">  </t>
  </si>
  <si>
    <t>kas Profesi</t>
  </si>
  <si>
    <t>kas kerjasama</t>
  </si>
  <si>
    <t>BPRSA</t>
  </si>
  <si>
    <t xml:space="preserve">in </t>
  </si>
  <si>
    <t>out</t>
  </si>
  <si>
    <t>No Bukti</t>
  </si>
  <si>
    <t>in</t>
  </si>
  <si>
    <t>lebih</t>
  </si>
  <si>
    <t>kurang</t>
  </si>
  <si>
    <t>MUTASI</t>
  </si>
  <si>
    <t xml:space="preserve">lebih </t>
  </si>
  <si>
    <t>Sub Total</t>
  </si>
  <si>
    <t>penyesuaian</t>
  </si>
  <si>
    <t>KEPING</t>
  </si>
  <si>
    <t>- Kas Kecil (10%)</t>
  </si>
  <si>
    <t>- Kas Besar (90%)</t>
  </si>
  <si>
    <t>Jumlah Kas Sebelumnya :</t>
  </si>
  <si>
    <t>Kas BPRSA</t>
  </si>
  <si>
    <t>Kas</t>
  </si>
  <si>
    <t>Jumlah Kas Hari Ini :</t>
  </si>
  <si>
    <t>Bank:</t>
  </si>
  <si>
    <t>Penerimaan BPRSA</t>
  </si>
  <si>
    <t>,</t>
  </si>
  <si>
    <t>Pengeluaran</t>
  </si>
  <si>
    <t>Jumlah Kas di Bank</t>
  </si>
  <si>
    <t>BPRSA 2</t>
  </si>
  <si>
    <t>BTN</t>
  </si>
  <si>
    <t>BNI</t>
  </si>
  <si>
    <t>BRI Syariah</t>
  </si>
  <si>
    <t>Kas LP3I</t>
  </si>
  <si>
    <t>Realisasi Kurang</t>
  </si>
  <si>
    <t xml:space="preserve">Penyesuaian </t>
  </si>
  <si>
    <t>Penerimaan</t>
  </si>
  <si>
    <t>- Profesi</t>
  </si>
  <si>
    <t>- Kelas Kerjasama</t>
  </si>
  <si>
    <t>Realisasi Lebih</t>
  </si>
  <si>
    <t>Total</t>
  </si>
  <si>
    <t/>
  </si>
  <si>
    <t>Menurut kas hari ini (Kas Ditangan)</t>
  </si>
  <si>
    <t>Selisih</t>
  </si>
  <si>
    <t>Demikian berita acara ini dibuat dan dilaksanakan oleh:</t>
  </si>
  <si>
    <t>LP3I</t>
  </si>
  <si>
    <t>Tanda Tangan</t>
  </si>
  <si>
    <t>1. Nijar Kurnia Romdoni, A.Md</t>
  </si>
  <si>
    <t>1…………………............</t>
  </si>
  <si>
    <t>2. Dheri Febiyani Lestari, S.Pd.,M.M</t>
  </si>
  <si>
    <t>2.............................</t>
  </si>
  <si>
    <t>Mengetahui,</t>
  </si>
  <si>
    <t xml:space="preserve">                                                                                                                                                                                                    </t>
  </si>
  <si>
    <t>H. Rudi Kurniawan, ST,MM</t>
  </si>
  <si>
    <t xml:space="preserve">      </t>
  </si>
  <si>
    <t>Kamis</t>
  </si>
  <si>
    <t>Jum'at</t>
  </si>
  <si>
    <t>Sabtu</t>
  </si>
  <si>
    <t>Senin</t>
  </si>
  <si>
    <t>Selasa</t>
  </si>
  <si>
    <t>BTK 46161</t>
  </si>
  <si>
    <t>BTK 46162</t>
  </si>
  <si>
    <t>BTK 46163</t>
  </si>
  <si>
    <t>BTK 46164</t>
  </si>
  <si>
    <t>BTK 46165</t>
  </si>
  <si>
    <t>BTK 46166</t>
  </si>
  <si>
    <t>BTK 46167</t>
  </si>
  <si>
    <t>BTK 46168</t>
  </si>
  <si>
    <t>BTK 46169</t>
  </si>
  <si>
    <t>BTK 46170</t>
  </si>
  <si>
    <t>BTK 46171</t>
  </si>
  <si>
    <t>BTK 46172</t>
  </si>
  <si>
    <t>BTK 46173</t>
  </si>
  <si>
    <t>BTK 46174</t>
  </si>
  <si>
    <t>BTK 46175</t>
  </si>
  <si>
    <t>BTK 46176</t>
  </si>
  <si>
    <t>BTK 46177</t>
  </si>
  <si>
    <t>BTK 46178</t>
  </si>
  <si>
    <t>BTK 46179</t>
  </si>
  <si>
    <t>BTK 46180</t>
  </si>
  <si>
    <t>BTK 46181</t>
  </si>
  <si>
    <t>BTK 46182</t>
  </si>
  <si>
    <t>BTK 46183</t>
  </si>
  <si>
    <t>BTK 46184</t>
  </si>
  <si>
    <t>BTK 46185</t>
  </si>
  <si>
    <t>BTK 46186</t>
  </si>
  <si>
    <t>BTK 46187</t>
  </si>
  <si>
    <t>BTK 46188</t>
  </si>
  <si>
    <t>BTK 46189</t>
  </si>
  <si>
    <t>BTK 46190</t>
  </si>
  <si>
    <t>BTK 46191</t>
  </si>
  <si>
    <t>BTK 46192</t>
  </si>
  <si>
    <t>BTK 46193</t>
  </si>
  <si>
    <t>BTK 46194</t>
  </si>
  <si>
    <t>BTK 46195</t>
  </si>
  <si>
    <t>BTK 46196</t>
  </si>
  <si>
    <t>BTK 46197</t>
  </si>
  <si>
    <t>Minggu</t>
  </si>
  <si>
    <t>UP</t>
  </si>
  <si>
    <t>BTK 46206</t>
  </si>
  <si>
    <t>BTK 46207</t>
  </si>
  <si>
    <t>BTK 46208</t>
  </si>
  <si>
    <t>BTK 46209</t>
  </si>
  <si>
    <t>BTK 46210</t>
  </si>
  <si>
    <t>BTK 46211</t>
  </si>
  <si>
    <t>BTK 46212</t>
  </si>
  <si>
    <t>BTK 46213</t>
  </si>
  <si>
    <t>BTK 46214</t>
  </si>
  <si>
    <t>BTK 46215</t>
  </si>
  <si>
    <t>BTK 46241</t>
  </si>
  <si>
    <t>BTK 46242</t>
  </si>
  <si>
    <t>BTK 46243</t>
  </si>
  <si>
    <t>BTK 46244</t>
  </si>
  <si>
    <t>BTK 46245</t>
  </si>
  <si>
    <t>BTK 46246</t>
  </si>
  <si>
    <t>BTK 46247</t>
  </si>
  <si>
    <t>BTK 46248</t>
  </si>
  <si>
    <t>BTK 46249</t>
  </si>
  <si>
    <t>BTK 46250</t>
  </si>
  <si>
    <t>BTK 46251</t>
  </si>
  <si>
    <t>BTK 46252</t>
  </si>
  <si>
    <t>wafa</t>
  </si>
  <si>
    <t>orin</t>
  </si>
  <si>
    <t>BTK 46253</t>
  </si>
  <si>
    <t>BTK 46254</t>
  </si>
  <si>
    <t>BTK 46255</t>
  </si>
  <si>
    <t>BTK 46256</t>
  </si>
  <si>
    <t>BTK 46257</t>
  </si>
  <si>
    <t>BTK 46258</t>
  </si>
  <si>
    <t>BTK 46259</t>
  </si>
  <si>
    <t>BTK 46260</t>
  </si>
  <si>
    <t>BTK 46261</t>
  </si>
  <si>
    <t>BTK 46262</t>
  </si>
  <si>
    <t>BTK 46263</t>
  </si>
  <si>
    <t>BTK 46264</t>
  </si>
  <si>
    <t>BTK 46265</t>
  </si>
  <si>
    <t>BTK 46266</t>
  </si>
  <si>
    <t>BTK 46267</t>
  </si>
  <si>
    <t>BTK 46268</t>
  </si>
  <si>
    <t>BTK 46269</t>
  </si>
  <si>
    <t>BTK 46270</t>
  </si>
  <si>
    <t>BTK 46271</t>
  </si>
  <si>
    <t>BTK 46272</t>
  </si>
  <si>
    <t>BTK 46273</t>
  </si>
  <si>
    <t>BTK 46274</t>
  </si>
  <si>
    <t>BTK 46275</t>
  </si>
  <si>
    <t>Piutang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</si>
</sst>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2" formatCode="_(&quot;Rp&quot;* #,##0_);_(&quot;Rp&quot;* \(#,##0\);_(&quot;Rp&quot;* &quot;-&quot;_);_(@_)"/>
    <numFmt numFmtId="41" formatCode="_(* #,##0_);_(* \(#,##0\);_(* &quot;-&quot;_);_(@_)"/>
    <numFmt numFmtId="164" formatCode="_([$Rp-421]* #,##0_);_([$Rp-421]* \(#,##0\);_([$Rp-421]* &quot;-&quot;_);_(@_)"/>
    <numFmt numFmtId="165" formatCode="_([$Rp-421]* #,##0.00_);_([$Rp-421]* \(#,##0.00\);_([$Rp-421]* &quot;-&quot;??_);_(@_)"/>
  </numFmts>
  <fonts count="27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sz val="11"/>
      <color theme="0"/>
      <name val="Calibri"/>
      <family val="2"/>
      <charset val="1"/>
      <scheme val="minor"/>
    </font>
    <font>
      <sz val="10"/>
      <name val="Arial"/>
      <family val="2"/>
    </font>
    <font>
      <b/>
      <sz val="12"/>
      <name val="Arial"/>
      <family val="2"/>
    </font>
    <font>
      <sz val="11"/>
      <color theme="1"/>
      <name val="Arial"/>
      <family val="2"/>
    </font>
    <font>
      <sz val="11"/>
      <name val="Times New Roman"/>
      <family val="1"/>
    </font>
    <font>
      <sz val="11"/>
      <name val="Arial"/>
      <family val="2"/>
    </font>
    <font>
      <sz val="10"/>
      <name val="Times New Roman"/>
      <family val="1"/>
    </font>
    <font>
      <b/>
      <sz val="10"/>
      <name val="Arial"/>
      <family val="2"/>
    </font>
    <font>
      <i/>
      <sz val="10"/>
      <name val="Arial"/>
      <family val="2"/>
    </font>
    <font>
      <b/>
      <sz val="10"/>
      <color rgb="FFFF0000"/>
      <name val="Arial"/>
      <family val="2"/>
    </font>
    <font>
      <b/>
      <sz val="10"/>
      <name val="Times New Roman"/>
      <family val="1"/>
    </font>
    <font>
      <sz val="10"/>
      <color theme="1"/>
      <name val="Times New Roman"/>
      <family val="1"/>
    </font>
    <font>
      <u/>
      <sz val="11"/>
      <color theme="10"/>
      <name val="Calibri"/>
      <family val="2"/>
      <charset val="1"/>
      <scheme val="minor"/>
    </font>
    <font>
      <u/>
      <sz val="11"/>
      <color theme="10"/>
      <name val="Times New Roman"/>
      <family val="1"/>
    </font>
    <font>
      <sz val="11"/>
      <color theme="1"/>
      <name val="Times New Roman"/>
      <family val="1"/>
    </font>
    <font>
      <b/>
      <sz val="11"/>
      <name val="Arial"/>
      <family val="2"/>
    </font>
    <font>
      <u val="singleAccounting"/>
      <sz val="10"/>
      <name val="Arial"/>
      <family val="2"/>
    </font>
    <font>
      <sz val="11"/>
      <color rgb="FFFF000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u/>
      <sz val="10"/>
      <name val="Arial"/>
      <family val="2"/>
    </font>
    <font>
      <sz val="11"/>
      <color theme="0"/>
      <name val="Arial"/>
      <family val="2"/>
    </font>
    <font>
      <sz val="11"/>
      <color rgb="FFFFFF00"/>
      <name val="Arial"/>
      <family val="2"/>
    </font>
    <font>
      <u/>
      <sz val="11"/>
      <color rgb="FF0000FF"/>
      <name val="Times New Roman"/>
      <family val="1"/>
    </font>
    <font>
      <sz val="11"/>
      <color rgb="FF00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0" borderId="0"/>
    <xf numFmtId="0" fontId="1" fillId="0" borderId="0"/>
    <xf numFmtId="0" fontId="14" fillId="0" borderId="0" applyNumberFormat="0" applyFill="0" applyBorder="0" applyAlignment="0" applyProtection="0"/>
    <xf numFmtId="41" fontId="3" fillId="0" borderId="0" applyFont="0" applyFill="0" applyBorder="0" applyAlignment="0" applyProtection="0"/>
  </cellStyleXfs>
  <cellXfs count="148">
    <xf numFmtId="0" fontId="0" fillId="0" borderId="0" xfId="0"/>
    <xf numFmtId="0" fontId="4" fillId="0" borderId="0" xfId="3" applyFont="1" applyAlignment="1">
      <alignment horizontal="center"/>
    </xf>
    <xf numFmtId="0" fontId="5" fillId="0" borderId="0" xfId="4" applyFont="1"/>
    <xf numFmtId="0" fontId="6" fillId="0" borderId="0" xfId="4" applyFont="1" applyFill="1" applyAlignment="1">
      <alignment horizontal="right"/>
    </xf>
    <xf numFmtId="41" fontId="7" fillId="0" borderId="0" xfId="4" applyNumberFormat="1" applyFont="1" applyFill="1"/>
    <xf numFmtId="0" fontId="7" fillId="0" borderId="0" xfId="4" applyFont="1"/>
    <xf numFmtId="0" fontId="5" fillId="0" borderId="0" xfId="0" applyFont="1"/>
    <xf numFmtId="0" fontId="3" fillId="0" borderId="0" xfId="3" applyFont="1" applyAlignment="1"/>
    <xf numFmtId="164" fontId="3" fillId="0" borderId="0" xfId="3" applyNumberFormat="1" applyFont="1" applyAlignment="1"/>
    <xf numFmtId="41" fontId="3" fillId="0" borderId="0" xfId="3" applyNumberFormat="1" applyFont="1"/>
    <xf numFmtId="41" fontId="3" fillId="0" borderId="0" xfId="3" applyNumberFormat="1" applyFont="1" applyAlignment="1">
      <alignment horizontal="left"/>
    </xf>
    <xf numFmtId="14" fontId="3" fillId="0" borderId="0" xfId="3" applyNumberFormat="1" applyFont="1" applyAlignment="1">
      <alignment horizontal="left"/>
    </xf>
    <xf numFmtId="41" fontId="3" fillId="0" borderId="0" xfId="1" applyFont="1" applyAlignment="1">
      <alignment horizontal="left"/>
    </xf>
    <xf numFmtId="41" fontId="8" fillId="0" borderId="0" xfId="3" applyNumberFormat="1" applyFont="1" applyFill="1" applyAlignment="1">
      <alignment horizontal="right"/>
    </xf>
    <xf numFmtId="20" fontId="3" fillId="0" borderId="0" xfId="3" applyNumberFormat="1" applyFont="1" applyAlignment="1">
      <alignment horizontal="left"/>
    </xf>
    <xf numFmtId="20" fontId="3" fillId="0" borderId="0" xfId="3" applyNumberFormat="1" applyFont="1" applyAlignment="1"/>
    <xf numFmtId="41" fontId="3" fillId="0" borderId="0" xfId="3" applyNumberFormat="1" applyFont="1" applyFill="1" applyAlignment="1"/>
    <xf numFmtId="0" fontId="9" fillId="0" borderId="0" xfId="3" applyFont="1" applyAlignment="1"/>
    <xf numFmtId="0" fontId="10" fillId="0" borderId="0" xfId="3" applyFont="1" applyAlignment="1"/>
    <xf numFmtId="1" fontId="5" fillId="0" borderId="0" xfId="4" applyNumberFormat="1" applyFont="1"/>
    <xf numFmtId="0" fontId="3" fillId="0" borderId="0" xfId="3" applyFont="1" applyAlignment="1">
      <alignment horizontal="center"/>
    </xf>
    <xf numFmtId="0" fontId="3" fillId="0" borderId="0" xfId="3" applyFont="1" applyFill="1" applyAlignment="1"/>
    <xf numFmtId="41" fontId="3" fillId="0" borderId="0" xfId="3" applyNumberFormat="1" applyFont="1" applyAlignment="1"/>
    <xf numFmtId="0" fontId="9" fillId="0" borderId="0" xfId="3" applyFont="1" applyFill="1" applyAlignment="1"/>
    <xf numFmtId="0" fontId="3" fillId="0" borderId="0" xfId="3" applyNumberFormat="1" applyFont="1" applyFill="1" applyBorder="1"/>
    <xf numFmtId="0" fontId="5" fillId="0" borderId="1" xfId="4" applyFont="1" applyBorder="1"/>
    <xf numFmtId="41" fontId="7" fillId="0" borderId="1" xfId="4" applyNumberFormat="1" applyFont="1" applyFill="1" applyBorder="1"/>
    <xf numFmtId="0" fontId="6" fillId="0" borderId="0" xfId="0" applyFont="1" applyFill="1" applyAlignment="1">
      <alignment horizontal="right"/>
    </xf>
    <xf numFmtId="41" fontId="11" fillId="3" borderId="2" xfId="3" applyNumberFormat="1" applyFont="1" applyFill="1" applyBorder="1" applyAlignment="1">
      <alignment horizontal="center"/>
    </xf>
    <xf numFmtId="41" fontId="11" fillId="3" borderId="1" xfId="3" applyNumberFormat="1" applyFont="1" applyFill="1" applyBorder="1" applyAlignment="1">
      <alignment horizontal="center"/>
    </xf>
    <xf numFmtId="41" fontId="12" fillId="0" borderId="1" xfId="3" applyNumberFormat="1" applyFont="1" applyFill="1" applyBorder="1" applyAlignment="1">
      <alignment horizontal="center"/>
    </xf>
    <xf numFmtId="0" fontId="9" fillId="0" borderId="0" xfId="3" applyFont="1" applyAlignment="1">
      <alignment horizontal="center"/>
    </xf>
    <xf numFmtId="0" fontId="13" fillId="3" borderId="1" xfId="0" applyFont="1" applyFill="1" applyBorder="1" applyAlignment="1">
      <alignment horizontal="center" vertical="center" wrapText="1"/>
    </xf>
    <xf numFmtId="0" fontId="15" fillId="0" borderId="1" xfId="5" applyFont="1" applyBorder="1" applyAlignment="1">
      <alignment vertical="center" wrapText="1"/>
    </xf>
    <xf numFmtId="3" fontId="16" fillId="0" borderId="1" xfId="0" applyNumberFormat="1" applyFont="1" applyBorder="1" applyAlignment="1">
      <alignment horizontal="right" vertical="center" wrapText="1"/>
    </xf>
    <xf numFmtId="41" fontId="7" fillId="3" borderId="1" xfId="0" applyNumberFormat="1" applyFont="1" applyFill="1" applyBorder="1"/>
    <xf numFmtId="41" fontId="7" fillId="0" borderId="3" xfId="1" applyFont="1" applyFill="1" applyBorder="1" applyAlignment="1">
      <alignment horizontal="center" wrapText="1"/>
    </xf>
    <xf numFmtId="41" fontId="16" fillId="0" borderId="0" xfId="1" applyFont="1" applyBorder="1" applyAlignment="1">
      <alignment horizontal="right" vertical="center" wrapText="1"/>
    </xf>
    <xf numFmtId="165" fontId="3" fillId="0" borderId="0" xfId="3" applyNumberFormat="1" applyFont="1" applyFill="1"/>
    <xf numFmtId="41" fontId="7" fillId="0" borderId="1" xfId="1" applyFont="1" applyFill="1" applyBorder="1" applyAlignment="1">
      <alignment horizontal="center" wrapText="1"/>
    </xf>
    <xf numFmtId="41" fontId="3" fillId="0" borderId="0" xfId="3" applyNumberFormat="1" applyFont="1" applyFill="1" applyBorder="1"/>
    <xf numFmtId="41" fontId="3" fillId="0" borderId="0" xfId="3" applyNumberFormat="1" applyFont="1" applyFill="1"/>
    <xf numFmtId="41" fontId="7" fillId="0" borderId="1" xfId="1" quotePrefix="1" applyFont="1" applyFill="1" applyBorder="1" applyAlignment="1">
      <alignment horizontal="center" wrapText="1"/>
    </xf>
    <xf numFmtId="41" fontId="16" fillId="0" borderId="1" xfId="1" applyFont="1" applyBorder="1" applyAlignment="1">
      <alignment horizontal="right" vertical="center" wrapText="1"/>
    </xf>
    <xf numFmtId="41" fontId="16" fillId="0" borderId="1" xfId="1" applyFont="1" applyBorder="1" applyAlignment="1">
      <alignment vertical="center" wrapText="1"/>
    </xf>
    <xf numFmtId="165" fontId="5" fillId="0" borderId="1" xfId="4" applyNumberFormat="1" applyFont="1" applyBorder="1"/>
    <xf numFmtId="165" fontId="7" fillId="0" borderId="0" xfId="4" applyNumberFormat="1" applyFont="1" applyBorder="1"/>
    <xf numFmtId="41" fontId="3" fillId="0" borderId="1" xfId="4" applyNumberFormat="1" applyFont="1" applyFill="1" applyBorder="1"/>
    <xf numFmtId="0" fontId="3" fillId="0" borderId="0" xfId="3" applyFont="1" applyFill="1"/>
    <xf numFmtId="41" fontId="5" fillId="0" borderId="1" xfId="1" applyFont="1" applyFill="1" applyBorder="1"/>
    <xf numFmtId="41" fontId="3" fillId="0" borderId="1" xfId="1" applyFont="1" applyFill="1" applyBorder="1"/>
    <xf numFmtId="41" fontId="9" fillId="0" borderId="1" xfId="1" applyFont="1" applyFill="1" applyBorder="1"/>
    <xf numFmtId="165" fontId="7" fillId="0" borderId="0" xfId="6" applyNumberFormat="1" applyFont="1" applyFill="1" applyBorder="1" applyAlignment="1"/>
    <xf numFmtId="41" fontId="3" fillId="0" borderId="4" xfId="3" applyNumberFormat="1" applyFont="1" applyBorder="1" applyAlignment="1"/>
    <xf numFmtId="41" fontId="17" fillId="0" borderId="1" xfId="1" quotePrefix="1" applyFont="1" applyFill="1" applyBorder="1" applyAlignment="1">
      <alignment horizontal="center" wrapText="1"/>
    </xf>
    <xf numFmtId="164" fontId="3" fillId="0" borderId="0" xfId="3" applyNumberFormat="1" applyFont="1" applyBorder="1" applyAlignment="1"/>
    <xf numFmtId="41" fontId="3" fillId="0" borderId="0" xfId="4" applyNumberFormat="1" applyFont="1" applyFill="1" applyBorder="1"/>
    <xf numFmtId="0" fontId="16" fillId="0" borderId="1" xfId="0" applyFont="1" applyBorder="1" applyAlignment="1">
      <alignment vertical="center"/>
    </xf>
    <xf numFmtId="0" fontId="9" fillId="0" borderId="0" xfId="3" quotePrefix="1" applyFont="1" applyAlignment="1"/>
    <xf numFmtId="41" fontId="9" fillId="0" borderId="0" xfId="1" applyFont="1" applyAlignment="1"/>
    <xf numFmtId="41" fontId="3" fillId="0" borderId="0" xfId="1" applyFont="1" applyFill="1" applyBorder="1"/>
    <xf numFmtId="41" fontId="7" fillId="0" borderId="0" xfId="4" applyNumberFormat="1" applyFont="1" applyFill="1" applyBorder="1"/>
    <xf numFmtId="16" fontId="3" fillId="0" borderId="0" xfId="3" applyNumberFormat="1" applyFont="1" applyFill="1"/>
    <xf numFmtId="41" fontId="3" fillId="0" borderId="0" xfId="1" applyFont="1" applyAlignment="1"/>
    <xf numFmtId="3" fontId="0" fillId="0" borderId="0" xfId="0" applyNumberFormat="1" applyAlignment="1">
      <alignment horizontal="right" wrapText="1"/>
    </xf>
    <xf numFmtId="0" fontId="8" fillId="3" borderId="1" xfId="0" applyFont="1" applyFill="1" applyBorder="1" applyAlignment="1">
      <alignment horizontal="center" vertical="center" wrapText="1"/>
    </xf>
    <xf numFmtId="42" fontId="5" fillId="0" borderId="0" xfId="4" applyNumberFormat="1" applyFont="1"/>
    <xf numFmtId="41" fontId="7" fillId="3" borderId="0" xfId="0" applyNumberFormat="1" applyFont="1" applyFill="1"/>
    <xf numFmtId="164" fontId="3" fillId="0" borderId="4" xfId="3" applyNumberFormat="1" applyFont="1" applyBorder="1" applyAlignment="1"/>
    <xf numFmtId="41" fontId="16" fillId="0" borderId="1" xfId="1" applyFont="1" applyBorder="1" applyAlignment="1">
      <alignment vertical="center"/>
    </xf>
    <xf numFmtId="164" fontId="18" fillId="0" borderId="0" xfId="3" applyNumberFormat="1" applyFont="1" applyBorder="1" applyAlignment="1"/>
    <xf numFmtId="0" fontId="5" fillId="0" borderId="0" xfId="0" applyFont="1" applyBorder="1"/>
    <xf numFmtId="0" fontId="5" fillId="0" borderId="0" xfId="4" applyFont="1" applyBorder="1"/>
    <xf numFmtId="164" fontId="18" fillId="0" borderId="0" xfId="3" applyNumberFormat="1" applyFont="1" applyAlignment="1"/>
    <xf numFmtId="41" fontId="3" fillId="0" borderId="0" xfId="3" applyNumberFormat="1" applyFont="1" applyBorder="1"/>
    <xf numFmtId="164" fontId="9" fillId="0" borderId="0" xfId="3" applyNumberFormat="1" applyFont="1" applyAlignment="1"/>
    <xf numFmtId="0" fontId="16" fillId="0" borderId="5" xfId="0" applyFont="1" applyBorder="1" applyAlignment="1">
      <alignment vertical="center" wrapText="1"/>
    </xf>
    <xf numFmtId="0" fontId="15" fillId="0" borderId="1" xfId="5" applyFont="1" applyBorder="1" applyAlignment="1">
      <alignment wrapText="1"/>
    </xf>
    <xf numFmtId="41" fontId="19" fillId="0" borderId="0" xfId="2" applyNumberFormat="1" applyFont="1" applyFill="1" applyBorder="1"/>
    <xf numFmtId="164" fontId="3" fillId="0" borderId="4" xfId="6" applyNumberFormat="1" applyFont="1" applyFill="1" applyBorder="1" applyAlignment="1">
      <alignment horizontal="left"/>
    </xf>
    <xf numFmtId="164" fontId="16" fillId="0" borderId="5" xfId="0" applyNumberFormat="1" applyFont="1" applyBorder="1" applyAlignment="1">
      <alignment vertical="center" wrapText="1"/>
    </xf>
    <xf numFmtId="41" fontId="3" fillId="3" borderId="0" xfId="3" applyNumberFormat="1" applyFont="1" applyFill="1"/>
    <xf numFmtId="41" fontId="3" fillId="0" borderId="0" xfId="6" applyNumberFormat="1" applyFont="1" applyFill="1" applyBorder="1" applyAlignment="1"/>
    <xf numFmtId="0" fontId="5" fillId="0" borderId="0" xfId="4" applyFont="1" applyFill="1"/>
    <xf numFmtId="41" fontId="3" fillId="0" borderId="0" xfId="6" applyNumberFormat="1" applyFont="1" applyFill="1" applyAlignment="1"/>
    <xf numFmtId="164" fontId="16" fillId="0" borderId="5" xfId="0" applyNumberFormat="1" applyFont="1" applyBorder="1" applyAlignment="1">
      <alignment wrapText="1"/>
    </xf>
    <xf numFmtId="0" fontId="3" fillId="0" borderId="0" xfId="3" quotePrefix="1" applyFont="1" applyAlignment="1"/>
    <xf numFmtId="0" fontId="16" fillId="0" borderId="5" xfId="0" applyFont="1" applyBorder="1" applyAlignment="1">
      <alignment wrapText="1"/>
    </xf>
    <xf numFmtId="42" fontId="5" fillId="0" borderId="0" xfId="0" applyNumberFormat="1" applyFont="1"/>
    <xf numFmtId="41" fontId="7" fillId="3" borderId="0" xfId="4" applyNumberFormat="1" applyFont="1" applyFill="1"/>
    <xf numFmtId="41" fontId="7" fillId="0" borderId="0" xfId="0" applyNumberFormat="1" applyFont="1"/>
    <xf numFmtId="42" fontId="3" fillId="0" borderId="0" xfId="3" applyNumberFormat="1" applyFont="1"/>
    <xf numFmtId="0" fontId="0" fillId="0" borderId="0" xfId="0" applyAlignment="1">
      <alignment wrapText="1"/>
    </xf>
    <xf numFmtId="164" fontId="3" fillId="0" borderId="0" xfId="3" applyNumberFormat="1" applyFont="1" applyFill="1" applyAlignment="1"/>
    <xf numFmtId="0" fontId="20" fillId="0" borderId="0" xfId="3" applyFont="1" applyAlignment="1">
      <alignment horizontal="left"/>
    </xf>
    <xf numFmtId="0" fontId="20" fillId="0" borderId="0" xfId="3" applyFont="1"/>
    <xf numFmtId="0" fontId="3" fillId="0" borderId="0" xfId="3" applyFont="1"/>
    <xf numFmtId="0" fontId="7" fillId="0" borderId="0" xfId="3" applyFont="1" applyAlignment="1">
      <alignment horizontal="left"/>
    </xf>
    <xf numFmtId="0" fontId="7" fillId="0" borderId="0" xfId="0" applyFont="1"/>
    <xf numFmtId="164" fontId="5" fillId="0" borderId="0" xfId="4" applyNumberFormat="1" applyFont="1"/>
    <xf numFmtId="0" fontId="21" fillId="0" borderId="0" xfId="3" applyFont="1" applyBorder="1"/>
    <xf numFmtId="164" fontId="22" fillId="0" borderId="0" xfId="3" applyNumberFormat="1" applyFont="1" applyBorder="1"/>
    <xf numFmtId="42" fontId="7" fillId="0" borderId="0" xfId="2" applyNumberFormat="1" applyFont="1" applyFill="1"/>
    <xf numFmtId="164" fontId="3" fillId="0" borderId="0" xfId="3" applyNumberFormat="1" applyFont="1"/>
    <xf numFmtId="41" fontId="19" fillId="0" borderId="0" xfId="0" applyNumberFormat="1" applyFont="1"/>
    <xf numFmtId="0" fontId="23" fillId="0" borderId="0" xfId="4" applyFont="1"/>
    <xf numFmtId="42" fontId="19" fillId="0" borderId="0" xfId="4" applyNumberFormat="1" applyFont="1"/>
    <xf numFmtId="0" fontId="23" fillId="0" borderId="0" xfId="0" applyFont="1"/>
    <xf numFmtId="42" fontId="23" fillId="0" borderId="0" xfId="4" applyNumberFormat="1" applyFont="1"/>
    <xf numFmtId="0" fontId="16" fillId="0" borderId="1" xfId="0" applyFont="1" applyBorder="1"/>
    <xf numFmtId="42" fontId="23" fillId="0" borderId="0" xfId="0" applyNumberFormat="1" applyFont="1"/>
    <xf numFmtId="42" fontId="7" fillId="0" borderId="0" xfId="0" applyNumberFormat="1" applyFont="1"/>
    <xf numFmtId="0" fontId="19" fillId="0" borderId="0" xfId="0" applyFont="1"/>
    <xf numFmtId="42" fontId="19" fillId="0" borderId="0" xfId="0" applyNumberFormat="1" applyFont="1"/>
    <xf numFmtId="41" fontId="7" fillId="0" borderId="0" xfId="2" applyNumberFormat="1" applyFont="1" applyFill="1"/>
    <xf numFmtId="41" fontId="24" fillId="0" borderId="0" xfId="0" applyNumberFormat="1" applyFont="1"/>
    <xf numFmtId="0" fontId="5" fillId="0" borderId="0" xfId="0" applyFont="1" applyAlignment="1">
      <alignment horizontal="center"/>
    </xf>
    <xf numFmtId="41" fontId="5" fillId="0" borderId="0" xfId="0" applyNumberFormat="1" applyFont="1"/>
    <xf numFmtId="3" fontId="16" fillId="0" borderId="0" xfId="0" applyNumberFormat="1" applyFont="1" applyAlignment="1">
      <alignment horizontal="right" wrapText="1"/>
    </xf>
    <xf numFmtId="41" fontId="6" fillId="0" borderId="0" xfId="1" applyFont="1" applyFill="1" applyAlignment="1">
      <alignment horizontal="right"/>
    </xf>
    <xf numFmtId="41" fontId="6" fillId="0" borderId="0" xfId="0" applyNumberFormat="1" applyFont="1" applyFill="1" applyAlignment="1">
      <alignment horizontal="right"/>
    </xf>
    <xf numFmtId="0" fontId="25" fillId="0" borderId="6" xfId="5" applyFont="1" applyBorder="1" applyAlignment="1">
      <alignment vertical="center" wrapText="1"/>
    </xf>
    <xf numFmtId="3" fontId="26" fillId="0" borderId="6" xfId="0" applyNumberFormat="1" applyFont="1" applyBorder="1" applyAlignment="1">
      <alignment horizontal="right" vertical="center" wrapText="1"/>
    </xf>
    <xf numFmtId="0" fontId="26" fillId="0" borderId="6" xfId="0" applyFont="1" applyBorder="1" applyAlignment="1">
      <alignment vertic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41" fontId="26" fillId="0" borderId="6" xfId="1" applyFont="1" applyBorder="1" applyAlignment="1">
      <alignment horizontal="right" vertical="center" wrapText="1"/>
    </xf>
    <xf numFmtId="0" fontId="26" fillId="0" borderId="6" xfId="0" applyFont="1" applyBorder="1" applyAlignment="1">
      <alignment vertical="center" wrapText="1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3" fillId="0" borderId="0" xfId="3" applyFont="1" applyAlignment="1">
      <alignment horizontal="left"/>
    </xf>
    <xf numFmtId="0" fontId="4" fillId="0" borderId="0" xfId="3" applyFont="1" applyAlignment="1">
      <alignment horizontal="center"/>
    </xf>
    <xf numFmtId="0" fontId="16" fillId="0" borderId="0" xfId="0" applyFont="1" applyAlignment="1">
      <alignment vertic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4" fillId="0" borderId="0" xfId="3" applyFont="1" applyAlignment="1">
      <alignment horizontal="center"/>
    </xf>
    <xf numFmtId="0" fontId="16" fillId="0" borderId="0" xfId="0" applyFont="1"/>
    <xf numFmtId="0" fontId="4" fillId="0" borderId="0" xfId="3" applyFont="1" applyAlignment="1">
      <alignment horizontal="center"/>
    </xf>
    <xf numFmtId="0" fontId="6" fillId="0" borderId="1" xfId="4" applyFont="1" applyFill="1" applyBorder="1" applyAlignment="1">
      <alignment horizontal="center"/>
    </xf>
    <xf numFmtId="41" fontId="7" fillId="0" borderId="1" xfId="4" applyNumberFormat="1" applyFont="1" applyFill="1" applyBorder="1" applyAlignment="1">
      <alignment horizontal="center"/>
    </xf>
  </cellXfs>
  <cellStyles count="7">
    <cellStyle name="Accent3" xfId="2" builtinId="37"/>
    <cellStyle name="Comma [0]" xfId="1" builtinId="6"/>
    <cellStyle name="Comma [0] 2" xfId="6"/>
    <cellStyle name="Hyperlink" xfId="5" builtinId="8"/>
    <cellStyle name="Normal" xfId="0" builtinId="0"/>
    <cellStyle name="Normal 2" xfId="4"/>
    <cellStyle name="Normal 2 2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4.%20Cash%20Opname%20-%20April%20201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 April"/>
      <sheetName val="3 April (2)"/>
      <sheetName val="4 April 2018 (2)"/>
      <sheetName val="5 April 2018"/>
      <sheetName val="6 April 2018"/>
      <sheetName val="07 April "/>
      <sheetName val="09 April "/>
      <sheetName val="10 April "/>
      <sheetName val="11 April "/>
      <sheetName val="12 April"/>
      <sheetName val="13 April"/>
      <sheetName val="15 April"/>
      <sheetName val="16 April"/>
      <sheetName val="17 April "/>
      <sheetName val="18 April"/>
      <sheetName val="19 April"/>
      <sheetName val="20 April "/>
      <sheetName val="21 April"/>
      <sheetName val="22 April"/>
      <sheetName val="23 April"/>
      <sheetName val="24 April"/>
      <sheetName val="25 Apr"/>
      <sheetName val="26 April"/>
      <sheetName val="27 Apr "/>
      <sheetName val="28 Apr "/>
      <sheetName val="30 April"/>
      <sheetName val="02 Mei"/>
      <sheetName val="03 Me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58">
          <cell r="I58">
            <v>99455900</v>
          </cell>
        </row>
      </sheetData>
      <sheetData sheetId="26">
        <row r="58">
          <cell r="I58">
            <v>115686900</v>
          </cell>
        </row>
      </sheetData>
      <sheetData sheetId="2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860" TargetMode="External"/><Relationship Id="rId13" Type="http://schemas.openxmlformats.org/officeDocument/2006/relationships/hyperlink" Target="cetak-kwitansi.php%3fid=1801848" TargetMode="External"/><Relationship Id="rId3" Type="http://schemas.openxmlformats.org/officeDocument/2006/relationships/hyperlink" Target="cetak-kwitansi.php%3fid=1801850" TargetMode="External"/><Relationship Id="rId7" Type="http://schemas.openxmlformats.org/officeDocument/2006/relationships/hyperlink" Target="cetak-kwitansi.php%3fid=1801859" TargetMode="External"/><Relationship Id="rId12" Type="http://schemas.openxmlformats.org/officeDocument/2006/relationships/hyperlink" Target="cetak-kwitansi.php%3fid=1801847" TargetMode="External"/><Relationship Id="rId2" Type="http://schemas.openxmlformats.org/officeDocument/2006/relationships/hyperlink" Target="cetak-kwitansi.php%3fid=1801849" TargetMode="External"/><Relationship Id="rId1" Type="http://schemas.openxmlformats.org/officeDocument/2006/relationships/hyperlink" Target="cetak-kwitansi.php%3fid=1801842" TargetMode="External"/><Relationship Id="rId6" Type="http://schemas.openxmlformats.org/officeDocument/2006/relationships/hyperlink" Target="cetak-kwitansi.php%3fid=1801858" TargetMode="External"/><Relationship Id="rId11" Type="http://schemas.openxmlformats.org/officeDocument/2006/relationships/hyperlink" Target="cetak-kwitansi.php%3fid=1801846" TargetMode="External"/><Relationship Id="rId5" Type="http://schemas.openxmlformats.org/officeDocument/2006/relationships/hyperlink" Target="cetak-kwitansi.php%3fid=1801857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cetak-kwitansi.php%3fid=1801843" TargetMode="External"/><Relationship Id="rId4" Type="http://schemas.openxmlformats.org/officeDocument/2006/relationships/hyperlink" Target="cetak-kwitansi.php%3fid=1801851" TargetMode="External"/><Relationship Id="rId9" Type="http://schemas.openxmlformats.org/officeDocument/2006/relationships/hyperlink" Target="cetak-kwitansi.php%3fid=1801862" TargetMode="External"/><Relationship Id="rId14" Type="http://schemas.openxmlformats.org/officeDocument/2006/relationships/hyperlink" Target="cetak-kwitansi.php%3fid=1801861" TargetMode="External"/></Relationships>
</file>

<file path=xl/worksheets/_rels/sheet10.xml.rels><?xml version="1.0" encoding="UTF-8" standalone="yes"?>
<Relationships xmlns="http://schemas.openxmlformats.org/package/2006/relationships"><Relationship Id="rId13" Type="http://schemas.openxmlformats.org/officeDocument/2006/relationships/hyperlink" Target="cetak-kwitansi.php%3fid=1801995" TargetMode="External"/><Relationship Id="rId18" Type="http://schemas.openxmlformats.org/officeDocument/2006/relationships/hyperlink" Target="cetak-kwitansi.php%3fid=1802004" TargetMode="External"/><Relationship Id="rId26" Type="http://schemas.openxmlformats.org/officeDocument/2006/relationships/hyperlink" Target="cetak-kwitansi.php%3fid=1801972" TargetMode="External"/><Relationship Id="rId39" Type="http://schemas.openxmlformats.org/officeDocument/2006/relationships/hyperlink" Target="cetak-kwitansi.php%3fid=1802002" TargetMode="External"/><Relationship Id="rId3" Type="http://schemas.openxmlformats.org/officeDocument/2006/relationships/hyperlink" Target="cetak-kwitansi.php%3fid=1801964" TargetMode="External"/><Relationship Id="rId21" Type="http://schemas.openxmlformats.org/officeDocument/2006/relationships/hyperlink" Target="cetak-kwitansi.php%3fid=1801965" TargetMode="External"/><Relationship Id="rId34" Type="http://schemas.openxmlformats.org/officeDocument/2006/relationships/hyperlink" Target="cetak-kwitansi.php%3fid=1801982" TargetMode="External"/><Relationship Id="rId42" Type="http://schemas.openxmlformats.org/officeDocument/2006/relationships/hyperlink" Target="cetak-kwitansi.php%3fid=1801999" TargetMode="External"/><Relationship Id="rId47" Type="http://schemas.openxmlformats.org/officeDocument/2006/relationships/hyperlink" Target="cetak-kwitansi.php%3fid=1801960" TargetMode="External"/><Relationship Id="rId50" Type="http://schemas.openxmlformats.org/officeDocument/2006/relationships/hyperlink" Target="cetak-kwitansi.php%3fid=1801980" TargetMode="External"/><Relationship Id="rId7" Type="http://schemas.openxmlformats.org/officeDocument/2006/relationships/hyperlink" Target="cetak-kwitansi.php%3fid=1801986" TargetMode="External"/><Relationship Id="rId12" Type="http://schemas.openxmlformats.org/officeDocument/2006/relationships/hyperlink" Target="cetak-kwitansi.php%3fid=1801994" TargetMode="External"/><Relationship Id="rId17" Type="http://schemas.openxmlformats.org/officeDocument/2006/relationships/hyperlink" Target="cetak-kwitansi.php%3fid=1802000" TargetMode="External"/><Relationship Id="rId25" Type="http://schemas.openxmlformats.org/officeDocument/2006/relationships/hyperlink" Target="cetak-kwitansi.php%3fid=1801971" TargetMode="External"/><Relationship Id="rId33" Type="http://schemas.openxmlformats.org/officeDocument/2006/relationships/hyperlink" Target="cetak-kwitansi.php%3fid=1801981" TargetMode="External"/><Relationship Id="rId38" Type="http://schemas.openxmlformats.org/officeDocument/2006/relationships/hyperlink" Target="cetak-kwitansi.php%3fid=1802008" TargetMode="External"/><Relationship Id="rId46" Type="http://schemas.openxmlformats.org/officeDocument/2006/relationships/hyperlink" Target="cetak-kwitansi.php%3fid=1801959" TargetMode="External"/><Relationship Id="rId2" Type="http://schemas.openxmlformats.org/officeDocument/2006/relationships/hyperlink" Target="cetak-kwitansi.php%3fid=1801962" TargetMode="External"/><Relationship Id="rId16" Type="http://schemas.openxmlformats.org/officeDocument/2006/relationships/hyperlink" Target="cetak-kwitansi.php%3fid=1801998" TargetMode="External"/><Relationship Id="rId20" Type="http://schemas.openxmlformats.org/officeDocument/2006/relationships/hyperlink" Target="cetak-kwitansi.php%3fid=1801963" TargetMode="External"/><Relationship Id="rId29" Type="http://schemas.openxmlformats.org/officeDocument/2006/relationships/hyperlink" Target="cetak-kwitansi.php%3fid=1801975" TargetMode="External"/><Relationship Id="rId41" Type="http://schemas.openxmlformats.org/officeDocument/2006/relationships/hyperlink" Target="cetak-kwitansi.php%3fid=1801992" TargetMode="External"/><Relationship Id="rId1" Type="http://schemas.openxmlformats.org/officeDocument/2006/relationships/hyperlink" Target="cetak-kwitansi.php%3fid=1801961" TargetMode="External"/><Relationship Id="rId6" Type="http://schemas.openxmlformats.org/officeDocument/2006/relationships/hyperlink" Target="cetak-kwitansi.php%3fid=1801985" TargetMode="External"/><Relationship Id="rId11" Type="http://schemas.openxmlformats.org/officeDocument/2006/relationships/hyperlink" Target="cetak-kwitansi.php%3fid=1801993" TargetMode="External"/><Relationship Id="rId24" Type="http://schemas.openxmlformats.org/officeDocument/2006/relationships/hyperlink" Target="cetak-kwitansi.php%3fid=1801970" TargetMode="External"/><Relationship Id="rId32" Type="http://schemas.openxmlformats.org/officeDocument/2006/relationships/hyperlink" Target="cetak-kwitansi.php%3fid=1801979" TargetMode="External"/><Relationship Id="rId37" Type="http://schemas.openxmlformats.org/officeDocument/2006/relationships/hyperlink" Target="cetak-kwitansi.php%3fid=1802006" TargetMode="External"/><Relationship Id="rId40" Type="http://schemas.openxmlformats.org/officeDocument/2006/relationships/hyperlink" Target="cetak-kwitansi.php%3fid=1801989" TargetMode="External"/><Relationship Id="rId45" Type="http://schemas.openxmlformats.org/officeDocument/2006/relationships/hyperlink" Target="cetak-kwitansi.php%3fid=1801958" TargetMode="External"/><Relationship Id="rId5" Type="http://schemas.openxmlformats.org/officeDocument/2006/relationships/hyperlink" Target="cetak-kwitansi.php%3fid=1801984" TargetMode="External"/><Relationship Id="rId15" Type="http://schemas.openxmlformats.org/officeDocument/2006/relationships/hyperlink" Target="cetak-kwitansi.php%3fid=1801997" TargetMode="External"/><Relationship Id="rId23" Type="http://schemas.openxmlformats.org/officeDocument/2006/relationships/hyperlink" Target="cetak-kwitansi.php%3fid=1801969" TargetMode="External"/><Relationship Id="rId28" Type="http://schemas.openxmlformats.org/officeDocument/2006/relationships/hyperlink" Target="cetak-kwitansi.php%3fid=1801974" TargetMode="External"/><Relationship Id="rId36" Type="http://schemas.openxmlformats.org/officeDocument/2006/relationships/hyperlink" Target="cetak-kwitansi.php%3fid=1802005" TargetMode="External"/><Relationship Id="rId49" Type="http://schemas.openxmlformats.org/officeDocument/2006/relationships/hyperlink" Target="cetak-kwitansi.php%3fid=1801978" TargetMode="External"/><Relationship Id="rId10" Type="http://schemas.openxmlformats.org/officeDocument/2006/relationships/hyperlink" Target="cetak-kwitansi.php%3fid=1801991" TargetMode="External"/><Relationship Id="rId19" Type="http://schemas.openxmlformats.org/officeDocument/2006/relationships/hyperlink" Target="cetak-kwitansi.php%3fid=1801957" TargetMode="External"/><Relationship Id="rId31" Type="http://schemas.openxmlformats.org/officeDocument/2006/relationships/hyperlink" Target="cetak-kwitansi.php%3fid=1801977" TargetMode="External"/><Relationship Id="rId44" Type="http://schemas.openxmlformats.org/officeDocument/2006/relationships/hyperlink" Target="cetak-kwitansi.php%3fid=1802003" TargetMode="External"/><Relationship Id="rId52" Type="http://schemas.openxmlformats.org/officeDocument/2006/relationships/printerSettings" Target="../printerSettings/printerSettings10.bin"/><Relationship Id="rId4" Type="http://schemas.openxmlformats.org/officeDocument/2006/relationships/hyperlink" Target="cetak-kwitansi.php%3fid=1802009" TargetMode="External"/><Relationship Id="rId9" Type="http://schemas.openxmlformats.org/officeDocument/2006/relationships/hyperlink" Target="cetak-kwitansi.php%3fid=1801990" TargetMode="External"/><Relationship Id="rId14" Type="http://schemas.openxmlformats.org/officeDocument/2006/relationships/hyperlink" Target="cetak-kwitansi.php%3fid=1801996" TargetMode="External"/><Relationship Id="rId22" Type="http://schemas.openxmlformats.org/officeDocument/2006/relationships/hyperlink" Target="cetak-kwitansi.php%3fid=1801968" TargetMode="External"/><Relationship Id="rId27" Type="http://schemas.openxmlformats.org/officeDocument/2006/relationships/hyperlink" Target="cetak-kwitansi.php%3fid=1801973" TargetMode="External"/><Relationship Id="rId30" Type="http://schemas.openxmlformats.org/officeDocument/2006/relationships/hyperlink" Target="cetak-kwitansi.php%3fid=1801976" TargetMode="External"/><Relationship Id="rId35" Type="http://schemas.openxmlformats.org/officeDocument/2006/relationships/hyperlink" Target="cetak-kwitansi.php%3fid=1801983" TargetMode="External"/><Relationship Id="rId43" Type="http://schemas.openxmlformats.org/officeDocument/2006/relationships/hyperlink" Target="cetak-kwitansi.php%3fid=1802001" TargetMode="External"/><Relationship Id="rId48" Type="http://schemas.openxmlformats.org/officeDocument/2006/relationships/hyperlink" Target="cetak-kwitansi.php%3fid=1801966" TargetMode="External"/><Relationship Id="rId8" Type="http://schemas.openxmlformats.org/officeDocument/2006/relationships/hyperlink" Target="cetak-kwitansi.php%3fid=1801987" TargetMode="External"/><Relationship Id="rId51" Type="http://schemas.openxmlformats.org/officeDocument/2006/relationships/hyperlink" Target="cetak-kwitansi.php%3fid=1802007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2.bin"/><Relationship Id="rId3" Type="http://schemas.openxmlformats.org/officeDocument/2006/relationships/hyperlink" Target="cetak-kwitansi.php%3fid=1802054" TargetMode="External"/><Relationship Id="rId7" Type="http://schemas.openxmlformats.org/officeDocument/2006/relationships/hyperlink" Target="cetak-kwitansi.php%3fid=1802052" TargetMode="External"/><Relationship Id="rId2" Type="http://schemas.openxmlformats.org/officeDocument/2006/relationships/hyperlink" Target="cetak-kwitansi.php%3fid=1802053" TargetMode="External"/><Relationship Id="rId1" Type="http://schemas.openxmlformats.org/officeDocument/2006/relationships/hyperlink" Target="cetak-kwitansi.php%3fid=1802048" TargetMode="External"/><Relationship Id="rId6" Type="http://schemas.openxmlformats.org/officeDocument/2006/relationships/hyperlink" Target="cetak-kwitansi.php%3fid=1802050" TargetMode="External"/><Relationship Id="rId5" Type="http://schemas.openxmlformats.org/officeDocument/2006/relationships/hyperlink" Target="cetak-kwitansi.php%3fid=1802049" TargetMode="External"/><Relationship Id="rId4" Type="http://schemas.openxmlformats.org/officeDocument/2006/relationships/hyperlink" Target="cetak-kwitansi.php%3fid=1802051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8" Type="http://schemas.openxmlformats.org/officeDocument/2006/relationships/printerSettings" Target="../printerSettings/printerSettings14.bin"/><Relationship Id="rId3" Type="http://schemas.openxmlformats.org/officeDocument/2006/relationships/hyperlink" Target="file:///C:\Users\Nijar\Downloads\cetak-kwitansi.php%3fid=1802071" TargetMode="External"/><Relationship Id="rId7" Type="http://schemas.openxmlformats.org/officeDocument/2006/relationships/hyperlink" Target="file:///C:\Users\Nijar\Downloads\cetak-kwitansi.php%3fid=1802072" TargetMode="External"/><Relationship Id="rId2" Type="http://schemas.openxmlformats.org/officeDocument/2006/relationships/hyperlink" Target="file:///C:\Users\Nijar\Downloads\cetak-kwitansi.php%3fid=1802068" TargetMode="External"/><Relationship Id="rId1" Type="http://schemas.openxmlformats.org/officeDocument/2006/relationships/hyperlink" Target="file:///C:\Users\Nijar\Downloads\cetak-kwitansi.php%3fid=1802066" TargetMode="External"/><Relationship Id="rId6" Type="http://schemas.openxmlformats.org/officeDocument/2006/relationships/hyperlink" Target="file:///C:\Users\Nijar\Downloads\cetak-kwitansi.php%3fid=1802070" TargetMode="External"/><Relationship Id="rId5" Type="http://schemas.openxmlformats.org/officeDocument/2006/relationships/hyperlink" Target="file:///C:\Users\Nijar\Downloads\cetak-kwitansi.php%3fid=1802069" TargetMode="External"/><Relationship Id="rId4" Type="http://schemas.openxmlformats.org/officeDocument/2006/relationships/hyperlink" Target="file:///C:\Users\Nijar\Downloads\cetak-kwitansi.php%3fid=1802067" TargetMode="Externa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2151" TargetMode="External"/><Relationship Id="rId13" Type="http://schemas.openxmlformats.org/officeDocument/2006/relationships/hyperlink" Target="cetak-kwitansi.php%3fid=1802135" TargetMode="External"/><Relationship Id="rId18" Type="http://schemas.openxmlformats.org/officeDocument/2006/relationships/hyperlink" Target="cetak-kwitansi.php%3fid=1802140" TargetMode="External"/><Relationship Id="rId26" Type="http://schemas.openxmlformats.org/officeDocument/2006/relationships/printerSettings" Target="../printerSettings/printerSettings19.bin"/><Relationship Id="rId3" Type="http://schemas.openxmlformats.org/officeDocument/2006/relationships/hyperlink" Target="cetak-kwitansi.php%3fid=1802146" TargetMode="External"/><Relationship Id="rId21" Type="http://schemas.openxmlformats.org/officeDocument/2006/relationships/hyperlink" Target="cetak-kwitansi.php%3fid=1802143" TargetMode="External"/><Relationship Id="rId7" Type="http://schemas.openxmlformats.org/officeDocument/2006/relationships/hyperlink" Target="cetak-kwitansi.php%3fid=1802149" TargetMode="External"/><Relationship Id="rId12" Type="http://schemas.openxmlformats.org/officeDocument/2006/relationships/hyperlink" Target="cetak-kwitansi.php%3fid=1802134" TargetMode="External"/><Relationship Id="rId17" Type="http://schemas.openxmlformats.org/officeDocument/2006/relationships/hyperlink" Target="cetak-kwitansi.php%3fid=1802139" TargetMode="External"/><Relationship Id="rId25" Type="http://schemas.openxmlformats.org/officeDocument/2006/relationships/hyperlink" Target="cetak-kwitansi.php%3fid=1802150" TargetMode="External"/><Relationship Id="rId2" Type="http://schemas.openxmlformats.org/officeDocument/2006/relationships/hyperlink" Target="cetak-kwitansi.php%3fid=1802133" TargetMode="External"/><Relationship Id="rId16" Type="http://schemas.openxmlformats.org/officeDocument/2006/relationships/hyperlink" Target="cetak-kwitansi.php%3fid=1802138" TargetMode="External"/><Relationship Id="rId20" Type="http://schemas.openxmlformats.org/officeDocument/2006/relationships/hyperlink" Target="cetak-kwitansi.php%3fid=1802142" TargetMode="External"/><Relationship Id="rId1" Type="http://schemas.openxmlformats.org/officeDocument/2006/relationships/hyperlink" Target="cetak-kwitansi.php%3fid=1802128" TargetMode="External"/><Relationship Id="rId6" Type="http://schemas.openxmlformats.org/officeDocument/2006/relationships/hyperlink" Target="cetak-kwitansi.php%3fid=1802129" TargetMode="External"/><Relationship Id="rId11" Type="http://schemas.openxmlformats.org/officeDocument/2006/relationships/hyperlink" Target="cetak-kwitansi.php%3fid=1802132" TargetMode="External"/><Relationship Id="rId24" Type="http://schemas.openxmlformats.org/officeDocument/2006/relationships/hyperlink" Target="cetak-kwitansi.php%3fid=1802148" TargetMode="External"/><Relationship Id="rId5" Type="http://schemas.openxmlformats.org/officeDocument/2006/relationships/hyperlink" Target="cetak-kwitansi.php%3fid=1802127" TargetMode="External"/><Relationship Id="rId15" Type="http://schemas.openxmlformats.org/officeDocument/2006/relationships/hyperlink" Target="cetak-kwitansi.php%3fid=1802137" TargetMode="External"/><Relationship Id="rId23" Type="http://schemas.openxmlformats.org/officeDocument/2006/relationships/hyperlink" Target="cetak-kwitansi.php%3fid=1802147" TargetMode="External"/><Relationship Id="rId10" Type="http://schemas.openxmlformats.org/officeDocument/2006/relationships/hyperlink" Target="cetak-kwitansi.php%3fid=1802131" TargetMode="External"/><Relationship Id="rId19" Type="http://schemas.openxmlformats.org/officeDocument/2006/relationships/hyperlink" Target="cetak-kwitansi.php%3fid=1802141" TargetMode="External"/><Relationship Id="rId4" Type="http://schemas.openxmlformats.org/officeDocument/2006/relationships/hyperlink" Target="cetak-kwitansi.php%3fid=1802126" TargetMode="External"/><Relationship Id="rId9" Type="http://schemas.openxmlformats.org/officeDocument/2006/relationships/hyperlink" Target="cetak-kwitansi.php%3fid=1802130" TargetMode="External"/><Relationship Id="rId14" Type="http://schemas.openxmlformats.org/officeDocument/2006/relationships/hyperlink" Target="cetak-kwitansi.php%3fid=1802136" TargetMode="External"/><Relationship Id="rId22" Type="http://schemas.openxmlformats.org/officeDocument/2006/relationships/hyperlink" Target="cetak-kwitansi.php%3fid=1802145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871" TargetMode="External"/><Relationship Id="rId13" Type="http://schemas.openxmlformats.org/officeDocument/2006/relationships/hyperlink" Target="cetak-kwitansi.php%3fid=1801876" TargetMode="External"/><Relationship Id="rId3" Type="http://schemas.openxmlformats.org/officeDocument/2006/relationships/hyperlink" Target="cetak-kwitansi.php%3fid=1801865" TargetMode="External"/><Relationship Id="rId7" Type="http://schemas.openxmlformats.org/officeDocument/2006/relationships/hyperlink" Target="cetak-kwitansi.php%3fid=1801870" TargetMode="External"/><Relationship Id="rId12" Type="http://schemas.openxmlformats.org/officeDocument/2006/relationships/hyperlink" Target="cetak-kwitansi.php%3fid=1801875" TargetMode="External"/><Relationship Id="rId2" Type="http://schemas.openxmlformats.org/officeDocument/2006/relationships/hyperlink" Target="cetak-kwitansi.php%3fid=1801864" TargetMode="External"/><Relationship Id="rId16" Type="http://schemas.openxmlformats.org/officeDocument/2006/relationships/printerSettings" Target="../printerSettings/printerSettings2.bin"/><Relationship Id="rId1" Type="http://schemas.openxmlformats.org/officeDocument/2006/relationships/hyperlink" Target="cetak-kwitansi.php%3fid=1801863" TargetMode="External"/><Relationship Id="rId6" Type="http://schemas.openxmlformats.org/officeDocument/2006/relationships/hyperlink" Target="cetak-kwitansi.php%3fid=1801869" TargetMode="External"/><Relationship Id="rId11" Type="http://schemas.openxmlformats.org/officeDocument/2006/relationships/hyperlink" Target="cetak-kwitansi.php%3fid=1801874" TargetMode="External"/><Relationship Id="rId5" Type="http://schemas.openxmlformats.org/officeDocument/2006/relationships/hyperlink" Target="cetak-kwitansi.php%3fid=1801868" TargetMode="External"/><Relationship Id="rId15" Type="http://schemas.openxmlformats.org/officeDocument/2006/relationships/hyperlink" Target="cetak-kwitansi.php%3fid=1801878" TargetMode="External"/><Relationship Id="rId10" Type="http://schemas.openxmlformats.org/officeDocument/2006/relationships/hyperlink" Target="cetak-kwitansi.php%3fid=1801873" TargetMode="External"/><Relationship Id="rId4" Type="http://schemas.openxmlformats.org/officeDocument/2006/relationships/hyperlink" Target="cetak-kwitansi.php%3fid=1801866" TargetMode="External"/><Relationship Id="rId9" Type="http://schemas.openxmlformats.org/officeDocument/2006/relationships/hyperlink" Target="cetak-kwitansi.php%3fid=1801872" TargetMode="External"/><Relationship Id="rId14" Type="http://schemas.openxmlformats.org/officeDocument/2006/relationships/hyperlink" Target="cetak-kwitansi.php%3fid=1801877" TargetMode="External"/></Relationships>
</file>

<file path=xl/worksheets/_rels/sheet20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2160" TargetMode="External"/><Relationship Id="rId3" Type="http://schemas.openxmlformats.org/officeDocument/2006/relationships/hyperlink" Target="cetak-kwitansi.php%3fid=1802161" TargetMode="External"/><Relationship Id="rId7" Type="http://schemas.openxmlformats.org/officeDocument/2006/relationships/hyperlink" Target="cetak-kwitansi.php%3fid=1802158" TargetMode="External"/><Relationship Id="rId2" Type="http://schemas.openxmlformats.org/officeDocument/2006/relationships/hyperlink" Target="cetak-kwitansi.php%3fid=1802154" TargetMode="External"/><Relationship Id="rId1" Type="http://schemas.openxmlformats.org/officeDocument/2006/relationships/hyperlink" Target="cetak-kwitansi.php%3fid=1802153" TargetMode="External"/><Relationship Id="rId6" Type="http://schemas.openxmlformats.org/officeDocument/2006/relationships/hyperlink" Target="cetak-kwitansi.php%3fid=1802156" TargetMode="External"/><Relationship Id="rId5" Type="http://schemas.openxmlformats.org/officeDocument/2006/relationships/hyperlink" Target="cetak-kwitansi.php%3fid=1802159" TargetMode="External"/><Relationship Id="rId10" Type="http://schemas.openxmlformats.org/officeDocument/2006/relationships/printerSettings" Target="../printerSettings/printerSettings20.bin"/><Relationship Id="rId4" Type="http://schemas.openxmlformats.org/officeDocument/2006/relationships/hyperlink" Target="cetak-kwitansi.php%3fid=1802157" TargetMode="External"/><Relationship Id="rId9" Type="http://schemas.openxmlformats.org/officeDocument/2006/relationships/hyperlink" Target="cetak-kwitansi.php%3fid=1802162" TargetMode="External"/></Relationships>
</file>

<file path=xl/worksheets/_rels/sheet21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2186" TargetMode="External"/><Relationship Id="rId13" Type="http://schemas.openxmlformats.org/officeDocument/2006/relationships/hyperlink" Target="cetak-kwitansi.php%3fid=1802180" TargetMode="External"/><Relationship Id="rId18" Type="http://schemas.openxmlformats.org/officeDocument/2006/relationships/hyperlink" Target="cetak-kwitansi.php%3fid=1802181" TargetMode="External"/><Relationship Id="rId3" Type="http://schemas.openxmlformats.org/officeDocument/2006/relationships/hyperlink" Target="cetak-kwitansi.php%3fid=1802176" TargetMode="External"/><Relationship Id="rId7" Type="http://schemas.openxmlformats.org/officeDocument/2006/relationships/hyperlink" Target="cetak-kwitansi.php%3fid=1802184" TargetMode="External"/><Relationship Id="rId12" Type="http://schemas.openxmlformats.org/officeDocument/2006/relationships/hyperlink" Target="cetak-kwitansi.php%3fid=1802179" TargetMode="External"/><Relationship Id="rId17" Type="http://schemas.openxmlformats.org/officeDocument/2006/relationships/hyperlink" Target="cetak-kwitansi.php%3fid=1802175" TargetMode="External"/><Relationship Id="rId2" Type="http://schemas.openxmlformats.org/officeDocument/2006/relationships/hyperlink" Target="cetak-kwitansi.php%3fid=1802174" TargetMode="External"/><Relationship Id="rId16" Type="http://schemas.openxmlformats.org/officeDocument/2006/relationships/hyperlink" Target="cetak-kwitansi.php%3fid=1802173" TargetMode="External"/><Relationship Id="rId1" Type="http://schemas.openxmlformats.org/officeDocument/2006/relationships/hyperlink" Target="cetak-kwitansi.php%3fid=1802170" TargetMode="External"/><Relationship Id="rId6" Type="http://schemas.openxmlformats.org/officeDocument/2006/relationships/hyperlink" Target="cetak-kwitansi.php%3fid=1802183" TargetMode="External"/><Relationship Id="rId11" Type="http://schemas.openxmlformats.org/officeDocument/2006/relationships/hyperlink" Target="cetak-kwitansi.php%3fid=1802178" TargetMode="External"/><Relationship Id="rId5" Type="http://schemas.openxmlformats.org/officeDocument/2006/relationships/hyperlink" Target="cetak-kwitansi.php%3fid=1802182" TargetMode="External"/><Relationship Id="rId15" Type="http://schemas.openxmlformats.org/officeDocument/2006/relationships/hyperlink" Target="cetak-kwitansi.php%3fid=1802171" TargetMode="External"/><Relationship Id="rId10" Type="http://schemas.openxmlformats.org/officeDocument/2006/relationships/hyperlink" Target="cetak-kwitansi.php%3fid=1802172" TargetMode="External"/><Relationship Id="rId19" Type="http://schemas.openxmlformats.org/officeDocument/2006/relationships/printerSettings" Target="../printerSettings/printerSettings21.bin"/><Relationship Id="rId4" Type="http://schemas.openxmlformats.org/officeDocument/2006/relationships/hyperlink" Target="cetak-kwitansi.php%3fid=1802177" TargetMode="External"/><Relationship Id="rId9" Type="http://schemas.openxmlformats.org/officeDocument/2006/relationships/hyperlink" Target="cetak-kwitansi.php%3fid=1802164" TargetMode="External"/><Relationship Id="rId14" Type="http://schemas.openxmlformats.org/officeDocument/2006/relationships/hyperlink" Target="cetak-kwitansi.php%3fid=1802185" TargetMode="External"/></Relationships>
</file>

<file path=xl/worksheets/_rels/sheet22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2200" TargetMode="External"/><Relationship Id="rId13" Type="http://schemas.openxmlformats.org/officeDocument/2006/relationships/hyperlink" Target="cetak-kwitansi.php%3fid=1802204" TargetMode="External"/><Relationship Id="rId18" Type="http://schemas.openxmlformats.org/officeDocument/2006/relationships/hyperlink" Target="cetak-kwitansi.php%3fid=1802189" TargetMode="External"/><Relationship Id="rId3" Type="http://schemas.openxmlformats.org/officeDocument/2006/relationships/hyperlink" Target="cetak-kwitansi.php%3fid=1802188" TargetMode="External"/><Relationship Id="rId21" Type="http://schemas.openxmlformats.org/officeDocument/2006/relationships/hyperlink" Target="cetak-kwitansi.php%3fid=1802193" TargetMode="External"/><Relationship Id="rId7" Type="http://schemas.openxmlformats.org/officeDocument/2006/relationships/hyperlink" Target="cetak-kwitansi.php%3fid=1802197" TargetMode="External"/><Relationship Id="rId12" Type="http://schemas.openxmlformats.org/officeDocument/2006/relationships/hyperlink" Target="cetak-kwitansi.php%3fid=1802203" TargetMode="External"/><Relationship Id="rId17" Type="http://schemas.openxmlformats.org/officeDocument/2006/relationships/hyperlink" Target="cetak-kwitansi.php%3fid=1802202" TargetMode="External"/><Relationship Id="rId2" Type="http://schemas.openxmlformats.org/officeDocument/2006/relationships/hyperlink" Target="cetak-kwitansi.php%3fid=1802187" TargetMode="External"/><Relationship Id="rId16" Type="http://schemas.openxmlformats.org/officeDocument/2006/relationships/hyperlink" Target="cetak-kwitansi.php%3fid=1802208" TargetMode="External"/><Relationship Id="rId20" Type="http://schemas.openxmlformats.org/officeDocument/2006/relationships/hyperlink" Target="cetak-kwitansi.php%3fid=1802192" TargetMode="External"/><Relationship Id="rId1" Type="http://schemas.openxmlformats.org/officeDocument/2006/relationships/hyperlink" Target="cetak-kwitansi.php%3fid=1802186" TargetMode="External"/><Relationship Id="rId6" Type="http://schemas.openxmlformats.org/officeDocument/2006/relationships/hyperlink" Target="cetak-kwitansi.php%3fid=1802195" TargetMode="External"/><Relationship Id="rId11" Type="http://schemas.openxmlformats.org/officeDocument/2006/relationships/hyperlink" Target="cetak-kwitansi.php%3fid=1802201" TargetMode="External"/><Relationship Id="rId5" Type="http://schemas.openxmlformats.org/officeDocument/2006/relationships/hyperlink" Target="cetak-kwitansi.php%3fid=1802194" TargetMode="External"/><Relationship Id="rId15" Type="http://schemas.openxmlformats.org/officeDocument/2006/relationships/hyperlink" Target="cetak-kwitansi.php%3fid=1802207" TargetMode="External"/><Relationship Id="rId23" Type="http://schemas.openxmlformats.org/officeDocument/2006/relationships/printerSettings" Target="../printerSettings/printerSettings22.bin"/><Relationship Id="rId10" Type="http://schemas.openxmlformats.org/officeDocument/2006/relationships/hyperlink" Target="cetak-kwitansi.php%3fid=1802199" TargetMode="External"/><Relationship Id="rId19" Type="http://schemas.openxmlformats.org/officeDocument/2006/relationships/hyperlink" Target="cetak-kwitansi.php%3fid=1802191" TargetMode="External"/><Relationship Id="rId4" Type="http://schemas.openxmlformats.org/officeDocument/2006/relationships/hyperlink" Target="cetak-kwitansi.php%3fid=1802190" TargetMode="External"/><Relationship Id="rId9" Type="http://schemas.openxmlformats.org/officeDocument/2006/relationships/hyperlink" Target="cetak-kwitansi.php%3fid=1802205" TargetMode="External"/><Relationship Id="rId14" Type="http://schemas.openxmlformats.org/officeDocument/2006/relationships/hyperlink" Target="cetak-kwitansi.php%3fid=1802206" TargetMode="External"/><Relationship Id="rId22" Type="http://schemas.openxmlformats.org/officeDocument/2006/relationships/hyperlink" Target="cetak-kwitansi.php%3fid=1802196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871" TargetMode="External"/><Relationship Id="rId13" Type="http://schemas.openxmlformats.org/officeDocument/2006/relationships/hyperlink" Target="cetak-kwitansi.php%3fid=1801876" TargetMode="External"/><Relationship Id="rId3" Type="http://schemas.openxmlformats.org/officeDocument/2006/relationships/hyperlink" Target="cetak-kwitansi.php%3fid=1801865" TargetMode="External"/><Relationship Id="rId7" Type="http://schemas.openxmlformats.org/officeDocument/2006/relationships/hyperlink" Target="cetak-kwitansi.php%3fid=1801870" TargetMode="External"/><Relationship Id="rId12" Type="http://schemas.openxmlformats.org/officeDocument/2006/relationships/hyperlink" Target="cetak-kwitansi.php%3fid=1801875" TargetMode="External"/><Relationship Id="rId2" Type="http://schemas.openxmlformats.org/officeDocument/2006/relationships/hyperlink" Target="cetak-kwitansi.php%3fid=1801864" TargetMode="External"/><Relationship Id="rId16" Type="http://schemas.openxmlformats.org/officeDocument/2006/relationships/printerSettings" Target="../printerSettings/printerSettings3.bin"/><Relationship Id="rId1" Type="http://schemas.openxmlformats.org/officeDocument/2006/relationships/hyperlink" Target="cetak-kwitansi.php%3fid=1801863" TargetMode="External"/><Relationship Id="rId6" Type="http://schemas.openxmlformats.org/officeDocument/2006/relationships/hyperlink" Target="cetak-kwitansi.php%3fid=1801869" TargetMode="External"/><Relationship Id="rId11" Type="http://schemas.openxmlformats.org/officeDocument/2006/relationships/hyperlink" Target="cetak-kwitansi.php%3fid=1801874" TargetMode="External"/><Relationship Id="rId5" Type="http://schemas.openxmlformats.org/officeDocument/2006/relationships/hyperlink" Target="cetak-kwitansi.php%3fid=1801868" TargetMode="External"/><Relationship Id="rId15" Type="http://schemas.openxmlformats.org/officeDocument/2006/relationships/hyperlink" Target="cetak-kwitansi.php%3fid=1801878" TargetMode="External"/><Relationship Id="rId10" Type="http://schemas.openxmlformats.org/officeDocument/2006/relationships/hyperlink" Target="cetak-kwitansi.php%3fid=1801873" TargetMode="External"/><Relationship Id="rId4" Type="http://schemas.openxmlformats.org/officeDocument/2006/relationships/hyperlink" Target="cetak-kwitansi.php%3fid=1801866" TargetMode="External"/><Relationship Id="rId9" Type="http://schemas.openxmlformats.org/officeDocument/2006/relationships/hyperlink" Target="cetak-kwitansi.php%3fid=1801872" TargetMode="External"/><Relationship Id="rId14" Type="http://schemas.openxmlformats.org/officeDocument/2006/relationships/hyperlink" Target="cetak-kwitansi.php%3fid=1801877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887" TargetMode="External"/><Relationship Id="rId3" Type="http://schemas.openxmlformats.org/officeDocument/2006/relationships/hyperlink" Target="cetak-kwitansi.php%3fid=1801884" TargetMode="External"/><Relationship Id="rId7" Type="http://schemas.openxmlformats.org/officeDocument/2006/relationships/hyperlink" Target="cetak-kwitansi.php%3fid=1801885" TargetMode="External"/><Relationship Id="rId2" Type="http://schemas.openxmlformats.org/officeDocument/2006/relationships/hyperlink" Target="cetak-kwitansi.php%3fid=1801883" TargetMode="External"/><Relationship Id="rId1" Type="http://schemas.openxmlformats.org/officeDocument/2006/relationships/hyperlink" Target="cetak-kwitansi.php%3fid=1801881" TargetMode="External"/><Relationship Id="rId6" Type="http://schemas.openxmlformats.org/officeDocument/2006/relationships/hyperlink" Target="cetak-kwitansi.php%3fid=1801879" TargetMode="External"/><Relationship Id="rId5" Type="http://schemas.openxmlformats.org/officeDocument/2006/relationships/hyperlink" Target="cetak-kwitansi.php%3fid=1801882" TargetMode="External"/><Relationship Id="rId4" Type="http://schemas.openxmlformats.org/officeDocument/2006/relationships/hyperlink" Target="cetak-kwitansi.php%3fid=1801886" TargetMode="External"/><Relationship Id="rId9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912" TargetMode="External"/><Relationship Id="rId13" Type="http://schemas.openxmlformats.org/officeDocument/2006/relationships/hyperlink" Target="cetak-kwitansi.php%3fid=1801911" TargetMode="External"/><Relationship Id="rId3" Type="http://schemas.openxmlformats.org/officeDocument/2006/relationships/hyperlink" Target="cetak-kwitansi.php%3fid=1801905" TargetMode="External"/><Relationship Id="rId7" Type="http://schemas.openxmlformats.org/officeDocument/2006/relationships/hyperlink" Target="cetak-kwitansi.php%3fid=1801910" TargetMode="External"/><Relationship Id="rId12" Type="http://schemas.openxmlformats.org/officeDocument/2006/relationships/hyperlink" Target="cetak-kwitansi.php%3fid=1801902" TargetMode="External"/><Relationship Id="rId2" Type="http://schemas.openxmlformats.org/officeDocument/2006/relationships/hyperlink" Target="cetak-kwitansi.php%3fid=1801904" TargetMode="External"/><Relationship Id="rId1" Type="http://schemas.openxmlformats.org/officeDocument/2006/relationships/hyperlink" Target="cetak-kwitansi.php%3fid=1801901" TargetMode="External"/><Relationship Id="rId6" Type="http://schemas.openxmlformats.org/officeDocument/2006/relationships/hyperlink" Target="cetak-kwitansi.php%3fid=1801909" TargetMode="External"/><Relationship Id="rId11" Type="http://schemas.openxmlformats.org/officeDocument/2006/relationships/hyperlink" Target="cetak-kwitansi.php%3fid=1801906" TargetMode="External"/><Relationship Id="rId5" Type="http://schemas.openxmlformats.org/officeDocument/2006/relationships/hyperlink" Target="cetak-kwitansi.php%3fid=1801908" TargetMode="External"/><Relationship Id="rId15" Type="http://schemas.openxmlformats.org/officeDocument/2006/relationships/printerSettings" Target="../printerSettings/printerSettings6.bin"/><Relationship Id="rId10" Type="http://schemas.openxmlformats.org/officeDocument/2006/relationships/hyperlink" Target="cetak-kwitansi.php%3fid=1801903" TargetMode="External"/><Relationship Id="rId4" Type="http://schemas.openxmlformats.org/officeDocument/2006/relationships/hyperlink" Target="cetak-kwitansi.php%3fid=1801907" TargetMode="External"/><Relationship Id="rId9" Type="http://schemas.openxmlformats.org/officeDocument/2006/relationships/hyperlink" Target="cetak-kwitansi.php%3fid=1801900" TargetMode="External"/><Relationship Id="rId14" Type="http://schemas.openxmlformats.org/officeDocument/2006/relationships/hyperlink" Target="cetak-kwitansi.php%3fid=1801913" TargetMode="External"/></Relationships>
</file>

<file path=xl/worksheets/_rels/sheet7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920" TargetMode="External"/><Relationship Id="rId3" Type="http://schemas.openxmlformats.org/officeDocument/2006/relationships/hyperlink" Target="cetak-kwitansi.php%3fid=1801919" TargetMode="External"/><Relationship Id="rId7" Type="http://schemas.openxmlformats.org/officeDocument/2006/relationships/hyperlink" Target="cetak-kwitansi.php%3fid=1801918" TargetMode="External"/><Relationship Id="rId12" Type="http://schemas.openxmlformats.org/officeDocument/2006/relationships/printerSettings" Target="../printerSettings/printerSettings7.bin"/><Relationship Id="rId2" Type="http://schemas.openxmlformats.org/officeDocument/2006/relationships/hyperlink" Target="cetak-kwitansi.php%3fid=1801916" TargetMode="External"/><Relationship Id="rId1" Type="http://schemas.openxmlformats.org/officeDocument/2006/relationships/hyperlink" Target="cetak-kwitansi.php%3fid=1801915" TargetMode="External"/><Relationship Id="rId6" Type="http://schemas.openxmlformats.org/officeDocument/2006/relationships/hyperlink" Target="cetak-kwitansi.php%3fid=1801914" TargetMode="External"/><Relationship Id="rId11" Type="http://schemas.openxmlformats.org/officeDocument/2006/relationships/hyperlink" Target="cetak-kwitansi.php%3fid=1801921" TargetMode="External"/><Relationship Id="rId5" Type="http://schemas.openxmlformats.org/officeDocument/2006/relationships/hyperlink" Target="cetak-kwitansi.php%3fid=1801924" TargetMode="External"/><Relationship Id="rId10" Type="http://schemas.openxmlformats.org/officeDocument/2006/relationships/hyperlink" Target="cetak-kwitansi.php%3fid=1801917" TargetMode="External"/><Relationship Id="rId4" Type="http://schemas.openxmlformats.org/officeDocument/2006/relationships/hyperlink" Target="cetak-kwitansi.php%3fid=1801923" TargetMode="External"/><Relationship Id="rId9" Type="http://schemas.openxmlformats.org/officeDocument/2006/relationships/hyperlink" Target="cetak-kwitansi.php%3fid=1801922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938" TargetMode="External"/><Relationship Id="rId13" Type="http://schemas.openxmlformats.org/officeDocument/2006/relationships/printerSettings" Target="../printerSettings/printerSettings8.bin"/><Relationship Id="rId3" Type="http://schemas.openxmlformats.org/officeDocument/2006/relationships/hyperlink" Target="cetak-kwitansi.php%3fid=1801932" TargetMode="External"/><Relationship Id="rId7" Type="http://schemas.openxmlformats.org/officeDocument/2006/relationships/hyperlink" Target="cetak-kwitansi.php%3fid=1801937" TargetMode="External"/><Relationship Id="rId12" Type="http://schemas.openxmlformats.org/officeDocument/2006/relationships/hyperlink" Target="cetak-kwitansi.php%3fid=1801942" TargetMode="External"/><Relationship Id="rId2" Type="http://schemas.openxmlformats.org/officeDocument/2006/relationships/hyperlink" Target="cetak-kwitansi.php%3fid=1801931" TargetMode="External"/><Relationship Id="rId1" Type="http://schemas.openxmlformats.org/officeDocument/2006/relationships/hyperlink" Target="cetak-kwitansi.php%3fid=1801930" TargetMode="External"/><Relationship Id="rId6" Type="http://schemas.openxmlformats.org/officeDocument/2006/relationships/hyperlink" Target="cetak-kwitansi.php%3fid=1801936" TargetMode="External"/><Relationship Id="rId11" Type="http://schemas.openxmlformats.org/officeDocument/2006/relationships/hyperlink" Target="cetak-kwitansi.php%3fid=1801941" TargetMode="External"/><Relationship Id="rId5" Type="http://schemas.openxmlformats.org/officeDocument/2006/relationships/hyperlink" Target="cetak-kwitansi.php%3fid=1801935" TargetMode="External"/><Relationship Id="rId10" Type="http://schemas.openxmlformats.org/officeDocument/2006/relationships/hyperlink" Target="cetak-kwitansi.php%3fid=1801940" TargetMode="External"/><Relationship Id="rId4" Type="http://schemas.openxmlformats.org/officeDocument/2006/relationships/hyperlink" Target="cetak-kwitansi.php%3fid=1801933" TargetMode="External"/><Relationship Id="rId9" Type="http://schemas.openxmlformats.org/officeDocument/2006/relationships/hyperlink" Target="cetak-kwitansi.php%3fid=1801939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cetak-kwitansi.php%3fid=1801954" TargetMode="External"/><Relationship Id="rId3" Type="http://schemas.openxmlformats.org/officeDocument/2006/relationships/hyperlink" Target="cetak-kwitansi.php%3fid=1801950" TargetMode="External"/><Relationship Id="rId7" Type="http://schemas.openxmlformats.org/officeDocument/2006/relationships/hyperlink" Target="cetak-kwitansi.php%3fid=1801953" TargetMode="External"/><Relationship Id="rId2" Type="http://schemas.openxmlformats.org/officeDocument/2006/relationships/hyperlink" Target="cetak-kwitansi.php%3fid=1801949" TargetMode="External"/><Relationship Id="rId1" Type="http://schemas.openxmlformats.org/officeDocument/2006/relationships/hyperlink" Target="cetak-kwitansi.php%3fid=1801948" TargetMode="External"/><Relationship Id="rId6" Type="http://schemas.openxmlformats.org/officeDocument/2006/relationships/hyperlink" Target="cetak-kwitansi.php%3fid=1801952" TargetMode="External"/><Relationship Id="rId5" Type="http://schemas.openxmlformats.org/officeDocument/2006/relationships/hyperlink" Target="cetak-kwitansi.php%3fid=1801951" TargetMode="External"/><Relationship Id="rId4" Type="http://schemas.openxmlformats.org/officeDocument/2006/relationships/hyperlink" Target="cetak-kwitansi.php%3fid=1801945" TargetMode="External"/><Relationship Id="rId9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E7" zoomScale="90" zoomScaleNormal="100" zoomScaleSheetLayoutView="90" workbookViewId="0">
      <selection activeCell="I58" sqref="I5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43222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623+137-17</f>
        <v>743</v>
      </c>
      <c r="F8" s="21"/>
      <c r="G8" s="16">
        <f>C8*E8</f>
        <v>74300000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781</v>
      </c>
      <c r="F9" s="21"/>
      <c r="G9" s="16">
        <f t="shared" ref="G9:G16" si="0">C9*E9</f>
        <v>39050000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42</v>
      </c>
      <c r="F10" s="21"/>
      <c r="G10" s="16">
        <f t="shared" si="0"/>
        <v>840000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86</v>
      </c>
      <c r="F11" s="21"/>
      <c r="G11" s="16">
        <f t="shared" si="0"/>
        <v>860000</v>
      </c>
      <c r="H11" s="8"/>
      <c r="I11" s="16"/>
      <c r="J11" s="16"/>
      <c r="K11" s="25"/>
      <c r="L11" s="146" t="s">
        <v>13</v>
      </c>
      <c r="M11" s="146"/>
      <c r="N11" s="147" t="s">
        <v>14</v>
      </c>
      <c r="O11" s="147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56</v>
      </c>
      <c r="F12" s="21"/>
      <c r="G12" s="16">
        <f t="shared" si="0"/>
        <v>280000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53</v>
      </c>
      <c r="F13" s="21"/>
      <c r="G13" s="16">
        <f t="shared" si="0"/>
        <v>106000</v>
      </c>
      <c r="H13" s="8"/>
      <c r="I13" s="16"/>
      <c r="J13" s="32"/>
      <c r="K13" s="33">
        <v>46009</v>
      </c>
      <c r="L13" s="34">
        <v>950000</v>
      </c>
      <c r="M13" s="35">
        <v>180000</v>
      </c>
      <c r="N13" s="33"/>
      <c r="O13" s="34">
        <v>3490000</v>
      </c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33">
        <v>46010</v>
      </c>
      <c r="L14" s="34">
        <v>3490000</v>
      </c>
      <c r="M14" s="35">
        <v>680000</v>
      </c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3">
        <v>46011</v>
      </c>
      <c r="L15" s="34">
        <v>13500000</v>
      </c>
      <c r="M15" s="35">
        <v>380000</v>
      </c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3">
        <v>46012</v>
      </c>
      <c r="L16" s="34">
        <v>300000</v>
      </c>
      <c r="M16" s="35">
        <v>1600000</v>
      </c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115436000</v>
      </c>
      <c r="I17" s="9"/>
      <c r="J17" s="32"/>
      <c r="K17" s="33">
        <v>46013</v>
      </c>
      <c r="L17" s="34">
        <v>3500000</v>
      </c>
      <c r="M17" s="35">
        <v>2000000</v>
      </c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33">
        <v>46014</v>
      </c>
      <c r="L18" s="34">
        <v>4643000</v>
      </c>
      <c r="M18" s="35">
        <v>200000</v>
      </c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3">
        <v>46015</v>
      </c>
      <c r="L19" s="34">
        <v>760000</v>
      </c>
      <c r="M19" s="35">
        <v>100000</v>
      </c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3">
        <v>46016</v>
      </c>
      <c r="L20" s="34">
        <v>950000</v>
      </c>
      <c r="M20" s="35">
        <v>300000</v>
      </c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33">
        <v>46017</v>
      </c>
      <c r="L21" s="34">
        <v>950000</v>
      </c>
      <c r="M21" s="35">
        <v>75000</v>
      </c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33">
        <v>46018</v>
      </c>
      <c r="L22" s="34">
        <v>1000000</v>
      </c>
      <c r="M22" s="35">
        <v>230000</v>
      </c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33">
        <v>46019</v>
      </c>
      <c r="L23" s="34">
        <v>800000</v>
      </c>
      <c r="M23" s="35">
        <v>410000</v>
      </c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3">
        <v>46020</v>
      </c>
      <c r="L24" s="34">
        <v>1020000</v>
      </c>
      <c r="M24" s="35">
        <v>60000</v>
      </c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33">
        <v>46021</v>
      </c>
      <c r="L25" s="34">
        <v>2000000</v>
      </c>
      <c r="M25" s="35">
        <v>7500000</v>
      </c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250900</v>
      </c>
      <c r="I26" s="8"/>
      <c r="J26" s="32"/>
      <c r="K26" s="33">
        <v>46022</v>
      </c>
      <c r="L26" s="34">
        <v>1150000</v>
      </c>
      <c r="M26" s="42">
        <v>560000</v>
      </c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115686900</v>
      </c>
      <c r="J27" s="32"/>
      <c r="K27" s="57"/>
      <c r="L27" s="43">
        <v>-3490000</v>
      </c>
      <c r="M27" s="54">
        <v>122000</v>
      </c>
      <c r="N27" s="33"/>
      <c r="O27" s="34"/>
      <c r="P27" s="54"/>
      <c r="Q27" s="37"/>
      <c r="R27" s="52"/>
    </row>
    <row r="28" spans="1:21" x14ac:dyDescent="0.2">
      <c r="A28" s="7"/>
      <c r="B28" s="7"/>
      <c r="C28" s="58" t="s">
        <v>27</v>
      </c>
      <c r="D28" s="7"/>
      <c r="E28" s="7"/>
      <c r="F28" s="7"/>
      <c r="G28" s="59"/>
      <c r="H28" s="8"/>
      <c r="I28" s="8"/>
      <c r="J28" s="32"/>
      <c r="K28" s="33"/>
      <c r="L28" s="43"/>
      <c r="M28" s="50">
        <v>2440000</v>
      </c>
      <c r="N28" s="33"/>
      <c r="O28" s="34"/>
      <c r="P28" s="60"/>
      <c r="Q28" s="61"/>
      <c r="R28" s="40"/>
      <c r="S28" s="41"/>
      <c r="T28" s="48"/>
      <c r="U28" s="41"/>
    </row>
    <row r="29" spans="1:21" x14ac:dyDescent="0.2">
      <c r="A29" s="7"/>
      <c r="B29" s="7"/>
      <c r="C29" s="58" t="s">
        <v>28</v>
      </c>
      <c r="D29" s="7"/>
      <c r="E29" s="7"/>
      <c r="F29" s="7"/>
      <c r="G29" s="59"/>
      <c r="H29" s="8"/>
      <c r="I29" s="8"/>
      <c r="J29" s="32"/>
      <c r="K29" s="33"/>
      <c r="L29" s="43"/>
      <c r="M29" s="50">
        <v>62500</v>
      </c>
      <c r="N29" s="33"/>
      <c r="O29" s="34"/>
      <c r="P29" s="60"/>
      <c r="Q29" s="61"/>
      <c r="R29" s="40"/>
      <c r="S29" s="41"/>
      <c r="T29" s="62"/>
      <c r="U29" s="41"/>
    </row>
    <row r="30" spans="1:21" x14ac:dyDescent="0.25">
      <c r="A30" s="7"/>
      <c r="B30" s="7"/>
      <c r="C30" s="7"/>
      <c r="D30" s="7"/>
      <c r="E30" s="7"/>
      <c r="F30" s="7"/>
      <c r="G30" s="63"/>
      <c r="H30" s="8"/>
      <c r="I30" s="8"/>
      <c r="J30" s="32"/>
      <c r="K30" s="33"/>
      <c r="L30" s="43"/>
      <c r="M30" s="64">
        <v>384000</v>
      </c>
      <c r="N30" s="33"/>
      <c r="O30" s="34"/>
      <c r="P30" s="64"/>
      <c r="Q30" s="61"/>
      <c r="R30" s="40"/>
      <c r="S30" s="41"/>
      <c r="T30" s="48"/>
      <c r="U30" s="41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3"/>
      <c r="L31" s="43"/>
      <c r="M31" s="64">
        <v>1720000</v>
      </c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7</v>
      </c>
      <c r="H32" s="8"/>
      <c r="I32" s="8">
        <v>491495965</v>
      </c>
      <c r="J32" s="32"/>
      <c r="K32" s="65"/>
      <c r="L32" s="43"/>
      <c r="M32" s="64"/>
      <c r="N32" s="33"/>
      <c r="O32" s="34"/>
      <c r="P32" s="64"/>
      <c r="Q32" s="61"/>
      <c r="R32" s="2"/>
      <c r="S32" s="41"/>
      <c r="T32" s="2"/>
      <c r="U32" s="41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+'[1]30 April'!I58</f>
        <v>99455900</v>
      </c>
      <c r="J33" s="32"/>
      <c r="K33" s="65"/>
      <c r="L33" s="43"/>
      <c r="M33" s="64"/>
      <c r="N33" s="33"/>
      <c r="O33" s="34"/>
      <c r="P33" s="64"/>
      <c r="Q33" s="61"/>
      <c r="R33" s="2"/>
      <c r="S33" s="41"/>
      <c r="T33" s="2"/>
      <c r="U33" s="41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3"/>
      <c r="L34" s="34"/>
      <c r="M34" s="64"/>
      <c r="N34" s="33"/>
      <c r="O34" s="34"/>
      <c r="P34" s="64"/>
      <c r="Q34" s="61"/>
      <c r="R34" s="2"/>
      <c r="S34" s="41"/>
      <c r="T34" s="66"/>
      <c r="U34" s="41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0"/>
      <c r="J35" s="32"/>
      <c r="K35" s="57"/>
      <c r="L35" s="34"/>
      <c r="M35" s="64"/>
      <c r="N35" s="33"/>
      <c r="O35" s="34"/>
      <c r="P35" s="64"/>
      <c r="Q35" s="61"/>
      <c r="R35" s="41"/>
      <c r="S35" s="41"/>
      <c r="T35" s="2"/>
      <c r="U35" s="41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34"/>
      <c r="N36" s="33"/>
      <c r="O36" s="34"/>
      <c r="Q36" s="61"/>
      <c r="R36" s="9"/>
      <c r="S36" s="41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34"/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35</v>
      </c>
      <c r="F38" s="7"/>
      <c r="G38" s="22"/>
      <c r="H38" s="55"/>
      <c r="I38" s="8"/>
      <c r="J38" s="32"/>
      <c r="K38" s="32"/>
      <c r="L38" s="34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 t="s">
        <v>36</v>
      </c>
      <c r="D39" s="7"/>
      <c r="E39" s="7"/>
      <c r="F39" s="7"/>
      <c r="G39" s="7"/>
      <c r="H39" s="68"/>
      <c r="I39" s="7" t="s">
        <v>7</v>
      </c>
      <c r="J39" s="32"/>
      <c r="K39" s="32"/>
      <c r="L39" s="34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37</v>
      </c>
      <c r="D40" s="7"/>
      <c r="E40" s="7"/>
      <c r="F40" s="7"/>
      <c r="G40" s="7"/>
      <c r="H40" s="8"/>
      <c r="I40" s="8">
        <f>+I32+H38-H39</f>
        <v>491495965</v>
      </c>
      <c r="J40" s="32"/>
      <c r="K40" s="32"/>
      <c r="L40" s="34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34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7" t="s">
        <v>38</v>
      </c>
      <c r="D42" s="7"/>
      <c r="E42" s="7"/>
      <c r="F42" s="7"/>
      <c r="G42" s="7"/>
      <c r="H42" s="8">
        <v>75000000</v>
      </c>
      <c r="I42" s="8"/>
      <c r="J42" s="32"/>
      <c r="K42" s="32"/>
      <c r="L42" s="34"/>
      <c r="N42" s="33"/>
      <c r="O42" s="34"/>
      <c r="Q42" s="61"/>
      <c r="S42" s="41"/>
      <c r="T42" s="2"/>
      <c r="U42" s="2"/>
    </row>
    <row r="43" spans="1:21" x14ac:dyDescent="0.2">
      <c r="A43" s="7"/>
      <c r="B43" s="7"/>
      <c r="C43" s="17" t="s">
        <v>39</v>
      </c>
      <c r="D43" s="7"/>
      <c r="E43" s="7"/>
      <c r="F43" s="7"/>
      <c r="G43" s="7"/>
      <c r="H43" s="55">
        <v>7528602</v>
      </c>
      <c r="J43" s="32"/>
      <c r="K43" s="32"/>
      <c r="L43" s="34"/>
      <c r="N43" s="33"/>
      <c r="O43" s="34"/>
      <c r="Q43" s="61"/>
      <c r="S43" s="41"/>
      <c r="T43" s="2"/>
      <c r="U43" s="2"/>
    </row>
    <row r="44" spans="1:21" x14ac:dyDescent="0.2">
      <c r="A44" s="7"/>
      <c r="B44" s="7"/>
      <c r="C44" s="17" t="s">
        <v>40</v>
      </c>
      <c r="D44" s="7"/>
      <c r="E44" s="7"/>
      <c r="F44" s="7"/>
      <c r="G44" s="7"/>
      <c r="H44" s="8">
        <v>14838470</v>
      </c>
      <c r="I44" s="8"/>
      <c r="J44" s="32"/>
      <c r="K44" s="32"/>
      <c r="L44" s="34"/>
      <c r="N44" s="57"/>
      <c r="O44" s="69"/>
      <c r="Q44" s="61"/>
      <c r="S44" s="41"/>
      <c r="T44" s="2"/>
      <c r="U44" s="2"/>
    </row>
    <row r="45" spans="1:21" ht="16.5" x14ac:dyDescent="0.35">
      <c r="A45" s="7"/>
      <c r="B45" s="7"/>
      <c r="C45" s="17" t="s">
        <v>41</v>
      </c>
      <c r="D45" s="7"/>
      <c r="E45" s="7"/>
      <c r="F45" s="7"/>
      <c r="G45" s="7"/>
      <c r="H45" s="70">
        <v>43523470</v>
      </c>
      <c r="I45" s="8"/>
      <c r="J45" s="32"/>
      <c r="K45" s="32"/>
      <c r="L45" s="34"/>
      <c r="N45" s="33"/>
      <c r="O45" s="69"/>
      <c r="Q45" s="61"/>
      <c r="R45" s="71"/>
      <c r="S45" s="40"/>
      <c r="T45" s="72"/>
      <c r="U45" s="72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73">
        <f>SUM(H42:H45)</f>
        <v>140890542</v>
      </c>
      <c r="J46" s="32"/>
      <c r="K46" s="32"/>
      <c r="L46" s="34"/>
      <c r="N46" s="57"/>
      <c r="O46" s="69"/>
      <c r="Q46" s="61"/>
      <c r="R46" s="71"/>
      <c r="S46" s="40"/>
      <c r="T46" s="74"/>
      <c r="U46" s="72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75">
        <f>SUM(I40:I46)</f>
        <v>632386507</v>
      </c>
      <c r="J47" s="32"/>
      <c r="K47" s="32"/>
      <c r="L47" s="34"/>
      <c r="N47" s="33"/>
      <c r="O47" s="69"/>
      <c r="Q47" s="61"/>
      <c r="R47" s="71"/>
      <c r="S47" s="40"/>
      <c r="T47" s="71"/>
      <c r="U47" s="72"/>
    </row>
    <row r="48" spans="1:21" x14ac:dyDescent="0.25">
      <c r="A48" s="7"/>
      <c r="B48" s="17">
        <v>2</v>
      </c>
      <c r="C48" s="17" t="s">
        <v>42</v>
      </c>
      <c r="D48" s="7"/>
      <c r="E48" s="7"/>
      <c r="F48" s="7"/>
      <c r="G48" s="7"/>
      <c r="H48" s="8"/>
      <c r="I48" s="8"/>
      <c r="J48" s="76"/>
      <c r="K48" s="77"/>
      <c r="L48" s="34"/>
      <c r="N48" s="57"/>
      <c r="O48" s="69"/>
      <c r="Q48" s="61"/>
      <c r="R48" s="71"/>
      <c r="S48" s="72"/>
      <c r="T48" s="71"/>
      <c r="U48" s="72"/>
    </row>
    <row r="49" spans="1:21" x14ac:dyDescent="0.25">
      <c r="A49" s="7"/>
      <c r="B49" s="7"/>
      <c r="C49" s="7" t="s">
        <v>36</v>
      </c>
      <c r="D49" s="7"/>
      <c r="E49" s="7"/>
      <c r="F49" s="7"/>
      <c r="G49" s="16"/>
      <c r="H49" s="8">
        <f>M121</f>
        <v>19003500</v>
      </c>
      <c r="I49" s="8"/>
      <c r="J49" s="76"/>
      <c r="K49" s="77"/>
      <c r="L49" s="34"/>
      <c r="N49" s="33"/>
      <c r="O49" s="57"/>
      <c r="Q49" s="61"/>
      <c r="R49" s="78"/>
      <c r="S49" s="78">
        <f>SUM(S13:S47)</f>
        <v>0</v>
      </c>
      <c r="T49" s="71"/>
      <c r="U49" s="72"/>
    </row>
    <row r="50" spans="1:21" x14ac:dyDescent="0.25">
      <c r="A50" s="7"/>
      <c r="B50" s="7"/>
      <c r="C50" s="7" t="s">
        <v>43</v>
      </c>
      <c r="D50" s="7"/>
      <c r="E50" s="7"/>
      <c r="F50" s="7"/>
      <c r="G50" s="21"/>
      <c r="H50" s="79"/>
      <c r="I50" s="8" t="s">
        <v>7</v>
      </c>
      <c r="J50" s="80"/>
      <c r="K50" s="77"/>
      <c r="L50" s="34"/>
      <c r="M50" s="81"/>
      <c r="N50" s="33"/>
      <c r="O50" s="57"/>
      <c r="P50" s="81"/>
      <c r="Q50" s="61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7</v>
      </c>
      <c r="H51" s="82"/>
      <c r="I51" s="8">
        <f>H49+H50</f>
        <v>19003500</v>
      </c>
      <c r="J51" s="80"/>
      <c r="K51" s="77"/>
      <c r="L51" s="34"/>
      <c r="M51" s="81"/>
      <c r="N51" s="33"/>
      <c r="O51" s="43"/>
      <c r="P51" s="81"/>
      <c r="Q51" s="61"/>
      <c r="R51" s="83"/>
      <c r="S51" s="2" t="s">
        <v>44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84"/>
      <c r="I52" s="8" t="s">
        <v>7</v>
      </c>
      <c r="J52" s="76"/>
      <c r="K52" s="77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7" t="s">
        <v>45</v>
      </c>
      <c r="D53" s="7"/>
      <c r="E53" s="7"/>
      <c r="F53" s="7"/>
      <c r="G53" s="16"/>
      <c r="I53" s="8">
        <v>0</v>
      </c>
      <c r="J53" s="85"/>
      <c r="K53" s="77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86" t="s">
        <v>46</v>
      </c>
      <c r="D54" s="7"/>
      <c r="E54" s="7"/>
      <c r="F54" s="7"/>
      <c r="G54" s="16"/>
      <c r="H54" s="55">
        <f>+L121</f>
        <v>31523000</v>
      </c>
      <c r="I54" s="8"/>
      <c r="J54" s="87"/>
      <c r="K54" s="77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86" t="s">
        <v>47</v>
      </c>
      <c r="D55" s="7"/>
      <c r="E55" s="7"/>
      <c r="F55" s="7"/>
      <c r="G55" s="16"/>
      <c r="H55" s="55">
        <f>+O121</f>
        <v>3490000</v>
      </c>
      <c r="I55" s="8"/>
      <c r="J55" s="87"/>
      <c r="K55" s="77"/>
      <c r="L55" s="34"/>
      <c r="M55" s="81"/>
      <c r="N55" s="33"/>
      <c r="O55" s="43"/>
      <c r="P55" s="81"/>
      <c r="Q55" s="61"/>
      <c r="R55" s="83"/>
      <c r="S55" s="2"/>
      <c r="U55" s="2"/>
    </row>
    <row r="56" spans="1:21" x14ac:dyDescent="0.25">
      <c r="A56" s="7"/>
      <c r="B56" s="7"/>
      <c r="C56" s="7" t="s">
        <v>48</v>
      </c>
      <c r="D56" s="7"/>
      <c r="E56" s="7"/>
      <c r="F56" s="7"/>
      <c r="G56" s="7"/>
      <c r="H56" s="68">
        <v>221500</v>
      </c>
      <c r="I56" s="8"/>
      <c r="J56" s="87"/>
      <c r="K56" s="77"/>
      <c r="L56" s="34"/>
      <c r="M56" s="81"/>
      <c r="N56" s="33"/>
      <c r="O56" s="43"/>
      <c r="P56" s="81"/>
      <c r="Q56" s="61"/>
      <c r="R56" s="83"/>
      <c r="S56" s="2"/>
      <c r="U56" s="2"/>
    </row>
    <row r="57" spans="1:21" x14ac:dyDescent="0.25">
      <c r="A57" s="7"/>
      <c r="B57" s="7"/>
      <c r="C57" s="7" t="s">
        <v>49</v>
      </c>
      <c r="D57" s="7"/>
      <c r="E57" s="7"/>
      <c r="F57" s="7"/>
      <c r="G57" s="7"/>
      <c r="H57" s="16"/>
      <c r="I57" s="68">
        <f>SUM(H54:H56)</f>
        <v>35234500</v>
      </c>
      <c r="J57" s="85"/>
      <c r="K57" s="77"/>
      <c r="L57" s="34"/>
      <c r="M57" s="81"/>
      <c r="N57" s="33"/>
      <c r="O57" s="43"/>
      <c r="P57" s="81"/>
      <c r="Q57" s="61"/>
      <c r="R57" s="88"/>
      <c r="S57" s="66"/>
      <c r="T57" s="88"/>
      <c r="U57" s="66"/>
    </row>
    <row r="58" spans="1:21" x14ac:dyDescent="0.25">
      <c r="A58" s="7"/>
      <c r="B58" s="7"/>
      <c r="C58" s="17" t="s">
        <v>49</v>
      </c>
      <c r="D58" s="7"/>
      <c r="E58" s="7"/>
      <c r="F58" s="7"/>
      <c r="G58" s="7"/>
      <c r="H58" s="8"/>
      <c r="I58" s="8">
        <f>+I33-I51+I57</f>
        <v>115686900</v>
      </c>
      <c r="J58" s="85"/>
      <c r="K58" s="77"/>
      <c r="L58" s="34"/>
      <c r="M58" s="89"/>
      <c r="N58" s="33"/>
      <c r="O58" s="43"/>
      <c r="P58" s="89"/>
      <c r="Q58" s="61"/>
      <c r="R58" s="88"/>
      <c r="S58" s="66"/>
      <c r="T58" s="88"/>
      <c r="U58" s="66"/>
    </row>
    <row r="59" spans="1:21" x14ac:dyDescent="0.25">
      <c r="A59" s="86" t="s">
        <v>50</v>
      </c>
      <c r="B59" s="7"/>
      <c r="C59" s="7" t="s">
        <v>51</v>
      </c>
      <c r="D59" s="7"/>
      <c r="E59" s="7"/>
      <c r="F59" s="7"/>
      <c r="G59" s="7"/>
      <c r="H59" s="8"/>
      <c r="I59" s="8">
        <f>+I27</f>
        <v>115686900</v>
      </c>
      <c r="J59" s="87"/>
      <c r="K59" s="77"/>
      <c r="L59" s="34"/>
      <c r="M59" s="89"/>
      <c r="N59" s="33"/>
      <c r="O59" s="43"/>
      <c r="P59" s="89"/>
      <c r="Q59" s="61"/>
      <c r="R59" s="88"/>
      <c r="S59" s="66"/>
      <c r="T59" s="88"/>
      <c r="U59" s="66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7</v>
      </c>
      <c r="I60" s="68">
        <v>0</v>
      </c>
      <c r="J60" s="87"/>
      <c r="K60" s="77"/>
      <c r="L60" s="34"/>
      <c r="M60" s="90"/>
      <c r="N60" s="33"/>
      <c r="O60" s="43"/>
      <c r="P60" s="90"/>
      <c r="Q60" s="61"/>
      <c r="R60" s="88"/>
      <c r="S60" s="66"/>
      <c r="T60" s="88"/>
      <c r="U60" s="91"/>
    </row>
    <row r="61" spans="1:21" x14ac:dyDescent="0.25">
      <c r="A61" s="7"/>
      <c r="B61" s="7"/>
      <c r="C61" s="7"/>
      <c r="D61" s="7"/>
      <c r="E61" s="7" t="s">
        <v>52</v>
      </c>
      <c r="F61" s="7"/>
      <c r="G61" s="7"/>
      <c r="H61" s="8"/>
      <c r="I61" s="8">
        <f>+I59-I58</f>
        <v>0</v>
      </c>
      <c r="J61" s="92"/>
      <c r="K61" s="77"/>
      <c r="L61" s="34"/>
      <c r="M61" s="81"/>
      <c r="N61" s="33"/>
      <c r="O61" s="43"/>
      <c r="P61" s="81"/>
      <c r="Q61" s="61"/>
      <c r="R61" s="88"/>
      <c r="S61" s="66"/>
      <c r="T61" s="88"/>
      <c r="U61" s="88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92"/>
      <c r="K62" s="77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 t="s">
        <v>53</v>
      </c>
      <c r="B63" s="7"/>
      <c r="C63" s="7"/>
      <c r="D63" s="7"/>
      <c r="E63" s="7"/>
      <c r="F63" s="7"/>
      <c r="G63" s="7"/>
      <c r="H63" s="8"/>
      <c r="I63" s="93"/>
      <c r="J63" s="92"/>
      <c r="K63" s="77"/>
      <c r="L63" s="34"/>
      <c r="M63" s="90"/>
      <c r="N63" s="33"/>
      <c r="O63" s="43"/>
      <c r="P63" s="90"/>
      <c r="Q63" s="61"/>
      <c r="R63" s="88"/>
      <c r="S63" s="66"/>
      <c r="T63" s="88"/>
      <c r="U63" s="88"/>
    </row>
    <row r="64" spans="1:21" x14ac:dyDescent="0.25">
      <c r="A64" s="7" t="s">
        <v>54</v>
      </c>
      <c r="B64" s="7"/>
      <c r="C64" s="7"/>
      <c r="D64" s="7"/>
      <c r="E64" s="7" t="s">
        <v>7</v>
      </c>
      <c r="F64" s="7"/>
      <c r="G64" s="7" t="s">
        <v>55</v>
      </c>
      <c r="H64" s="8"/>
      <c r="I64" s="22"/>
      <c r="J64" s="92"/>
      <c r="K64" s="77"/>
      <c r="L64" s="34"/>
      <c r="M64" s="90"/>
      <c r="N64" s="33"/>
      <c r="O64" s="43"/>
      <c r="P64" s="90"/>
      <c r="Q64" s="61"/>
      <c r="R64" s="88"/>
      <c r="S64" s="66"/>
      <c r="T64" s="88"/>
      <c r="U64" s="88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7</v>
      </c>
      <c r="I65" s="22"/>
      <c r="J65" s="92"/>
      <c r="K65" s="77"/>
      <c r="L65" s="34"/>
      <c r="M65" s="90"/>
      <c r="N65" s="33"/>
      <c r="O65" s="43"/>
      <c r="P65" s="90"/>
      <c r="Q65" s="61"/>
      <c r="S65" s="41"/>
    </row>
    <row r="66" spans="1:19" x14ac:dyDescent="0.25">
      <c r="A66" s="94"/>
      <c r="B66" s="95"/>
      <c r="C66" s="95"/>
      <c r="D66" s="96"/>
      <c r="E66" s="96"/>
      <c r="F66" s="96"/>
      <c r="G66" s="96"/>
      <c r="H66" s="96"/>
      <c r="J66" s="92"/>
      <c r="K66" s="77"/>
      <c r="L66" s="34"/>
      <c r="N66" s="33"/>
      <c r="O66" s="43"/>
      <c r="Q66" s="61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92"/>
      <c r="K67" s="77"/>
      <c r="L67" s="34"/>
      <c r="N67" s="33"/>
      <c r="O67" s="43"/>
      <c r="Q67" s="61"/>
      <c r="S67" s="83"/>
    </row>
    <row r="68" spans="1:19" x14ac:dyDescent="0.25">
      <c r="A68" s="97" t="s">
        <v>56</v>
      </c>
      <c r="B68" s="95"/>
      <c r="C68" s="95"/>
      <c r="D68" s="96"/>
      <c r="E68" s="96"/>
      <c r="F68" s="96"/>
      <c r="G68" s="9" t="s">
        <v>57</v>
      </c>
      <c r="J68" s="92"/>
      <c r="K68" s="77"/>
      <c r="L68" s="34"/>
      <c r="O68" s="43"/>
      <c r="Q68" s="61"/>
      <c r="S68" s="83"/>
    </row>
    <row r="69" spans="1:19" x14ac:dyDescent="0.25">
      <c r="K69" s="77"/>
      <c r="L69" s="34"/>
    </row>
    <row r="70" spans="1:19" x14ac:dyDescent="0.25">
      <c r="A70" s="97" t="s">
        <v>58</v>
      </c>
      <c r="B70" s="95"/>
      <c r="C70" s="95"/>
      <c r="D70" s="96"/>
      <c r="E70" s="96"/>
      <c r="F70" s="96"/>
      <c r="G70" s="9"/>
      <c r="H70" s="6" t="s">
        <v>59</v>
      </c>
      <c r="J70" s="92"/>
      <c r="K70" s="77"/>
      <c r="L70" s="34"/>
      <c r="O70" s="43"/>
      <c r="Q70" s="61"/>
      <c r="S70" s="83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/>
      <c r="F72" s="2"/>
      <c r="G72" s="96" t="s">
        <v>60</v>
      </c>
      <c r="H72" s="2"/>
      <c r="I72" s="2"/>
      <c r="J72" s="92"/>
      <c r="K72" s="77"/>
      <c r="L72" s="34"/>
      <c r="M72" s="90"/>
      <c r="N72" s="90"/>
      <c r="O72" s="43"/>
      <c r="P72" s="90"/>
      <c r="Q72" s="61"/>
    </row>
    <row r="73" spans="1:19" x14ac:dyDescent="0.25">
      <c r="A73" s="2"/>
      <c r="B73" s="2"/>
      <c r="C73" s="2"/>
      <c r="D73" s="2"/>
      <c r="E73" s="2"/>
      <c r="F73" s="2"/>
      <c r="G73" s="96"/>
      <c r="H73" s="2"/>
      <c r="I73" s="2"/>
      <c r="J73" s="92"/>
      <c r="K73" s="77"/>
      <c r="L73" s="34"/>
      <c r="O73" s="43"/>
      <c r="Q73" s="61"/>
    </row>
    <row r="74" spans="1:19" x14ac:dyDescent="0.25">
      <c r="A74" s="2"/>
      <c r="B74" s="2"/>
      <c r="C74" s="2"/>
      <c r="D74" s="2"/>
      <c r="E74" s="2" t="s">
        <v>61</v>
      </c>
      <c r="F74" s="2"/>
      <c r="G74" s="2"/>
      <c r="H74" s="2"/>
      <c r="I74" s="2"/>
      <c r="J74" s="92"/>
      <c r="K74" s="77"/>
      <c r="L74" s="34"/>
      <c r="O74" s="43"/>
      <c r="Q74" s="61"/>
    </row>
    <row r="75" spans="1:19" x14ac:dyDescent="0.25">
      <c r="A75" s="2"/>
      <c r="B75" s="2"/>
      <c r="C75" s="2"/>
      <c r="D75" s="2"/>
      <c r="E75" s="2" t="s">
        <v>61</v>
      </c>
      <c r="F75" s="2"/>
      <c r="G75" s="2"/>
      <c r="H75" s="2"/>
      <c r="I75" s="99"/>
      <c r="J75" s="92"/>
      <c r="K75" s="77"/>
      <c r="L75" s="34"/>
      <c r="O75" s="43"/>
      <c r="Q75" s="61"/>
    </row>
    <row r="76" spans="1:19" x14ac:dyDescent="0.25">
      <c r="A76" s="96"/>
      <c r="B76" s="96"/>
      <c r="C76" s="96"/>
      <c r="D76" s="96"/>
      <c r="E76" s="96"/>
      <c r="F76" s="96"/>
      <c r="G76" s="100"/>
      <c r="H76" s="101"/>
      <c r="I76" s="96"/>
      <c r="J76" s="92"/>
      <c r="K76" s="77"/>
      <c r="L76" s="34"/>
      <c r="O76" s="43"/>
      <c r="Q76" s="102"/>
    </row>
    <row r="77" spans="1:19" x14ac:dyDescent="0.25">
      <c r="A77" s="96"/>
      <c r="B77" s="96"/>
      <c r="C77" s="96"/>
      <c r="D77" s="96"/>
      <c r="E77" s="96"/>
      <c r="F77" s="96"/>
      <c r="G77" s="100" t="s">
        <v>62</v>
      </c>
      <c r="H77" s="103"/>
      <c r="I77" s="96"/>
      <c r="J77" s="92"/>
      <c r="K77" s="77"/>
      <c r="L77" s="34"/>
      <c r="O77" s="43"/>
      <c r="Q77" s="102"/>
    </row>
    <row r="78" spans="1:19" x14ac:dyDescent="0.25">
      <c r="A78" s="104"/>
      <c r="B78" s="105"/>
      <c r="C78" s="105"/>
      <c r="D78" s="105"/>
      <c r="E78" s="106"/>
      <c r="F78" s="2"/>
      <c r="G78" s="2"/>
      <c r="H78" s="66"/>
      <c r="I78" s="2"/>
      <c r="J78" s="92"/>
      <c r="K78" s="77"/>
      <c r="L78" s="34"/>
      <c r="O78" s="43"/>
      <c r="Q78" s="102"/>
    </row>
    <row r="79" spans="1:19" x14ac:dyDescent="0.25">
      <c r="A79" s="104"/>
      <c r="B79" s="105"/>
      <c r="C79" s="107"/>
      <c r="D79" s="105"/>
      <c r="E79" s="108"/>
      <c r="F79" s="2"/>
      <c r="G79" s="2"/>
      <c r="H79" s="66"/>
      <c r="I79" s="2"/>
      <c r="J79" s="92"/>
      <c r="K79" s="109"/>
      <c r="O79" s="43"/>
      <c r="Q79" s="102"/>
    </row>
    <row r="80" spans="1:19" x14ac:dyDescent="0.25">
      <c r="A80" s="106"/>
      <c r="B80" s="105"/>
      <c r="C80" s="107"/>
      <c r="D80" s="107"/>
      <c r="E80" s="110"/>
      <c r="F80" s="83"/>
      <c r="H80" s="88"/>
      <c r="J80" s="92"/>
      <c r="O80" s="43"/>
      <c r="Q80" s="102"/>
    </row>
    <row r="81" spans="1:17" x14ac:dyDescent="0.25">
      <c r="A81" s="111"/>
      <c r="B81" s="105"/>
      <c r="C81" s="112"/>
      <c r="D81" s="112"/>
      <c r="E81" s="110"/>
      <c r="H81" s="88"/>
      <c r="J81" s="92"/>
      <c r="O81" s="43"/>
      <c r="Q81" s="102"/>
    </row>
    <row r="82" spans="1:17" x14ac:dyDescent="0.25">
      <c r="A82" s="113"/>
      <c r="B82" s="105"/>
      <c r="C82" s="112"/>
      <c r="D82" s="112"/>
      <c r="E82" s="110"/>
      <c r="H82" s="88"/>
      <c r="J82" s="92"/>
      <c r="O82" s="43"/>
      <c r="Q82" s="114"/>
    </row>
    <row r="83" spans="1:17" x14ac:dyDescent="0.25">
      <c r="A83" s="113"/>
      <c r="B83" s="105"/>
      <c r="C83" s="112"/>
      <c r="D83" s="112"/>
      <c r="E83" s="110"/>
      <c r="H83" s="88"/>
      <c r="J83" s="92"/>
      <c r="O83" s="43"/>
      <c r="Q83" s="114"/>
    </row>
    <row r="84" spans="1:17" x14ac:dyDescent="0.25">
      <c r="A84" s="115"/>
      <c r="B84" s="105"/>
      <c r="C84" s="105"/>
      <c r="D84" s="105"/>
      <c r="E84" s="106"/>
      <c r="F84" s="2"/>
      <c r="G84" s="2"/>
      <c r="H84" s="66"/>
      <c r="I84" s="2"/>
      <c r="J84" s="92"/>
      <c r="K84" s="57"/>
      <c r="L84" s="43"/>
      <c r="O84" s="43"/>
      <c r="Q84" s="114"/>
    </row>
    <row r="85" spans="1:17" x14ac:dyDescent="0.25">
      <c r="A85" s="104" t="s">
        <v>63</v>
      </c>
      <c r="B85" s="105"/>
      <c r="C85" s="105"/>
      <c r="D85" s="105"/>
      <c r="E85" s="106"/>
      <c r="F85" s="2"/>
      <c r="G85" s="2"/>
      <c r="H85" s="66"/>
      <c r="I85" s="2"/>
      <c r="J85" s="92"/>
      <c r="K85" s="116"/>
      <c r="L85" s="43"/>
      <c r="O85" s="43"/>
      <c r="Q85" s="114"/>
    </row>
    <row r="86" spans="1:17" x14ac:dyDescent="0.25">
      <c r="A86" s="104"/>
      <c r="B86" s="105"/>
      <c r="C86" s="107"/>
      <c r="D86" s="105"/>
      <c r="E86" s="108"/>
      <c r="F86" s="2"/>
      <c r="G86" s="2"/>
      <c r="H86" s="66"/>
      <c r="I86" s="2"/>
      <c r="J86" s="92"/>
      <c r="K86" s="116"/>
      <c r="L86" s="43"/>
      <c r="O86" s="43"/>
      <c r="Q86" s="114"/>
    </row>
    <row r="87" spans="1:17" x14ac:dyDescent="0.25">
      <c r="A87" s="117">
        <f>SUM(A68:A86)</f>
        <v>0</v>
      </c>
      <c r="E87" s="88">
        <f>SUM(E68:E86)</f>
        <v>0</v>
      </c>
      <c r="H87" s="88">
        <f>SUM(H68:H86)</f>
        <v>0</v>
      </c>
      <c r="J87" s="92"/>
      <c r="K87" s="116"/>
      <c r="L87" s="43"/>
      <c r="O87" s="43"/>
      <c r="Q87" s="114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5">
      <c r="J92" s="92"/>
      <c r="K92" s="116"/>
      <c r="L92" s="43"/>
      <c r="O92" s="43"/>
      <c r="Q92" s="102"/>
    </row>
    <row r="93" spans="1:17" x14ac:dyDescent="0.25">
      <c r="J93" s="92"/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">
      <c r="K98" s="116"/>
      <c r="L98" s="43"/>
      <c r="O98" s="43"/>
      <c r="Q98" s="102"/>
    </row>
    <row r="99" spans="1:21" x14ac:dyDescent="0.2">
      <c r="K99" s="116"/>
      <c r="L99" s="43"/>
      <c r="O99" s="43"/>
      <c r="Q99" s="102"/>
    </row>
    <row r="100" spans="1:21" x14ac:dyDescent="0.25">
      <c r="K100" s="116"/>
      <c r="L100" s="118"/>
      <c r="O100" s="118"/>
      <c r="Q100" s="102"/>
    </row>
    <row r="101" spans="1:21" x14ac:dyDescent="0.25">
      <c r="K101" s="116"/>
      <c r="L101" s="118"/>
      <c r="O101" s="118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x14ac:dyDescent="0.25">
      <c r="K107" s="116"/>
      <c r="L107" s="119"/>
      <c r="O107" s="119"/>
      <c r="Q107" s="102"/>
    </row>
    <row r="108" spans="1:21" x14ac:dyDescent="0.25">
      <c r="K108" s="116"/>
      <c r="L108" s="119"/>
      <c r="O108" s="119"/>
      <c r="Q108" s="102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102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8"/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16"/>
      <c r="L113" s="119"/>
      <c r="O113" s="119"/>
      <c r="Q113" s="90">
        <f>SUM(Q13:Q112)</f>
        <v>0</v>
      </c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19"/>
      <c r="O119" s="119"/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16"/>
      <c r="L120" s="119"/>
      <c r="O120" s="119"/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16"/>
      <c r="L121" s="120">
        <f>SUM(L12:L120)</f>
        <v>31523000</v>
      </c>
      <c r="M121" s="120">
        <f t="shared" ref="M121:P121" si="1">SUM(M13:M120)</f>
        <v>19003500</v>
      </c>
      <c r="N121" s="120">
        <f>SUM(N13:N120)</f>
        <v>0</v>
      </c>
      <c r="O121" s="120">
        <f>SUM(O13:O120)</f>
        <v>3490000</v>
      </c>
      <c r="P121" s="120">
        <f t="shared" si="1"/>
        <v>0</v>
      </c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0">
        <f>SUM(L16:L121)</f>
        <v>45106000</v>
      </c>
      <c r="O122" s="120">
        <f>SUM(O13:O121)</f>
        <v>6980000</v>
      </c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  <row r="131" spans="1:21" s="67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98"/>
      <c r="R131" s="6"/>
      <c r="S131" s="6"/>
      <c r="T131" s="6"/>
      <c r="U131" s="6"/>
    </row>
    <row r="132" spans="1:21" s="67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98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3" r:id="rId1" display="cetak-kwitansi.php%3fid=1801842"/>
    <hyperlink ref="K18" r:id="rId2" display="cetak-kwitansi.php%3fid=1801849"/>
    <hyperlink ref="K19" r:id="rId3" display="cetak-kwitansi.php%3fid=1801850"/>
    <hyperlink ref="K20" r:id="rId4" display="cetak-kwitansi.php%3fid=1801851"/>
    <hyperlink ref="K21" r:id="rId5" display="cetak-kwitansi.php%3fid=1801857"/>
    <hyperlink ref="K22" r:id="rId6" display="cetak-kwitansi.php%3fid=1801858"/>
    <hyperlink ref="K23" r:id="rId7" display="cetak-kwitansi.php%3fid=1801859"/>
    <hyperlink ref="K24" r:id="rId8" display="cetak-kwitansi.php%3fid=1801860"/>
    <hyperlink ref="K26" r:id="rId9" display="cetak-kwitansi.php%3fid=1801862"/>
    <hyperlink ref="K14" r:id="rId10" display="cetak-kwitansi.php%3fid=1801843"/>
    <hyperlink ref="K15" r:id="rId11" display="cetak-kwitansi.php%3fid=1801846"/>
    <hyperlink ref="K16" r:id="rId12" display="cetak-kwitansi.php%3fid=1801847"/>
    <hyperlink ref="K17" r:id="rId13" display="cetak-kwitansi.php%3fid=1801848"/>
    <hyperlink ref="K25" r:id="rId14" display="cetak-kwitansi.php%3fid=1801861"/>
  </hyperlinks>
  <pageMargins left="0.7" right="0.7" top="0.75" bottom="0.75" header="0.3" footer="0.3"/>
  <pageSetup scale="61" orientation="portrait" r:id="rId1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E40" zoomScale="90" zoomScaleNormal="100" zoomScaleSheetLayoutView="90" workbookViewId="0">
      <selection activeCell="I56" sqref="I5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29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66</v>
      </c>
      <c r="C3" s="9"/>
      <c r="D3" s="7"/>
      <c r="E3" s="7"/>
      <c r="F3" s="7"/>
      <c r="G3" s="7"/>
      <c r="H3" s="7" t="s">
        <v>3</v>
      </c>
      <c r="I3" s="11">
        <v>43232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676-15</f>
        <v>661</v>
      </c>
      <c r="F8" s="21"/>
      <c r="G8" s="16">
        <f>C8*E8</f>
        <v>66100000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571</v>
      </c>
      <c r="F9" s="21"/>
      <c r="G9" s="16">
        <f t="shared" ref="G9:G16" si="0">C9*E9</f>
        <v>28550000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6</v>
      </c>
      <c r="F10" s="21"/>
      <c r="G10" s="16">
        <f t="shared" si="0"/>
        <v>120000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14</v>
      </c>
      <c r="F11" s="21"/>
      <c r="G11" s="16">
        <f t="shared" si="0"/>
        <v>140000</v>
      </c>
      <c r="H11" s="8"/>
      <c r="I11" s="16"/>
      <c r="J11" s="16"/>
      <c r="K11" s="25"/>
      <c r="L11" s="146" t="s">
        <v>13</v>
      </c>
      <c r="M11" s="146"/>
      <c r="N11" s="147" t="s">
        <v>14</v>
      </c>
      <c r="O11" s="147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11</v>
      </c>
      <c r="F12" s="21"/>
      <c r="G12" s="16">
        <f t="shared" si="0"/>
        <v>55000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6</v>
      </c>
      <c r="F13" s="21"/>
      <c r="G13" s="16">
        <f t="shared" si="0"/>
        <v>12000</v>
      </c>
      <c r="H13" s="8"/>
      <c r="I13" s="16"/>
      <c r="J13" s="32"/>
      <c r="K13" s="33">
        <v>46110</v>
      </c>
      <c r="L13" s="34">
        <v>9000000</v>
      </c>
      <c r="M13" s="35">
        <v>99000</v>
      </c>
      <c r="N13" s="33"/>
      <c r="O13" s="34">
        <v>82908000</v>
      </c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3</v>
      </c>
      <c r="F14" s="21"/>
      <c r="G14" s="16">
        <f t="shared" si="0"/>
        <v>3000</v>
      </c>
      <c r="H14" s="8"/>
      <c r="I14" s="16"/>
      <c r="J14" s="32"/>
      <c r="K14" s="33">
        <v>46111</v>
      </c>
      <c r="L14" s="34">
        <v>1000000</v>
      </c>
      <c r="M14" s="35">
        <v>300000</v>
      </c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3">
        <v>46112</v>
      </c>
      <c r="L15" s="34">
        <v>2000000</v>
      </c>
      <c r="M15" s="35">
        <v>400000</v>
      </c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3">
        <v>46113</v>
      </c>
      <c r="L16" s="34">
        <v>400000</v>
      </c>
      <c r="M16" s="35">
        <v>100000</v>
      </c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94980000</v>
      </c>
      <c r="I17" s="9"/>
      <c r="J17" s="32"/>
      <c r="K17" s="33">
        <v>46114</v>
      </c>
      <c r="L17" s="34">
        <v>1000000</v>
      </c>
      <c r="M17" s="35">
        <v>1470000</v>
      </c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33">
        <v>46115</v>
      </c>
      <c r="L18" s="34">
        <v>1800000</v>
      </c>
      <c r="M18" s="35">
        <v>200000</v>
      </c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3">
        <v>46116</v>
      </c>
      <c r="L19" s="34">
        <v>1450000</v>
      </c>
      <c r="M19" s="35">
        <v>125000</v>
      </c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3">
        <v>46117</v>
      </c>
      <c r="L20" s="34">
        <v>1000000</v>
      </c>
      <c r="M20" s="35">
        <v>200000</v>
      </c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1</v>
      </c>
      <c r="F21" s="7"/>
      <c r="G21" s="22">
        <f>C21*E21</f>
        <v>500</v>
      </c>
      <c r="H21" s="8"/>
      <c r="I21" s="22"/>
      <c r="J21" s="32"/>
      <c r="K21" s="33">
        <v>46118</v>
      </c>
      <c r="L21" s="34">
        <v>1100000</v>
      </c>
      <c r="M21" s="35">
        <v>2350000</v>
      </c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33">
        <v>46119</v>
      </c>
      <c r="L22" s="34">
        <v>5000000</v>
      </c>
      <c r="M22" s="35">
        <v>1570000</v>
      </c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33">
        <v>46120</v>
      </c>
      <c r="L23" s="34">
        <v>700000</v>
      </c>
      <c r="M23" s="35">
        <v>20000</v>
      </c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3">
        <v>46121</v>
      </c>
      <c r="L24" s="34">
        <v>1000000</v>
      </c>
      <c r="M24" s="35"/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33">
        <v>46122</v>
      </c>
      <c r="L25" s="34">
        <v>1100000</v>
      </c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1400</v>
      </c>
      <c r="I26" s="8"/>
      <c r="J26" s="32"/>
      <c r="K26" s="33">
        <v>46123</v>
      </c>
      <c r="L26" s="34">
        <v>1500000</v>
      </c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94981400</v>
      </c>
      <c r="J27" s="32"/>
      <c r="K27" s="33">
        <v>46124</v>
      </c>
      <c r="L27" s="34">
        <v>2162000</v>
      </c>
      <c r="M27" s="54"/>
      <c r="N27" s="33"/>
      <c r="O27" s="34"/>
      <c r="P27" s="54"/>
      <c r="Q27" s="37"/>
      <c r="R27" s="52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2"/>
      <c r="K28" s="33">
        <v>46125</v>
      </c>
      <c r="L28" s="34">
        <v>2400000</v>
      </c>
      <c r="M28" s="64"/>
      <c r="N28" s="33"/>
      <c r="O28" s="34"/>
      <c r="P28" s="64"/>
      <c r="Q28" s="61"/>
      <c r="R28" s="40"/>
      <c r="S28" s="41"/>
      <c r="T28" s="48"/>
      <c r="U28" s="41"/>
    </row>
    <row r="29" spans="1:21" x14ac:dyDescent="0.25">
      <c r="A29" s="7"/>
      <c r="B29" s="7"/>
      <c r="C29" s="17" t="s">
        <v>29</v>
      </c>
      <c r="D29" s="7"/>
      <c r="E29" s="7"/>
      <c r="F29" s="7"/>
      <c r="G29" s="7"/>
      <c r="H29" s="8"/>
      <c r="I29" s="8"/>
      <c r="J29" s="32"/>
      <c r="K29" s="33">
        <v>46126</v>
      </c>
      <c r="L29" s="34">
        <v>1400000</v>
      </c>
      <c r="M29" s="64"/>
      <c r="N29" s="33"/>
      <c r="O29" s="34"/>
      <c r="P29" s="64"/>
      <c r="Q29" s="61"/>
      <c r="R29" s="2"/>
      <c r="S29" s="41"/>
      <c r="T29" s="2"/>
      <c r="U29" s="41"/>
    </row>
    <row r="30" spans="1:21" x14ac:dyDescent="0.25">
      <c r="A30" s="7"/>
      <c r="B30" s="7"/>
      <c r="C30" s="7" t="s">
        <v>30</v>
      </c>
      <c r="D30" s="7"/>
      <c r="E30" s="7"/>
      <c r="F30" s="7"/>
      <c r="G30" s="7" t="s">
        <v>7</v>
      </c>
      <c r="H30" s="8"/>
      <c r="I30" s="8">
        <f>+'05 Mei '!I40</f>
        <v>451495965</v>
      </c>
      <c r="J30" s="32"/>
      <c r="K30" s="33">
        <v>46127</v>
      </c>
      <c r="L30" s="34">
        <v>2900000</v>
      </c>
      <c r="M30" s="64"/>
      <c r="N30" s="33"/>
      <c r="O30" s="34"/>
      <c r="P30" s="64"/>
      <c r="Q30" s="61"/>
      <c r="R30" s="2"/>
      <c r="S30" s="41"/>
      <c r="T30" s="2"/>
      <c r="U30" s="41"/>
    </row>
    <row r="31" spans="1:21" x14ac:dyDescent="0.25">
      <c r="A31" s="7"/>
      <c r="B31" s="7"/>
      <c r="C31" s="7" t="s">
        <v>31</v>
      </c>
      <c r="D31" s="7"/>
      <c r="E31" s="7"/>
      <c r="F31" s="7"/>
      <c r="G31" s="7"/>
      <c r="H31" s="8"/>
      <c r="I31" s="8">
        <f>+'11 Mei '!I56</f>
        <v>14157400</v>
      </c>
      <c r="J31" s="32"/>
      <c r="K31" s="33">
        <v>46128</v>
      </c>
      <c r="L31" s="34">
        <v>1500000</v>
      </c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33">
        <v>46129</v>
      </c>
      <c r="L32" s="34">
        <v>1000000</v>
      </c>
      <c r="M32" s="64"/>
      <c r="N32" s="33"/>
      <c r="O32" s="34"/>
      <c r="P32" s="64"/>
      <c r="Q32" s="61"/>
      <c r="R32" s="2"/>
      <c r="S32" s="41"/>
      <c r="T32" s="66"/>
      <c r="U32" s="41"/>
    </row>
    <row r="33" spans="1:21" x14ac:dyDescent="0.25">
      <c r="A33" s="7"/>
      <c r="B33" s="7"/>
      <c r="C33" s="17" t="s">
        <v>32</v>
      </c>
      <c r="D33" s="7"/>
      <c r="E33" s="7"/>
      <c r="F33" s="7"/>
      <c r="G33" s="7"/>
      <c r="H33" s="8"/>
      <c r="I33" s="40"/>
      <c r="J33" s="32"/>
      <c r="K33" s="33">
        <v>46130</v>
      </c>
      <c r="L33" s="34">
        <v>3400000</v>
      </c>
      <c r="M33" s="64"/>
      <c r="N33" s="33"/>
      <c r="O33" s="34"/>
      <c r="P33" s="64"/>
      <c r="Q33" s="61"/>
      <c r="R33" s="41"/>
      <c r="S33" s="41"/>
      <c r="T33" s="2"/>
      <c r="U33" s="41"/>
    </row>
    <row r="34" spans="1:21" x14ac:dyDescent="0.2">
      <c r="A34" s="7"/>
      <c r="B34" s="17">
        <v>1</v>
      </c>
      <c r="C34" s="17" t="s">
        <v>33</v>
      </c>
      <c r="D34" s="7"/>
      <c r="E34" s="7"/>
      <c r="F34" s="7"/>
      <c r="G34" s="7"/>
      <c r="H34" s="8"/>
      <c r="I34" s="8"/>
      <c r="J34" s="32"/>
      <c r="K34" s="33">
        <v>46131</v>
      </c>
      <c r="L34" s="34">
        <v>1600000</v>
      </c>
      <c r="N34" s="33"/>
      <c r="O34" s="34"/>
      <c r="Q34" s="61"/>
      <c r="R34" s="9"/>
      <c r="S34" s="41"/>
      <c r="T34" s="2"/>
      <c r="U34" s="2"/>
    </row>
    <row r="35" spans="1:21" x14ac:dyDescent="0.2">
      <c r="A35" s="7"/>
      <c r="B35" s="17"/>
      <c r="C35" s="17" t="s">
        <v>15</v>
      </c>
      <c r="D35" s="7"/>
      <c r="E35" s="7"/>
      <c r="F35" s="7"/>
      <c r="G35" s="7"/>
      <c r="H35" s="8"/>
      <c r="I35" s="8"/>
      <c r="J35" s="32"/>
      <c r="K35" s="33">
        <v>46132</v>
      </c>
      <c r="L35" s="34">
        <v>1800000</v>
      </c>
      <c r="N35" s="33"/>
      <c r="O35" s="34"/>
      <c r="Q35" s="61"/>
      <c r="S35" s="41"/>
      <c r="T35" s="2"/>
      <c r="U35" s="2"/>
    </row>
    <row r="36" spans="1:21" x14ac:dyDescent="0.2">
      <c r="A36" s="7"/>
      <c r="B36" s="7"/>
      <c r="C36" s="7" t="s">
        <v>34</v>
      </c>
      <c r="D36" s="7"/>
      <c r="E36" s="7" t="s">
        <v>35</v>
      </c>
      <c r="F36" s="7"/>
      <c r="G36" s="22"/>
      <c r="H36" s="55"/>
      <c r="I36" s="8"/>
      <c r="J36" s="32"/>
      <c r="K36" s="33">
        <v>46133</v>
      </c>
      <c r="L36" s="34">
        <v>400000</v>
      </c>
      <c r="N36" s="33"/>
      <c r="O36" s="34"/>
      <c r="Q36" s="61"/>
      <c r="S36" s="41"/>
      <c r="T36" s="2"/>
      <c r="U36" s="2"/>
    </row>
    <row r="37" spans="1:21" x14ac:dyDescent="0.2">
      <c r="A37" s="7"/>
      <c r="B37" s="7"/>
      <c r="C37" s="7" t="s">
        <v>36</v>
      </c>
      <c r="D37" s="7"/>
      <c r="E37" s="7"/>
      <c r="F37" s="7"/>
      <c r="G37" s="7"/>
      <c r="H37" s="68"/>
      <c r="I37" s="7" t="s">
        <v>7</v>
      </c>
      <c r="J37" s="32"/>
      <c r="K37" s="33">
        <v>46134</v>
      </c>
      <c r="L37" s="34">
        <v>600000</v>
      </c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37</v>
      </c>
      <c r="D38" s="7"/>
      <c r="E38" s="7"/>
      <c r="F38" s="7"/>
      <c r="G38" s="7"/>
      <c r="H38" s="8"/>
      <c r="I38" s="8">
        <f>+I30+H36-H37</f>
        <v>451495965</v>
      </c>
      <c r="J38" s="32"/>
      <c r="K38" s="33">
        <v>46135</v>
      </c>
      <c r="L38" s="34">
        <v>1700000</v>
      </c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33">
        <v>46136</v>
      </c>
      <c r="L39" s="34">
        <v>750000</v>
      </c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38</v>
      </c>
      <c r="D40" s="7"/>
      <c r="E40" s="7"/>
      <c r="F40" s="7"/>
      <c r="G40" s="7"/>
      <c r="H40" s="8">
        <v>75000000</v>
      </c>
      <c r="I40" s="8"/>
      <c r="J40" s="32"/>
      <c r="K40" s="33">
        <v>46137</v>
      </c>
      <c r="L40" s="34">
        <v>2250000</v>
      </c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17" t="s">
        <v>39</v>
      </c>
      <c r="D41" s="7"/>
      <c r="E41" s="7"/>
      <c r="F41" s="7"/>
      <c r="G41" s="7"/>
      <c r="H41" s="55">
        <v>7528602</v>
      </c>
      <c r="J41" s="32"/>
      <c r="K41" s="33">
        <v>46138</v>
      </c>
      <c r="L41" s="34">
        <v>500000</v>
      </c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17" t="s">
        <v>40</v>
      </c>
      <c r="D42" s="7"/>
      <c r="E42" s="7"/>
      <c r="F42" s="7"/>
      <c r="G42" s="7"/>
      <c r="H42" s="8">
        <v>14838470</v>
      </c>
      <c r="I42" s="8"/>
      <c r="J42" s="32"/>
      <c r="K42" s="33">
        <v>46139</v>
      </c>
      <c r="L42" s="34">
        <v>700000</v>
      </c>
      <c r="N42" s="57"/>
      <c r="O42" s="69"/>
      <c r="Q42" s="61"/>
      <c r="S42" s="41"/>
      <c r="T42" s="2"/>
      <c r="U42" s="2"/>
    </row>
    <row r="43" spans="1:21" ht="16.5" x14ac:dyDescent="0.35">
      <c r="A43" s="7"/>
      <c r="B43" s="7"/>
      <c r="C43" s="17" t="s">
        <v>41</v>
      </c>
      <c r="D43" s="7"/>
      <c r="E43" s="7"/>
      <c r="F43" s="7"/>
      <c r="G43" s="7"/>
      <c r="H43" s="70">
        <v>142663893</v>
      </c>
      <c r="I43" s="8"/>
      <c r="J43" s="32"/>
      <c r="K43" s="33">
        <v>46140</v>
      </c>
      <c r="L43" s="34">
        <v>800000</v>
      </c>
      <c r="N43" s="33"/>
      <c r="O43" s="69"/>
      <c r="Q43" s="61"/>
      <c r="R43" s="71"/>
      <c r="S43" s="40"/>
      <c r="T43" s="72"/>
      <c r="U43" s="7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3">
        <f>SUM(H40:H43)</f>
        <v>240030965</v>
      </c>
      <c r="J44" s="32"/>
      <c r="K44" s="33">
        <v>46141</v>
      </c>
      <c r="L44" s="34">
        <v>1000000</v>
      </c>
      <c r="N44" s="57"/>
      <c r="O44" s="69"/>
      <c r="Q44" s="61"/>
      <c r="R44" s="71"/>
      <c r="S44" s="40"/>
      <c r="T44" s="74"/>
      <c r="U44" s="72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5">
        <f>SUM(I38:I44)</f>
        <v>691526930</v>
      </c>
      <c r="J45" s="32"/>
      <c r="K45" s="33">
        <v>46142</v>
      </c>
      <c r="L45" s="34">
        <v>1850000</v>
      </c>
      <c r="N45" s="33"/>
      <c r="O45" s="69"/>
      <c r="Q45" s="61"/>
      <c r="R45" s="71"/>
      <c r="S45" s="40"/>
      <c r="T45" s="71"/>
      <c r="U45" s="72"/>
    </row>
    <row r="46" spans="1:21" x14ac:dyDescent="0.2">
      <c r="A46" s="7"/>
      <c r="B46" s="17">
        <v>2</v>
      </c>
      <c r="C46" s="17" t="s">
        <v>42</v>
      </c>
      <c r="D46" s="7"/>
      <c r="E46" s="7"/>
      <c r="F46" s="7"/>
      <c r="G46" s="7"/>
      <c r="H46" s="8"/>
      <c r="I46" s="8"/>
      <c r="J46" s="76"/>
      <c r="K46" s="33">
        <v>46143</v>
      </c>
      <c r="L46" s="34">
        <v>500000</v>
      </c>
      <c r="N46" s="57"/>
      <c r="O46" s="69"/>
      <c r="Q46" s="61"/>
      <c r="R46" s="71"/>
      <c r="S46" s="72"/>
      <c r="T46" s="71"/>
      <c r="U46" s="72"/>
    </row>
    <row r="47" spans="1:21" x14ac:dyDescent="0.2">
      <c r="A47" s="7"/>
      <c r="B47" s="7"/>
      <c r="C47" s="7" t="s">
        <v>36</v>
      </c>
      <c r="D47" s="7"/>
      <c r="E47" s="7"/>
      <c r="F47" s="7"/>
      <c r="G47" s="16"/>
      <c r="H47" s="8">
        <f>M119</f>
        <v>6834000</v>
      </c>
      <c r="I47" s="8"/>
      <c r="J47" s="76"/>
      <c r="K47" s="33">
        <v>46144</v>
      </c>
      <c r="L47" s="34">
        <v>1200000</v>
      </c>
      <c r="N47" s="33"/>
      <c r="O47" s="57"/>
      <c r="Q47" s="61"/>
      <c r="R47" s="78"/>
      <c r="S47" s="78">
        <f>SUM(S13:S45)</f>
        <v>0</v>
      </c>
      <c r="T47" s="71"/>
      <c r="U47" s="72"/>
    </row>
    <row r="48" spans="1:21" x14ac:dyDescent="0.2">
      <c r="A48" s="7"/>
      <c r="B48" s="7"/>
      <c r="C48" s="7" t="s">
        <v>43</v>
      </c>
      <c r="D48" s="7"/>
      <c r="E48" s="7"/>
      <c r="F48" s="7"/>
      <c r="G48" s="21"/>
      <c r="H48" s="79"/>
      <c r="I48" s="8" t="s">
        <v>7</v>
      </c>
      <c r="J48" s="80"/>
      <c r="K48" s="33">
        <v>46145</v>
      </c>
      <c r="L48" s="34">
        <v>616000</v>
      </c>
      <c r="M48" s="81"/>
      <c r="N48" s="33"/>
      <c r="O48" s="57"/>
      <c r="P48" s="81"/>
      <c r="Q48" s="61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2"/>
      <c r="I49" s="8">
        <f>H47+H48</f>
        <v>6834000</v>
      </c>
      <c r="J49" s="80"/>
      <c r="K49" s="33">
        <v>46146</v>
      </c>
      <c r="L49" s="34">
        <v>650000</v>
      </c>
      <c r="M49" s="81"/>
      <c r="N49" s="33"/>
      <c r="O49" s="43"/>
      <c r="P49" s="81"/>
      <c r="Q49" s="61"/>
      <c r="R49" s="83"/>
      <c r="S49" s="2" t="s">
        <v>44</v>
      </c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84"/>
      <c r="I50" s="8" t="s">
        <v>7</v>
      </c>
      <c r="J50" s="76"/>
      <c r="K50" s="33">
        <v>46147</v>
      </c>
      <c r="L50" s="34">
        <v>1500000</v>
      </c>
      <c r="M50" s="81"/>
      <c r="N50" s="33"/>
      <c r="O50" s="43"/>
      <c r="P50" s="81"/>
      <c r="Q50" s="61"/>
      <c r="R50" s="83"/>
      <c r="S50" s="2"/>
      <c r="U50" s="2"/>
    </row>
    <row r="51" spans="1:21" x14ac:dyDescent="0.25">
      <c r="A51" s="7"/>
      <c r="B51" s="7"/>
      <c r="C51" s="7" t="s">
        <v>45</v>
      </c>
      <c r="D51" s="7"/>
      <c r="E51" s="7"/>
      <c r="F51" s="7"/>
      <c r="G51" s="16"/>
      <c r="I51" s="8">
        <v>0</v>
      </c>
      <c r="J51" s="85"/>
      <c r="K51" s="33">
        <v>46148</v>
      </c>
      <c r="L51" s="34">
        <v>900000</v>
      </c>
      <c r="M51" s="81"/>
      <c r="N51" s="33"/>
      <c r="O51" s="43"/>
      <c r="P51" s="81"/>
      <c r="Q51" s="61"/>
      <c r="R51" s="83"/>
      <c r="S51" s="2"/>
      <c r="U51" s="2"/>
    </row>
    <row r="52" spans="1:21" x14ac:dyDescent="0.25">
      <c r="A52" s="7"/>
      <c r="B52" s="7"/>
      <c r="C52" s="86" t="s">
        <v>46</v>
      </c>
      <c r="D52" s="7"/>
      <c r="E52" s="7"/>
      <c r="F52" s="7"/>
      <c r="G52" s="16"/>
      <c r="H52" s="55">
        <f>+L119</f>
        <v>4500000</v>
      </c>
      <c r="I52" s="8"/>
      <c r="J52" s="87"/>
      <c r="K52" s="33">
        <v>46149</v>
      </c>
      <c r="L52" s="34">
        <v>2180000</v>
      </c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86" t="s">
        <v>47</v>
      </c>
      <c r="D53" s="7"/>
      <c r="E53" s="7"/>
      <c r="F53" s="7"/>
      <c r="G53" s="16"/>
      <c r="H53" s="55">
        <f>+O119</f>
        <v>82908000</v>
      </c>
      <c r="I53" s="8"/>
      <c r="J53" s="87"/>
      <c r="K53" s="33">
        <v>46150</v>
      </c>
      <c r="L53" s="34">
        <v>2500000</v>
      </c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7" t="s">
        <v>48</v>
      </c>
      <c r="D54" s="7"/>
      <c r="E54" s="7"/>
      <c r="F54" s="7"/>
      <c r="G54" s="7"/>
      <c r="H54" s="68">
        <v>250000</v>
      </c>
      <c r="I54" s="8"/>
      <c r="J54" s="87"/>
      <c r="K54" s="33">
        <v>46151</v>
      </c>
      <c r="L54" s="34">
        <v>750000</v>
      </c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7" t="s">
        <v>49</v>
      </c>
      <c r="D55" s="7"/>
      <c r="E55" s="7"/>
      <c r="F55" s="7"/>
      <c r="G55" s="7"/>
      <c r="H55" s="16"/>
      <c r="I55" s="68">
        <f>SUM(H52:H54)</f>
        <v>87658000</v>
      </c>
      <c r="J55" s="85"/>
      <c r="K55" s="33">
        <v>46152</v>
      </c>
      <c r="L55" s="34">
        <v>800000</v>
      </c>
      <c r="M55" s="81"/>
      <c r="N55" s="33"/>
      <c r="O55" s="43"/>
      <c r="P55" s="81"/>
      <c r="Q55" s="61"/>
      <c r="R55" s="88"/>
      <c r="S55" s="66"/>
      <c r="T55" s="88"/>
      <c r="U55" s="66"/>
    </row>
    <row r="56" spans="1:21" x14ac:dyDescent="0.25">
      <c r="A56" s="7"/>
      <c r="B56" s="7"/>
      <c r="C56" s="17" t="s">
        <v>49</v>
      </c>
      <c r="D56" s="7"/>
      <c r="E56" s="7"/>
      <c r="F56" s="7"/>
      <c r="G56" s="7"/>
      <c r="H56" s="8"/>
      <c r="I56" s="8">
        <f>+I31-I49+I55</f>
        <v>94981400</v>
      </c>
      <c r="J56" s="85"/>
      <c r="K56" s="33">
        <v>46153</v>
      </c>
      <c r="L56" s="34">
        <v>4900000</v>
      </c>
      <c r="M56" s="89"/>
      <c r="N56" s="33"/>
      <c r="O56" s="43"/>
      <c r="P56" s="89"/>
      <c r="Q56" s="61"/>
      <c r="R56" s="88"/>
      <c r="S56" s="66"/>
      <c r="T56" s="88"/>
      <c r="U56" s="66"/>
    </row>
    <row r="57" spans="1:21" x14ac:dyDescent="0.25">
      <c r="A57" s="86" t="s">
        <v>50</v>
      </c>
      <c r="B57" s="7"/>
      <c r="C57" s="7" t="s">
        <v>51</v>
      </c>
      <c r="D57" s="7"/>
      <c r="E57" s="7"/>
      <c r="F57" s="7"/>
      <c r="G57" s="7"/>
      <c r="H57" s="8"/>
      <c r="I57" s="8">
        <f>+I27</f>
        <v>94981400</v>
      </c>
      <c r="J57" s="87"/>
      <c r="K57" s="33">
        <v>46154</v>
      </c>
      <c r="L57" s="34">
        <v>1500000</v>
      </c>
      <c r="M57" s="89"/>
      <c r="N57" s="33"/>
      <c r="O57" s="43"/>
      <c r="P57" s="89"/>
      <c r="Q57" s="61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8">
        <v>0</v>
      </c>
      <c r="J58" s="87"/>
      <c r="K58" s="33">
        <v>46155</v>
      </c>
      <c r="L58" s="34">
        <v>3700000</v>
      </c>
      <c r="M58" s="90"/>
      <c r="N58" s="33"/>
      <c r="O58" s="43"/>
      <c r="P58" s="90"/>
      <c r="Q58" s="61"/>
      <c r="R58" s="88"/>
      <c r="S58" s="66"/>
      <c r="T58" s="88"/>
      <c r="U58" s="91"/>
    </row>
    <row r="59" spans="1:21" x14ac:dyDescent="0.25">
      <c r="A59" s="7"/>
      <c r="B59" s="7"/>
      <c r="C59" s="7"/>
      <c r="D59" s="7"/>
      <c r="E59" s="7" t="s">
        <v>52</v>
      </c>
      <c r="F59" s="7"/>
      <c r="G59" s="7"/>
      <c r="H59" s="8"/>
      <c r="I59" s="8">
        <f>+I57-I56</f>
        <v>0</v>
      </c>
      <c r="J59" s="92"/>
      <c r="K59" s="33">
        <v>46156</v>
      </c>
      <c r="L59" s="34">
        <v>800000</v>
      </c>
      <c r="M59" s="81"/>
      <c r="N59" s="33"/>
      <c r="O59" s="43"/>
      <c r="P59" s="81"/>
      <c r="Q59" s="61"/>
      <c r="R59" s="88"/>
      <c r="S59" s="66"/>
      <c r="T59" s="88"/>
      <c r="U59" s="88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2"/>
      <c r="K60" s="33">
        <v>46157</v>
      </c>
      <c r="L60" s="34">
        <v>900000</v>
      </c>
      <c r="M60" s="90"/>
      <c r="N60" s="33"/>
      <c r="O60" s="43"/>
      <c r="P60" s="90"/>
      <c r="Q60" s="61"/>
      <c r="R60" s="88"/>
      <c r="S60" s="66"/>
      <c r="T60" s="88"/>
      <c r="U60" s="88"/>
    </row>
    <row r="61" spans="1:21" x14ac:dyDescent="0.25">
      <c r="A61" s="7" t="s">
        <v>53</v>
      </c>
      <c r="B61" s="7"/>
      <c r="C61" s="7"/>
      <c r="D61" s="7"/>
      <c r="E61" s="7"/>
      <c r="F61" s="7"/>
      <c r="G61" s="7"/>
      <c r="H61" s="8"/>
      <c r="I61" s="93"/>
      <c r="J61" s="92"/>
      <c r="K61" s="33">
        <v>46158</v>
      </c>
      <c r="L61" s="34">
        <v>3000000</v>
      </c>
      <c r="M61" s="90"/>
      <c r="N61" s="33"/>
      <c r="O61" s="43"/>
      <c r="P61" s="90"/>
      <c r="Q61" s="61"/>
      <c r="R61" s="88"/>
      <c r="S61" s="66"/>
      <c r="T61" s="88"/>
      <c r="U61" s="88"/>
    </row>
    <row r="62" spans="1:21" x14ac:dyDescent="0.25">
      <c r="A62" s="7" t="s">
        <v>54</v>
      </c>
      <c r="B62" s="7"/>
      <c r="C62" s="7"/>
      <c r="D62" s="7"/>
      <c r="E62" s="7" t="s">
        <v>7</v>
      </c>
      <c r="F62" s="7"/>
      <c r="G62" s="7" t="s">
        <v>55</v>
      </c>
      <c r="H62" s="8"/>
      <c r="I62" s="22"/>
      <c r="J62" s="92"/>
      <c r="K62" s="33">
        <v>46159</v>
      </c>
      <c r="L62" s="34">
        <v>2250000</v>
      </c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2"/>
      <c r="K63" s="33">
        <v>46160</v>
      </c>
      <c r="L63" s="34">
        <v>2000000</v>
      </c>
      <c r="M63" s="90"/>
      <c r="N63" s="33"/>
      <c r="O63" s="43"/>
      <c r="P63" s="90"/>
      <c r="Q63" s="61"/>
      <c r="S63" s="41"/>
    </row>
    <row r="64" spans="1:21" x14ac:dyDescent="0.25">
      <c r="A64" s="94"/>
      <c r="B64" s="95"/>
      <c r="C64" s="95"/>
      <c r="D64" s="96"/>
      <c r="E64" s="96"/>
      <c r="F64" s="96"/>
      <c r="G64" s="96"/>
      <c r="H64" s="96"/>
      <c r="J64" s="92"/>
      <c r="K64" s="57"/>
      <c r="L64" s="34">
        <v>-82908000</v>
      </c>
      <c r="N64" s="33"/>
      <c r="O64" s="43"/>
      <c r="Q64" s="61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92"/>
      <c r="K65" s="77"/>
      <c r="L65" s="34"/>
      <c r="N65" s="33"/>
      <c r="O65" s="43"/>
      <c r="Q65" s="61"/>
      <c r="S65" s="83"/>
    </row>
    <row r="66" spans="1:19" x14ac:dyDescent="0.25">
      <c r="A66" s="97" t="s">
        <v>56</v>
      </c>
      <c r="B66" s="95"/>
      <c r="C66" s="95"/>
      <c r="D66" s="96"/>
      <c r="E66" s="96"/>
      <c r="F66" s="96"/>
      <c r="G66" s="9" t="s">
        <v>57</v>
      </c>
      <c r="J66" s="92"/>
      <c r="K66" s="77"/>
      <c r="L66" s="34"/>
      <c r="O66" s="43"/>
      <c r="Q66" s="61"/>
      <c r="S66" s="83"/>
    </row>
    <row r="67" spans="1:19" x14ac:dyDescent="0.25">
      <c r="K67" s="77"/>
      <c r="L67" s="34"/>
    </row>
    <row r="68" spans="1:19" x14ac:dyDescent="0.25">
      <c r="A68" s="97" t="s">
        <v>58</v>
      </c>
      <c r="B68" s="95"/>
      <c r="C68" s="95"/>
      <c r="D68" s="96"/>
      <c r="E68" s="96"/>
      <c r="F68" s="96"/>
      <c r="G68" s="9"/>
      <c r="H68" s="6" t="s">
        <v>59</v>
      </c>
      <c r="J68" s="92"/>
      <c r="K68" s="77"/>
      <c r="L68" s="34"/>
      <c r="O68" s="43"/>
      <c r="Q68" s="61"/>
      <c r="S68" s="83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92"/>
      <c r="K69" s="77"/>
      <c r="L69" s="34"/>
      <c r="O69" s="43"/>
      <c r="Q69" s="61"/>
    </row>
    <row r="70" spans="1:19" x14ac:dyDescent="0.25">
      <c r="A70" s="2"/>
      <c r="B70" s="2"/>
      <c r="C70" s="2"/>
      <c r="D70" s="2"/>
      <c r="E70" s="2"/>
      <c r="F70" s="2"/>
      <c r="G70" s="96" t="s">
        <v>60</v>
      </c>
      <c r="H70" s="2"/>
      <c r="I70" s="2"/>
      <c r="J70" s="92"/>
      <c r="K70" s="77"/>
      <c r="L70" s="34"/>
      <c r="M70" s="90"/>
      <c r="N70" s="90"/>
      <c r="O70" s="43"/>
      <c r="P70" s="90"/>
      <c r="Q70" s="61"/>
    </row>
    <row r="71" spans="1:19" x14ac:dyDescent="0.25">
      <c r="A71" s="2"/>
      <c r="B71" s="2"/>
      <c r="C71" s="2"/>
      <c r="D71" s="2"/>
      <c r="E71" s="2"/>
      <c r="F71" s="2"/>
      <c r="G71" s="96"/>
      <c r="H71" s="2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 t="s">
        <v>61</v>
      </c>
      <c r="F72" s="2"/>
      <c r="G72" s="2"/>
      <c r="H72" s="2"/>
      <c r="I72" s="2"/>
      <c r="J72" s="92"/>
      <c r="K72" s="77"/>
      <c r="L72" s="34"/>
      <c r="O72" s="43"/>
      <c r="Q72" s="61"/>
    </row>
    <row r="73" spans="1:19" x14ac:dyDescent="0.25">
      <c r="A73" s="2"/>
      <c r="B73" s="2"/>
      <c r="C73" s="2"/>
      <c r="D73" s="2"/>
      <c r="E73" s="2" t="s">
        <v>61</v>
      </c>
      <c r="F73" s="2"/>
      <c r="G73" s="2"/>
      <c r="H73" s="2"/>
      <c r="I73" s="99"/>
      <c r="J73" s="92"/>
      <c r="K73" s="77"/>
      <c r="L73" s="34"/>
      <c r="O73" s="43"/>
      <c r="Q73" s="61"/>
    </row>
    <row r="74" spans="1:19" x14ac:dyDescent="0.25">
      <c r="A74" s="96"/>
      <c r="B74" s="96"/>
      <c r="C74" s="96"/>
      <c r="D74" s="96"/>
      <c r="E74" s="96"/>
      <c r="F74" s="96"/>
      <c r="G74" s="100"/>
      <c r="H74" s="101"/>
      <c r="I74" s="96"/>
      <c r="J74" s="92"/>
      <c r="K74" s="77"/>
      <c r="L74" s="34"/>
      <c r="O74" s="43"/>
      <c r="Q74" s="102"/>
    </row>
    <row r="75" spans="1:19" x14ac:dyDescent="0.25">
      <c r="A75" s="96"/>
      <c r="B75" s="96"/>
      <c r="C75" s="96"/>
      <c r="D75" s="96"/>
      <c r="E75" s="96"/>
      <c r="F75" s="96"/>
      <c r="G75" s="100" t="s">
        <v>62</v>
      </c>
      <c r="H75" s="103"/>
      <c r="I75" s="96"/>
      <c r="J75" s="92"/>
      <c r="K75" s="77"/>
      <c r="L75" s="34"/>
      <c r="O75" s="43"/>
      <c r="Q75" s="102"/>
    </row>
    <row r="76" spans="1:19" x14ac:dyDescent="0.25">
      <c r="A76" s="104"/>
      <c r="B76" s="105"/>
      <c r="C76" s="105"/>
      <c r="D76" s="105"/>
      <c r="E76" s="106"/>
      <c r="F76" s="2"/>
      <c r="G76" s="2"/>
      <c r="H76" s="66"/>
      <c r="I76" s="2"/>
      <c r="J76" s="92"/>
      <c r="K76" s="77"/>
      <c r="L76" s="34"/>
      <c r="O76" s="43"/>
      <c r="Q76" s="102"/>
    </row>
    <row r="77" spans="1:19" x14ac:dyDescent="0.25">
      <c r="A77" s="104"/>
      <c r="B77" s="105"/>
      <c r="C77" s="107"/>
      <c r="D77" s="105"/>
      <c r="E77" s="108"/>
      <c r="F77" s="2"/>
      <c r="G77" s="2"/>
      <c r="H77" s="66"/>
      <c r="I77" s="2"/>
      <c r="J77" s="92"/>
      <c r="K77" s="109"/>
      <c r="O77" s="43"/>
      <c r="Q77" s="102"/>
    </row>
    <row r="78" spans="1:19" x14ac:dyDescent="0.25">
      <c r="A78" s="106"/>
      <c r="B78" s="105"/>
      <c r="C78" s="107"/>
      <c r="D78" s="107"/>
      <c r="E78" s="110"/>
      <c r="F78" s="83"/>
      <c r="H78" s="88"/>
      <c r="J78" s="92"/>
      <c r="O78" s="43"/>
      <c r="Q78" s="102"/>
    </row>
    <row r="79" spans="1:19" x14ac:dyDescent="0.25">
      <c r="A79" s="111"/>
      <c r="B79" s="105"/>
      <c r="C79" s="112"/>
      <c r="D79" s="112"/>
      <c r="E79" s="110"/>
      <c r="H79" s="88"/>
      <c r="J79" s="92"/>
      <c r="O79" s="43"/>
      <c r="Q79" s="102"/>
    </row>
    <row r="80" spans="1:19" x14ac:dyDescent="0.25">
      <c r="A80" s="113"/>
      <c r="B80" s="105"/>
      <c r="C80" s="112"/>
      <c r="D80" s="112"/>
      <c r="E80" s="110"/>
      <c r="H80" s="88"/>
      <c r="J80" s="92"/>
      <c r="O80" s="43"/>
      <c r="Q80" s="114"/>
    </row>
    <row r="81" spans="1:17" x14ac:dyDescent="0.25">
      <c r="A81" s="113"/>
      <c r="B81" s="105"/>
      <c r="C81" s="112"/>
      <c r="D81" s="112"/>
      <c r="E81" s="110"/>
      <c r="H81" s="88"/>
      <c r="J81" s="92"/>
      <c r="O81" s="43"/>
      <c r="Q81" s="114"/>
    </row>
    <row r="82" spans="1:17" x14ac:dyDescent="0.25">
      <c r="A82" s="115"/>
      <c r="B82" s="105"/>
      <c r="C82" s="105"/>
      <c r="D82" s="105"/>
      <c r="E82" s="106"/>
      <c r="F82" s="2"/>
      <c r="G82" s="2"/>
      <c r="H82" s="66"/>
      <c r="I82" s="2"/>
      <c r="J82" s="92"/>
      <c r="K82" s="57"/>
      <c r="L82" s="43"/>
      <c r="O82" s="43"/>
      <c r="Q82" s="114"/>
    </row>
    <row r="83" spans="1:17" x14ac:dyDescent="0.25">
      <c r="A83" s="104" t="s">
        <v>63</v>
      </c>
      <c r="B83" s="105"/>
      <c r="C83" s="105"/>
      <c r="D83" s="105"/>
      <c r="E83" s="106"/>
      <c r="F83" s="2"/>
      <c r="G83" s="2"/>
      <c r="H83" s="66"/>
      <c r="I83" s="2"/>
      <c r="J83" s="92"/>
      <c r="K83" s="116"/>
      <c r="L83" s="43"/>
      <c r="O83" s="43"/>
      <c r="Q83" s="114"/>
    </row>
    <row r="84" spans="1:17" x14ac:dyDescent="0.25">
      <c r="A84" s="104"/>
      <c r="B84" s="105"/>
      <c r="C84" s="107"/>
      <c r="D84" s="105"/>
      <c r="E84" s="108"/>
      <c r="F84" s="2"/>
      <c r="G84" s="2"/>
      <c r="H84" s="66"/>
      <c r="I84" s="2"/>
      <c r="J84" s="92"/>
      <c r="K84" s="116"/>
      <c r="L84" s="43"/>
      <c r="O84" s="43"/>
      <c r="Q84" s="114"/>
    </row>
    <row r="85" spans="1:17" x14ac:dyDescent="0.25">
      <c r="A85" s="117">
        <f>SUM(A66:A84)</f>
        <v>0</v>
      </c>
      <c r="E85" s="88">
        <f>SUM(E66:E84)</f>
        <v>0</v>
      </c>
      <c r="H85" s="88">
        <f>SUM(H66:H84)</f>
        <v>0</v>
      </c>
      <c r="J85" s="92"/>
      <c r="K85" s="116"/>
      <c r="L85" s="43"/>
      <c r="O85" s="43"/>
      <c r="Q85" s="114"/>
    </row>
    <row r="86" spans="1:17" x14ac:dyDescent="0.25">
      <c r="J86" s="92"/>
      <c r="K86" s="116"/>
      <c r="L86" s="43"/>
      <c r="O86" s="43"/>
      <c r="Q86" s="102"/>
    </row>
    <row r="87" spans="1:17" x14ac:dyDescent="0.25">
      <c r="J87" s="92"/>
      <c r="K87" s="116"/>
      <c r="L87" s="43"/>
      <c r="O87" s="43"/>
      <c r="Q87" s="102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">
      <c r="K92" s="116"/>
      <c r="L92" s="43"/>
      <c r="O92" s="43"/>
      <c r="Q92" s="102"/>
    </row>
    <row r="93" spans="1:17" x14ac:dyDescent="0.2"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5">
      <c r="K98" s="116"/>
      <c r="L98" s="118"/>
      <c r="O98" s="118"/>
      <c r="Q98" s="102"/>
    </row>
    <row r="99" spans="1:21" x14ac:dyDescent="0.25">
      <c r="K99" s="116"/>
      <c r="L99" s="118"/>
      <c r="O99" s="118"/>
      <c r="Q99" s="102"/>
    </row>
    <row r="100" spans="1:21" x14ac:dyDescent="0.25">
      <c r="K100" s="116"/>
      <c r="L100" s="119"/>
      <c r="O100" s="119"/>
      <c r="Q100" s="102"/>
    </row>
    <row r="101" spans="1:21" x14ac:dyDescent="0.25">
      <c r="K101" s="116"/>
      <c r="L101" s="119"/>
      <c r="O101" s="119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6"/>
      <c r="L107" s="119"/>
      <c r="O107" s="119"/>
      <c r="Q107" s="102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6"/>
      <c r="L108" s="119"/>
      <c r="O108" s="119"/>
      <c r="Q108" s="98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98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0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6"/>
      <c r="L113" s="119"/>
      <c r="O113" s="119"/>
      <c r="Q113" s="98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20">
        <f>SUM(L12:L118)</f>
        <v>4500000</v>
      </c>
      <c r="M119" s="120">
        <f t="shared" ref="M119:P119" si="1">SUM(M13:M118)</f>
        <v>6834000</v>
      </c>
      <c r="N119" s="120">
        <f>SUM(N13:N118)</f>
        <v>0</v>
      </c>
      <c r="O119" s="120">
        <f>SUM(O13:O118)</f>
        <v>82908000</v>
      </c>
      <c r="P119" s="120">
        <f t="shared" si="1"/>
        <v>0</v>
      </c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20">
        <f>SUM(L16:L119)</f>
        <v>-3000000</v>
      </c>
      <c r="O120" s="120">
        <f>SUM(O13:O119)</f>
        <v>165816000</v>
      </c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7"/>
      <c r="O121" s="27"/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7"/>
      <c r="O122" s="27"/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7" r:id="rId1" display="cetak-kwitansi.php%3fid=1801961"/>
    <hyperlink ref="K18" r:id="rId2" display="cetak-kwitansi.php%3fid=1801962"/>
    <hyperlink ref="K20" r:id="rId3" display="cetak-kwitansi.php%3fid=1801964"/>
    <hyperlink ref="K63" r:id="rId4" display="cetak-kwitansi.php%3fid=1802009"/>
    <hyperlink ref="K40" r:id="rId5" display="cetak-kwitansi.php%3fid=1801984"/>
    <hyperlink ref="K41" r:id="rId6" display="cetak-kwitansi.php%3fid=1801985"/>
    <hyperlink ref="K42" r:id="rId7" display="cetak-kwitansi.php%3fid=1801986"/>
    <hyperlink ref="K43" r:id="rId8" display="cetak-kwitansi.php%3fid=1801987"/>
    <hyperlink ref="K45" r:id="rId9" display="cetak-kwitansi.php%3fid=1801990"/>
    <hyperlink ref="K46" r:id="rId10" display="cetak-kwitansi.php%3fid=1801991"/>
    <hyperlink ref="K48" r:id="rId11" display="cetak-kwitansi.php%3fid=1801993"/>
    <hyperlink ref="K49" r:id="rId12" display="cetak-kwitansi.php%3fid=1801994"/>
    <hyperlink ref="K50" r:id="rId13" display="cetak-kwitansi.php%3fid=1801995"/>
    <hyperlink ref="K51" r:id="rId14" display="cetak-kwitansi.php%3fid=1801996"/>
    <hyperlink ref="K52" r:id="rId15" display="cetak-kwitansi.php%3fid=1801997"/>
    <hyperlink ref="K23" r:id="rId16" display="cetak-kwitansi.php%3fid=1801998"/>
    <hyperlink ref="K54" r:id="rId17" display="cetak-kwitansi.php%3fid=1802000"/>
    <hyperlink ref="K58" r:id="rId18" display="cetak-kwitansi.php%3fid=1802004"/>
    <hyperlink ref="K13" r:id="rId19" display="cetak-kwitansi.php%3fid=1801957"/>
    <hyperlink ref="K19" r:id="rId20" display="cetak-kwitansi.php%3fid=1801963"/>
    <hyperlink ref="K21" r:id="rId21" display="cetak-kwitansi.php%3fid=1801965"/>
    <hyperlink ref="K24" r:id="rId22" display="cetak-kwitansi.php%3fid=1801968"/>
    <hyperlink ref="K25" r:id="rId23" display="cetak-kwitansi.php%3fid=1801969"/>
    <hyperlink ref="K26" r:id="rId24" display="cetak-kwitansi.php%3fid=1801970"/>
    <hyperlink ref="K27" r:id="rId25" display="cetak-kwitansi.php%3fid=1801971"/>
    <hyperlink ref="K28" r:id="rId26" display="cetak-kwitansi.php%3fid=1801972"/>
    <hyperlink ref="K29" r:id="rId27" display="cetak-kwitansi.php%3fid=1801973"/>
    <hyperlink ref="K30" r:id="rId28" display="cetak-kwitansi.php%3fid=1801974"/>
    <hyperlink ref="K31" r:id="rId29" display="cetak-kwitansi.php%3fid=1801975"/>
    <hyperlink ref="K32" r:id="rId30" display="cetak-kwitansi.php%3fid=1801976"/>
    <hyperlink ref="K33" r:id="rId31" display="cetak-kwitansi.php%3fid=1801977"/>
    <hyperlink ref="K35" r:id="rId32" display="cetak-kwitansi.php%3fid=1801979"/>
    <hyperlink ref="K37" r:id="rId33" display="cetak-kwitansi.php%3fid=1801981"/>
    <hyperlink ref="K38" r:id="rId34" display="cetak-kwitansi.php%3fid=1801982"/>
    <hyperlink ref="K39" r:id="rId35" display="cetak-kwitansi.php%3fid=1801983"/>
    <hyperlink ref="K59" r:id="rId36" display="cetak-kwitansi.php%3fid=1802005"/>
    <hyperlink ref="K60" r:id="rId37" display="cetak-kwitansi.php%3fid=1802006"/>
    <hyperlink ref="K62" r:id="rId38" display="cetak-kwitansi.php%3fid=1802008"/>
    <hyperlink ref="K56" r:id="rId39" display="cetak-kwitansi.php%3fid=1802002"/>
    <hyperlink ref="K44" r:id="rId40" display="cetak-kwitansi.php%3fid=1801989"/>
    <hyperlink ref="K47" r:id="rId41" display="cetak-kwitansi.php%3fid=1801992"/>
    <hyperlink ref="K53" r:id="rId42" display="cetak-kwitansi.php%3fid=1801999"/>
    <hyperlink ref="K55" r:id="rId43" display="cetak-kwitansi.php%3fid=1802001"/>
    <hyperlink ref="K57" r:id="rId44" display="cetak-kwitansi.php%3fid=1802003"/>
    <hyperlink ref="K14" r:id="rId45" display="cetak-kwitansi.php%3fid=1801958"/>
    <hyperlink ref="K15" r:id="rId46" display="cetak-kwitansi.php%3fid=1801959"/>
    <hyperlink ref="K16" r:id="rId47" display="cetak-kwitansi.php%3fid=1801960"/>
    <hyperlink ref="K22" r:id="rId48" display="cetak-kwitansi.php%3fid=1801966"/>
    <hyperlink ref="K34" r:id="rId49" display="cetak-kwitansi.php%3fid=1801978"/>
    <hyperlink ref="K36" r:id="rId50" display="cetak-kwitansi.php%3fid=1801980"/>
    <hyperlink ref="K61" r:id="rId51" display="cetak-kwitansi.php%3fid=1802007"/>
  </hyperlinks>
  <pageMargins left="0.7" right="0.7" top="0.75" bottom="0.75" header="0.3" footer="0.3"/>
  <pageSetup scale="62" orientation="portrait" r:id="rId5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E19" zoomScale="90" zoomScaleNormal="100" zoomScaleSheetLayoutView="90" workbookViewId="0">
      <selection activeCell="I56" sqref="I5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30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106</v>
      </c>
      <c r="C3" s="9"/>
      <c r="D3" s="7"/>
      <c r="E3" s="7"/>
      <c r="F3" s="7"/>
      <c r="G3" s="7"/>
      <c r="H3" s="7" t="s">
        <v>3</v>
      </c>
      <c r="I3" s="11">
        <v>43233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676-15+395</f>
        <v>1056</v>
      </c>
      <c r="F8" s="21"/>
      <c r="G8" s="16">
        <f>C8*E8</f>
        <v>105600000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571+245-2</f>
        <v>814</v>
      </c>
      <c r="F9" s="21"/>
      <c r="G9" s="16">
        <f t="shared" ref="G9:G16" si="0">C9*E9</f>
        <v>40700000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f>6+52</f>
        <v>58</v>
      </c>
      <c r="F10" s="21"/>
      <c r="G10" s="16">
        <f t="shared" si="0"/>
        <v>1160000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f>14+93</f>
        <v>107</v>
      </c>
      <c r="F11" s="21"/>
      <c r="G11" s="16">
        <f t="shared" si="0"/>
        <v>1070000</v>
      </c>
      <c r="H11" s="8"/>
      <c r="I11" s="16"/>
      <c r="J11" s="16"/>
      <c r="K11" s="25"/>
      <c r="L11" s="146" t="s">
        <v>13</v>
      </c>
      <c r="M11" s="146"/>
      <c r="N11" s="147" t="s">
        <v>14</v>
      </c>
      <c r="O11" s="147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f>11+21</f>
        <v>32</v>
      </c>
      <c r="F12" s="21"/>
      <c r="G12" s="16">
        <f t="shared" si="0"/>
        <v>160000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8</v>
      </c>
      <c r="F13" s="21"/>
      <c r="G13" s="16">
        <f t="shared" si="0"/>
        <v>16000</v>
      </c>
      <c r="H13" s="8"/>
      <c r="I13" s="16"/>
      <c r="J13" s="32"/>
      <c r="K13" s="65" t="s">
        <v>69</v>
      </c>
      <c r="L13" s="43">
        <v>1400000</v>
      </c>
      <c r="M13" s="35">
        <v>1270000</v>
      </c>
      <c r="N13" s="33"/>
      <c r="O13" s="34">
        <v>55099000</v>
      </c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3</v>
      </c>
      <c r="F14" s="21"/>
      <c r="G14" s="16">
        <f t="shared" si="0"/>
        <v>3000</v>
      </c>
      <c r="H14" s="8"/>
      <c r="I14" s="16"/>
      <c r="J14" s="32"/>
      <c r="K14" s="65" t="s">
        <v>70</v>
      </c>
      <c r="L14" s="34">
        <v>2000000</v>
      </c>
      <c r="M14" s="35">
        <v>100000</v>
      </c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65" t="s">
        <v>71</v>
      </c>
      <c r="L15" s="34">
        <v>1000000</v>
      </c>
      <c r="M15" s="35"/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65" t="s">
        <v>72</v>
      </c>
      <c r="L16" s="34">
        <v>4750000</v>
      </c>
      <c r="M16" s="35"/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148709000</v>
      </c>
      <c r="I17" s="9"/>
      <c r="J17" s="32"/>
      <c r="K17" s="65" t="s">
        <v>73</v>
      </c>
      <c r="L17" s="34">
        <v>1000000</v>
      </c>
      <c r="M17" s="35"/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65" t="s">
        <v>74</v>
      </c>
      <c r="L18" s="34">
        <v>1420000</v>
      </c>
      <c r="M18" s="35"/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65" t="s">
        <v>75</v>
      </c>
      <c r="L19" s="34">
        <v>3000000</v>
      </c>
      <c r="M19" s="35"/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65" t="s">
        <v>76</v>
      </c>
      <c r="L20" s="34">
        <v>1500000</v>
      </c>
      <c r="M20" s="35"/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1</v>
      </c>
      <c r="F21" s="7"/>
      <c r="G21" s="22">
        <f>C21*E21</f>
        <v>500</v>
      </c>
      <c r="H21" s="8"/>
      <c r="I21" s="22"/>
      <c r="J21" s="32"/>
      <c r="K21" s="65" t="s">
        <v>77</v>
      </c>
      <c r="L21" s="34">
        <v>1850000</v>
      </c>
      <c r="M21" s="35"/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65" t="s">
        <v>78</v>
      </c>
      <c r="L22" s="34">
        <v>250000</v>
      </c>
      <c r="M22" s="35"/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65" t="s">
        <v>79</v>
      </c>
      <c r="L23" s="34">
        <v>1200000</v>
      </c>
      <c r="M23" s="35"/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65" t="s">
        <v>80</v>
      </c>
      <c r="L24" s="34">
        <v>1600000</v>
      </c>
      <c r="M24" s="35"/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65" t="s">
        <v>81</v>
      </c>
      <c r="L25" s="34">
        <v>1540000</v>
      </c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1400</v>
      </c>
      <c r="I26" s="8"/>
      <c r="J26" s="32"/>
      <c r="K26" s="65" t="s">
        <v>82</v>
      </c>
      <c r="L26" s="34">
        <v>2700000</v>
      </c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148710400</v>
      </c>
      <c r="J27" s="32"/>
      <c r="K27" s="65" t="s">
        <v>83</v>
      </c>
      <c r="L27" s="34">
        <v>2500000</v>
      </c>
      <c r="M27" s="54"/>
      <c r="N27" s="33"/>
      <c r="O27" s="34"/>
      <c r="P27" s="54"/>
      <c r="Q27" s="37"/>
      <c r="R27" s="52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2"/>
      <c r="K28" s="65" t="s">
        <v>84</v>
      </c>
      <c r="L28" s="34">
        <v>400000</v>
      </c>
      <c r="M28" s="64"/>
      <c r="N28" s="33"/>
      <c r="O28" s="34"/>
      <c r="P28" s="64"/>
      <c r="Q28" s="61"/>
      <c r="R28" s="40"/>
      <c r="S28" s="41"/>
      <c r="T28" s="48"/>
      <c r="U28" s="41"/>
    </row>
    <row r="29" spans="1:21" x14ac:dyDescent="0.25">
      <c r="A29" s="7"/>
      <c r="B29" s="7"/>
      <c r="C29" s="17" t="s">
        <v>29</v>
      </c>
      <c r="D29" s="7"/>
      <c r="E29" s="7"/>
      <c r="F29" s="7"/>
      <c r="G29" s="7"/>
      <c r="H29" s="8"/>
      <c r="I29" s="8"/>
      <c r="J29" s="32"/>
      <c r="K29" s="65" t="s">
        <v>85</v>
      </c>
      <c r="L29" s="34">
        <v>200000</v>
      </c>
      <c r="M29" s="64"/>
      <c r="N29" s="33"/>
      <c r="O29" s="34"/>
      <c r="P29" s="64"/>
      <c r="Q29" s="61"/>
      <c r="R29" s="2"/>
      <c r="S29" s="41"/>
      <c r="T29" s="2"/>
      <c r="U29" s="41"/>
    </row>
    <row r="30" spans="1:21" x14ac:dyDescent="0.25">
      <c r="A30" s="7"/>
      <c r="B30" s="7"/>
      <c r="C30" s="7" t="s">
        <v>30</v>
      </c>
      <c r="D30" s="7"/>
      <c r="E30" s="7"/>
      <c r="F30" s="7"/>
      <c r="G30" s="7" t="s">
        <v>7</v>
      </c>
      <c r="H30" s="8"/>
      <c r="I30" s="8">
        <f>+'05 Mei '!I40</f>
        <v>451495965</v>
      </c>
      <c r="J30" s="32"/>
      <c r="K30" s="65" t="s">
        <v>86</v>
      </c>
      <c r="L30" s="34">
        <v>1750000</v>
      </c>
      <c r="M30" s="64"/>
      <c r="N30" s="33"/>
      <c r="O30" s="34"/>
      <c r="P30" s="64"/>
      <c r="Q30" s="61"/>
      <c r="R30" s="2"/>
      <c r="S30" s="41"/>
      <c r="T30" s="2"/>
      <c r="U30" s="41"/>
    </row>
    <row r="31" spans="1:21" x14ac:dyDescent="0.25">
      <c r="A31" s="7"/>
      <c r="B31" s="7"/>
      <c r="C31" s="7" t="s">
        <v>31</v>
      </c>
      <c r="D31" s="7"/>
      <c r="E31" s="7"/>
      <c r="F31" s="7"/>
      <c r="G31" s="7"/>
      <c r="H31" s="8"/>
      <c r="I31" s="8">
        <f>+'12 Mei'!I57</f>
        <v>94981400</v>
      </c>
      <c r="J31" s="32"/>
      <c r="K31" s="65" t="s">
        <v>87</v>
      </c>
      <c r="L31" s="34">
        <v>200000</v>
      </c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65" t="s">
        <v>88</v>
      </c>
      <c r="L32" s="34">
        <v>3546000</v>
      </c>
      <c r="M32" s="64"/>
      <c r="N32" s="33"/>
      <c r="O32" s="34"/>
      <c r="P32" s="64"/>
      <c r="Q32" s="61"/>
      <c r="R32" s="2"/>
      <c r="S32" s="41"/>
      <c r="T32" s="66"/>
      <c r="U32" s="41"/>
    </row>
    <row r="33" spans="1:21" x14ac:dyDescent="0.25">
      <c r="A33" s="7"/>
      <c r="B33" s="7"/>
      <c r="C33" s="17" t="s">
        <v>32</v>
      </c>
      <c r="D33" s="7"/>
      <c r="E33" s="7"/>
      <c r="F33" s="7"/>
      <c r="G33" s="7"/>
      <c r="H33" s="8"/>
      <c r="I33" s="40"/>
      <c r="J33" s="32"/>
      <c r="K33" s="65" t="s">
        <v>89</v>
      </c>
      <c r="L33" s="43">
        <v>200000</v>
      </c>
      <c r="M33" s="64"/>
      <c r="N33" s="33"/>
      <c r="O33" s="34"/>
      <c r="P33" s="64"/>
      <c r="Q33" s="61"/>
      <c r="R33" s="41"/>
      <c r="S33" s="41"/>
      <c r="T33" s="2"/>
      <c r="U33" s="41"/>
    </row>
    <row r="34" spans="1:21" x14ac:dyDescent="0.2">
      <c r="A34" s="7"/>
      <c r="B34" s="17">
        <v>1</v>
      </c>
      <c r="C34" s="17" t="s">
        <v>33</v>
      </c>
      <c r="D34" s="7"/>
      <c r="E34" s="7"/>
      <c r="F34" s="7"/>
      <c r="G34" s="7"/>
      <c r="H34" s="8"/>
      <c r="I34" s="8"/>
      <c r="J34" s="32"/>
      <c r="K34" s="65" t="s">
        <v>90</v>
      </c>
      <c r="L34" s="43">
        <v>150000</v>
      </c>
      <c r="N34" s="33"/>
      <c r="O34" s="34"/>
      <c r="Q34" s="61"/>
      <c r="R34" s="9"/>
      <c r="S34" s="41"/>
      <c r="T34" s="2"/>
      <c r="U34" s="2"/>
    </row>
    <row r="35" spans="1:21" x14ac:dyDescent="0.2">
      <c r="A35" s="7"/>
      <c r="B35" s="17"/>
      <c r="C35" s="17" t="s">
        <v>15</v>
      </c>
      <c r="D35" s="7"/>
      <c r="E35" s="7"/>
      <c r="F35" s="7"/>
      <c r="G35" s="7"/>
      <c r="H35" s="8"/>
      <c r="I35" s="8"/>
      <c r="J35" s="32"/>
      <c r="K35" s="65" t="s">
        <v>91</v>
      </c>
      <c r="L35" s="43">
        <v>1800000</v>
      </c>
      <c r="N35" s="33"/>
      <c r="O35" s="34"/>
      <c r="Q35" s="61"/>
      <c r="S35" s="41"/>
      <c r="T35" s="2"/>
      <c r="U35" s="2"/>
    </row>
    <row r="36" spans="1:21" x14ac:dyDescent="0.2">
      <c r="A36" s="7"/>
      <c r="B36" s="7"/>
      <c r="C36" s="7" t="s">
        <v>34</v>
      </c>
      <c r="D36" s="7"/>
      <c r="E36" s="7" t="s">
        <v>35</v>
      </c>
      <c r="F36" s="7"/>
      <c r="G36" s="22"/>
      <c r="H36" s="55"/>
      <c r="I36" s="8"/>
      <c r="J36" s="32"/>
      <c r="K36" s="65" t="s">
        <v>92</v>
      </c>
      <c r="L36" s="43">
        <v>1300000</v>
      </c>
      <c r="N36" s="33"/>
      <c r="O36" s="34"/>
      <c r="Q36" s="61"/>
      <c r="S36" s="41"/>
      <c r="T36" s="2"/>
      <c r="U36" s="2"/>
    </row>
    <row r="37" spans="1:21" x14ac:dyDescent="0.2">
      <c r="A37" s="7"/>
      <c r="B37" s="7"/>
      <c r="C37" s="7" t="s">
        <v>36</v>
      </c>
      <c r="D37" s="7"/>
      <c r="E37" s="7"/>
      <c r="F37" s="7"/>
      <c r="G37" s="7"/>
      <c r="H37" s="68"/>
      <c r="I37" s="7" t="s">
        <v>7</v>
      </c>
      <c r="J37" s="32"/>
      <c r="K37" s="65" t="s">
        <v>93</v>
      </c>
      <c r="L37" s="43">
        <v>500000</v>
      </c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37</v>
      </c>
      <c r="D38" s="7"/>
      <c r="E38" s="7"/>
      <c r="F38" s="7"/>
      <c r="G38" s="7"/>
      <c r="H38" s="8"/>
      <c r="I38" s="8">
        <f>+I30+H36-H37</f>
        <v>451495965</v>
      </c>
      <c r="J38" s="32"/>
      <c r="K38" s="65" t="s">
        <v>94</v>
      </c>
      <c r="L38" s="43">
        <v>500000</v>
      </c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65" t="s">
        <v>95</v>
      </c>
      <c r="L39" s="43">
        <v>500000</v>
      </c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38</v>
      </c>
      <c r="D40" s="7"/>
      <c r="E40" s="7"/>
      <c r="F40" s="7"/>
      <c r="G40" s="7"/>
      <c r="H40" s="8">
        <v>75000000</v>
      </c>
      <c r="I40" s="8"/>
      <c r="J40" s="32"/>
      <c r="K40" s="65" t="s">
        <v>96</v>
      </c>
      <c r="L40" s="43">
        <v>2568000</v>
      </c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17" t="s">
        <v>39</v>
      </c>
      <c r="D41" s="7"/>
      <c r="E41" s="7"/>
      <c r="F41" s="7"/>
      <c r="G41" s="7"/>
      <c r="H41" s="55">
        <v>7528602</v>
      </c>
      <c r="J41" s="32"/>
      <c r="K41" s="65" t="s">
        <v>97</v>
      </c>
      <c r="L41" s="43">
        <v>1000000</v>
      </c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17" t="s">
        <v>40</v>
      </c>
      <c r="D42" s="7"/>
      <c r="E42" s="7"/>
      <c r="F42" s="7"/>
      <c r="G42" s="7"/>
      <c r="H42" s="8">
        <v>14838470</v>
      </c>
      <c r="I42" s="8"/>
      <c r="J42" s="32"/>
      <c r="K42" s="65" t="s">
        <v>98</v>
      </c>
      <c r="L42" s="43">
        <v>850000</v>
      </c>
      <c r="N42" s="57"/>
      <c r="O42" s="69"/>
      <c r="Q42" s="61"/>
      <c r="S42" s="41"/>
      <c r="T42" s="2"/>
      <c r="U42" s="2"/>
    </row>
    <row r="43" spans="1:21" ht="16.5" x14ac:dyDescent="0.35">
      <c r="A43" s="7"/>
      <c r="B43" s="7"/>
      <c r="C43" s="17" t="s">
        <v>41</v>
      </c>
      <c r="D43" s="7"/>
      <c r="E43" s="7"/>
      <c r="F43" s="7"/>
      <c r="G43" s="7"/>
      <c r="H43" s="70">
        <v>142663893</v>
      </c>
      <c r="I43" s="8"/>
      <c r="J43" s="32"/>
      <c r="K43" s="65" t="s">
        <v>99</v>
      </c>
      <c r="L43" s="43">
        <v>700000</v>
      </c>
      <c r="N43" s="33"/>
      <c r="O43" s="69"/>
      <c r="Q43" s="61"/>
      <c r="R43" s="71"/>
      <c r="S43" s="40"/>
      <c r="T43" s="72"/>
      <c r="U43" s="7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3">
        <f>SUM(H40:H43)</f>
        <v>240030965</v>
      </c>
      <c r="J44" s="32"/>
      <c r="K44" s="65" t="s">
        <v>100</v>
      </c>
      <c r="L44" s="43">
        <v>3100000</v>
      </c>
      <c r="N44" s="57"/>
      <c r="O44" s="69"/>
      <c r="Q44" s="61"/>
      <c r="R44" s="71"/>
      <c r="S44" s="40"/>
      <c r="T44" s="74"/>
      <c r="U44" s="72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5">
        <f>SUM(I38:I44)</f>
        <v>691526930</v>
      </c>
      <c r="J45" s="32"/>
      <c r="K45" s="65" t="s">
        <v>101</v>
      </c>
      <c r="L45" s="43">
        <v>2900000</v>
      </c>
      <c r="N45" s="33"/>
      <c r="O45" s="69"/>
      <c r="Q45" s="61"/>
      <c r="R45" s="71"/>
      <c r="S45" s="40"/>
      <c r="T45" s="71"/>
      <c r="U45" s="72"/>
    </row>
    <row r="46" spans="1:21" x14ac:dyDescent="0.2">
      <c r="A46" s="7"/>
      <c r="B46" s="17">
        <v>2</v>
      </c>
      <c r="C46" s="17" t="s">
        <v>42</v>
      </c>
      <c r="D46" s="7"/>
      <c r="E46" s="7"/>
      <c r="F46" s="7"/>
      <c r="G46" s="7"/>
      <c r="H46" s="8"/>
      <c r="I46" s="8"/>
      <c r="J46" s="76"/>
      <c r="K46" s="65" t="s">
        <v>102</v>
      </c>
      <c r="L46" s="43">
        <v>450000</v>
      </c>
      <c r="N46" s="57"/>
      <c r="O46" s="69"/>
      <c r="Q46" s="61"/>
      <c r="R46" s="71"/>
      <c r="S46" s="72"/>
      <c r="T46" s="71"/>
      <c r="U46" s="72"/>
    </row>
    <row r="47" spans="1:21" x14ac:dyDescent="0.2">
      <c r="A47" s="7"/>
      <c r="B47" s="7"/>
      <c r="C47" s="7" t="s">
        <v>36</v>
      </c>
      <c r="D47" s="7"/>
      <c r="E47" s="7"/>
      <c r="F47" s="7"/>
      <c r="G47" s="16"/>
      <c r="H47" s="8">
        <f>M119</f>
        <v>1370000</v>
      </c>
      <c r="I47" s="8"/>
      <c r="J47" s="76"/>
      <c r="K47" s="65" t="s">
        <v>103</v>
      </c>
      <c r="L47" s="34">
        <v>1500000</v>
      </c>
      <c r="N47" s="33"/>
      <c r="O47" s="57"/>
      <c r="Q47" s="61"/>
      <c r="R47" s="78"/>
      <c r="S47" s="78">
        <f>SUM(S13:S45)</f>
        <v>0</v>
      </c>
      <c r="T47" s="71"/>
      <c r="U47" s="72"/>
    </row>
    <row r="48" spans="1:21" x14ac:dyDescent="0.2">
      <c r="A48" s="7"/>
      <c r="B48" s="7"/>
      <c r="C48" s="7" t="s">
        <v>43</v>
      </c>
      <c r="D48" s="7"/>
      <c r="E48" s="7"/>
      <c r="F48" s="7"/>
      <c r="G48" s="21"/>
      <c r="H48" s="79"/>
      <c r="I48" s="8" t="s">
        <v>7</v>
      </c>
      <c r="J48" s="80"/>
      <c r="K48" s="65" t="s">
        <v>104</v>
      </c>
      <c r="L48" s="34">
        <v>2500000</v>
      </c>
      <c r="M48" s="81"/>
      <c r="N48" s="33"/>
      <c r="O48" s="57"/>
      <c r="P48" s="81"/>
      <c r="Q48" s="61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2"/>
      <c r="I49" s="8">
        <f>H47+H48</f>
        <v>1370000</v>
      </c>
      <c r="J49" s="80"/>
      <c r="K49" s="65" t="s">
        <v>105</v>
      </c>
      <c r="L49" s="34">
        <v>775000</v>
      </c>
      <c r="M49" s="81"/>
      <c r="N49" s="33"/>
      <c r="O49" s="43"/>
      <c r="P49" s="81"/>
      <c r="Q49" s="61"/>
      <c r="R49" s="83"/>
      <c r="S49" s="2" t="s">
        <v>44</v>
      </c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84"/>
      <c r="I50" s="8" t="s">
        <v>7</v>
      </c>
      <c r="J50" s="76"/>
      <c r="K50" s="33"/>
      <c r="L50" s="34">
        <v>-55099000</v>
      </c>
      <c r="M50" s="81"/>
      <c r="N50" s="33"/>
      <c r="O50" s="43"/>
      <c r="P50" s="81"/>
      <c r="Q50" s="61"/>
      <c r="R50" s="83"/>
      <c r="S50" s="2"/>
      <c r="U50" s="2"/>
    </row>
    <row r="51" spans="1:21" x14ac:dyDescent="0.25">
      <c r="A51" s="7"/>
      <c r="B51" s="7"/>
      <c r="C51" s="7" t="s">
        <v>45</v>
      </c>
      <c r="D51" s="7"/>
      <c r="E51" s="7"/>
      <c r="F51" s="7"/>
      <c r="G51" s="16"/>
      <c r="I51" s="8">
        <v>0</v>
      </c>
      <c r="J51" s="85"/>
      <c r="K51" s="33"/>
      <c r="L51" s="34"/>
      <c r="M51" s="81"/>
      <c r="N51" s="33"/>
      <c r="O51" s="43"/>
      <c r="P51" s="81"/>
      <c r="Q51" s="61"/>
      <c r="R51" s="83"/>
      <c r="S51" s="2"/>
      <c r="U51" s="2"/>
    </row>
    <row r="52" spans="1:21" x14ac:dyDescent="0.25">
      <c r="A52" s="7"/>
      <c r="B52" s="7"/>
      <c r="C52" s="86" t="s">
        <v>46</v>
      </c>
      <c r="D52" s="7"/>
      <c r="E52" s="7"/>
      <c r="F52" s="7"/>
      <c r="G52" s="16"/>
      <c r="H52" s="55">
        <f>+L119</f>
        <v>0</v>
      </c>
      <c r="I52" s="8"/>
      <c r="J52" s="87"/>
      <c r="K52" s="33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86" t="s">
        <v>47</v>
      </c>
      <c r="D53" s="7"/>
      <c r="E53" s="7"/>
      <c r="F53" s="7"/>
      <c r="G53" s="16"/>
      <c r="H53" s="55">
        <f>+O119</f>
        <v>55099000</v>
      </c>
      <c r="I53" s="8"/>
      <c r="J53" s="87"/>
      <c r="K53" s="33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7" t="s">
        <v>48</v>
      </c>
      <c r="D54" s="7"/>
      <c r="E54" s="7"/>
      <c r="F54" s="7"/>
      <c r="G54" s="7"/>
      <c r="H54" s="68"/>
      <c r="I54" s="8"/>
      <c r="J54" s="87"/>
      <c r="K54" s="33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7" t="s">
        <v>49</v>
      </c>
      <c r="D55" s="7"/>
      <c r="E55" s="7"/>
      <c r="F55" s="7"/>
      <c r="G55" s="7"/>
      <c r="H55" s="16"/>
      <c r="I55" s="68">
        <f>SUM(H52:H54)</f>
        <v>55099000</v>
      </c>
      <c r="J55" s="85"/>
      <c r="K55" s="33"/>
      <c r="L55" s="34"/>
      <c r="M55" s="81"/>
      <c r="N55" s="33"/>
      <c r="O55" s="43"/>
      <c r="P55" s="81"/>
      <c r="Q55" s="61"/>
      <c r="R55" s="88"/>
      <c r="S55" s="66"/>
      <c r="T55" s="88"/>
      <c r="U55" s="66"/>
    </row>
    <row r="56" spans="1:21" x14ac:dyDescent="0.25">
      <c r="A56" s="7"/>
      <c r="B56" s="7"/>
      <c r="C56" s="17" t="s">
        <v>49</v>
      </c>
      <c r="D56" s="7"/>
      <c r="E56" s="7"/>
      <c r="F56" s="7"/>
      <c r="G56" s="7"/>
      <c r="H56" s="8"/>
      <c r="I56" s="8">
        <f>+I31-I49+I55</f>
        <v>148710400</v>
      </c>
      <c r="J56" s="85"/>
      <c r="K56" s="33"/>
      <c r="L56" s="34"/>
      <c r="M56" s="89"/>
      <c r="N56" s="33"/>
      <c r="O56" s="43"/>
      <c r="P56" s="89"/>
      <c r="Q56" s="61"/>
      <c r="R56" s="88"/>
      <c r="S56" s="66"/>
      <c r="T56" s="88"/>
      <c r="U56" s="66"/>
    </row>
    <row r="57" spans="1:21" x14ac:dyDescent="0.25">
      <c r="A57" s="86" t="s">
        <v>50</v>
      </c>
      <c r="B57" s="7"/>
      <c r="C57" s="7" t="s">
        <v>51</v>
      </c>
      <c r="D57" s="7"/>
      <c r="E57" s="7"/>
      <c r="F57" s="7"/>
      <c r="G57" s="7"/>
      <c r="H57" s="8"/>
      <c r="I57" s="8">
        <f>+I27</f>
        <v>148710400</v>
      </c>
      <c r="J57" s="87"/>
      <c r="K57" s="33"/>
      <c r="L57" s="34"/>
      <c r="M57" s="89"/>
      <c r="N57" s="33"/>
      <c r="O57" s="43"/>
      <c r="P57" s="89"/>
      <c r="Q57" s="61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8">
        <v>0</v>
      </c>
      <c r="J58" s="87"/>
      <c r="K58" s="33"/>
      <c r="L58" s="34"/>
      <c r="M58" s="90"/>
      <c r="N58" s="33"/>
      <c r="O58" s="43"/>
      <c r="P58" s="90"/>
      <c r="Q58" s="61"/>
      <c r="R58" s="88"/>
      <c r="S58" s="66"/>
      <c r="T58" s="88"/>
      <c r="U58" s="91"/>
    </row>
    <row r="59" spans="1:21" x14ac:dyDescent="0.25">
      <c r="A59" s="7"/>
      <c r="B59" s="7"/>
      <c r="C59" s="7"/>
      <c r="D59" s="7"/>
      <c r="E59" s="7" t="s">
        <v>52</v>
      </c>
      <c r="F59" s="7"/>
      <c r="G59" s="7"/>
      <c r="H59" s="8"/>
      <c r="I59" s="8">
        <f>+I57-I56</f>
        <v>0</v>
      </c>
      <c r="J59" s="92"/>
      <c r="K59" s="33"/>
      <c r="L59" s="34"/>
      <c r="M59" s="81"/>
      <c r="N59" s="33"/>
      <c r="O59" s="43"/>
      <c r="P59" s="81"/>
      <c r="Q59" s="61"/>
      <c r="R59" s="88"/>
      <c r="S59" s="66"/>
      <c r="T59" s="88"/>
      <c r="U59" s="88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2"/>
      <c r="K60" s="33"/>
      <c r="L60" s="34"/>
      <c r="M60" s="90"/>
      <c r="N60" s="33"/>
      <c r="O60" s="43"/>
      <c r="P60" s="90"/>
      <c r="Q60" s="61"/>
      <c r="R60" s="88"/>
      <c r="S60" s="66"/>
      <c r="T60" s="88"/>
      <c r="U60" s="88"/>
    </row>
    <row r="61" spans="1:21" x14ac:dyDescent="0.25">
      <c r="A61" s="7" t="s">
        <v>53</v>
      </c>
      <c r="B61" s="7"/>
      <c r="C61" s="7"/>
      <c r="D61" s="7"/>
      <c r="E61" s="7"/>
      <c r="F61" s="7"/>
      <c r="G61" s="7"/>
      <c r="H61" s="8"/>
      <c r="I61" s="93"/>
      <c r="J61" s="92"/>
      <c r="K61" s="33"/>
      <c r="L61" s="34"/>
      <c r="M61" s="90"/>
      <c r="N61" s="33"/>
      <c r="O61" s="43"/>
      <c r="P61" s="90"/>
      <c r="Q61" s="61"/>
      <c r="R61" s="88"/>
      <c r="S61" s="66"/>
      <c r="T61" s="88"/>
      <c r="U61" s="88"/>
    </row>
    <row r="62" spans="1:21" x14ac:dyDescent="0.25">
      <c r="A62" s="7" t="s">
        <v>54</v>
      </c>
      <c r="B62" s="7"/>
      <c r="C62" s="7"/>
      <c r="D62" s="7"/>
      <c r="E62" s="7" t="s">
        <v>7</v>
      </c>
      <c r="F62" s="7"/>
      <c r="G62" s="7" t="s">
        <v>55</v>
      </c>
      <c r="H62" s="8"/>
      <c r="I62" s="22"/>
      <c r="J62" s="92"/>
      <c r="K62" s="33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2"/>
      <c r="K63" s="33"/>
      <c r="L63" s="34"/>
      <c r="M63" s="90"/>
      <c r="N63" s="33"/>
      <c r="O63" s="43"/>
      <c r="P63" s="90"/>
      <c r="Q63" s="61"/>
      <c r="S63" s="41"/>
    </row>
    <row r="64" spans="1:21" x14ac:dyDescent="0.25">
      <c r="A64" s="94"/>
      <c r="B64" s="95"/>
      <c r="C64" s="95"/>
      <c r="D64" s="96"/>
      <c r="E64" s="96"/>
      <c r="F64" s="96"/>
      <c r="G64" s="96"/>
      <c r="H64" s="96"/>
      <c r="J64" s="92"/>
      <c r="K64" s="57"/>
      <c r="L64" s="34"/>
      <c r="N64" s="33"/>
      <c r="O64" s="43"/>
      <c r="Q64" s="61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92"/>
      <c r="K65" s="77"/>
      <c r="L65" s="34"/>
      <c r="N65" s="33"/>
      <c r="O65" s="43"/>
      <c r="Q65" s="61"/>
      <c r="S65" s="83"/>
    </row>
    <row r="66" spans="1:19" x14ac:dyDescent="0.25">
      <c r="A66" s="97" t="s">
        <v>56</v>
      </c>
      <c r="B66" s="95"/>
      <c r="C66" s="95"/>
      <c r="D66" s="96"/>
      <c r="E66" s="96"/>
      <c r="F66" s="96"/>
      <c r="G66" s="9" t="s">
        <v>57</v>
      </c>
      <c r="J66" s="92"/>
      <c r="K66" s="77"/>
      <c r="L66" s="34"/>
      <c r="O66" s="43"/>
      <c r="Q66" s="61"/>
      <c r="S66" s="83"/>
    </row>
    <row r="67" spans="1:19" x14ac:dyDescent="0.25">
      <c r="K67" s="77"/>
      <c r="L67" s="34"/>
    </row>
    <row r="68" spans="1:19" x14ac:dyDescent="0.25">
      <c r="A68" s="97" t="s">
        <v>58</v>
      </c>
      <c r="B68" s="95"/>
      <c r="C68" s="95"/>
      <c r="D68" s="96"/>
      <c r="E68" s="96"/>
      <c r="F68" s="96"/>
      <c r="G68" s="9"/>
      <c r="H68" s="6" t="s">
        <v>59</v>
      </c>
      <c r="J68" s="92"/>
      <c r="K68" s="77"/>
      <c r="L68" s="34"/>
      <c r="O68" s="43"/>
      <c r="Q68" s="61"/>
      <c r="S68" s="83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92"/>
      <c r="K69" s="77"/>
      <c r="L69" s="34"/>
      <c r="O69" s="43"/>
      <c r="Q69" s="61"/>
    </row>
    <row r="70" spans="1:19" x14ac:dyDescent="0.25">
      <c r="A70" s="2"/>
      <c r="B70" s="2"/>
      <c r="C70" s="2"/>
      <c r="D70" s="2"/>
      <c r="E70" s="2"/>
      <c r="F70" s="2"/>
      <c r="G70" s="96" t="s">
        <v>60</v>
      </c>
      <c r="H70" s="2"/>
      <c r="I70" s="2"/>
      <c r="J70" s="92"/>
      <c r="K70" s="77"/>
      <c r="L70" s="34"/>
      <c r="M70" s="90"/>
      <c r="N70" s="90"/>
      <c r="O70" s="43"/>
      <c r="P70" s="90"/>
      <c r="Q70" s="61"/>
    </row>
    <row r="71" spans="1:19" x14ac:dyDescent="0.25">
      <c r="A71" s="2"/>
      <c r="B71" s="2"/>
      <c r="C71" s="2"/>
      <c r="D71" s="2"/>
      <c r="E71" s="2"/>
      <c r="F71" s="2"/>
      <c r="G71" s="96"/>
      <c r="H71" s="2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 t="s">
        <v>61</v>
      </c>
      <c r="F72" s="2"/>
      <c r="G72" s="2"/>
      <c r="H72" s="2"/>
      <c r="I72" s="2"/>
      <c r="J72" s="92"/>
      <c r="K72" s="77"/>
      <c r="L72" s="34"/>
      <c r="O72" s="43"/>
      <c r="Q72" s="61"/>
    </row>
    <row r="73" spans="1:19" x14ac:dyDescent="0.25">
      <c r="A73" s="2"/>
      <c r="B73" s="2"/>
      <c r="C73" s="2"/>
      <c r="D73" s="2"/>
      <c r="E73" s="2" t="s">
        <v>61</v>
      </c>
      <c r="F73" s="2"/>
      <c r="G73" s="2"/>
      <c r="H73" s="2"/>
      <c r="I73" s="99"/>
      <c r="J73" s="92"/>
      <c r="K73" s="77"/>
      <c r="L73" s="34"/>
      <c r="O73" s="43"/>
      <c r="Q73" s="61"/>
    </row>
    <row r="74" spans="1:19" x14ac:dyDescent="0.25">
      <c r="A74" s="96"/>
      <c r="B74" s="96"/>
      <c r="C74" s="96"/>
      <c r="D74" s="96"/>
      <c r="E74" s="96"/>
      <c r="F74" s="96"/>
      <c r="G74" s="100"/>
      <c r="H74" s="101"/>
      <c r="I74" s="96"/>
      <c r="J74" s="92"/>
      <c r="K74" s="77"/>
      <c r="L74" s="34"/>
      <c r="O74" s="43"/>
      <c r="Q74" s="102"/>
    </row>
    <row r="75" spans="1:19" x14ac:dyDescent="0.25">
      <c r="A75" s="96"/>
      <c r="B75" s="96"/>
      <c r="C75" s="96"/>
      <c r="D75" s="96"/>
      <c r="E75" s="96"/>
      <c r="F75" s="96"/>
      <c r="G75" s="100" t="s">
        <v>62</v>
      </c>
      <c r="H75" s="103"/>
      <c r="I75" s="96"/>
      <c r="J75" s="92"/>
      <c r="K75" s="77"/>
      <c r="L75" s="34"/>
      <c r="O75" s="43"/>
      <c r="Q75" s="102"/>
    </row>
    <row r="76" spans="1:19" x14ac:dyDescent="0.25">
      <c r="A76" s="104"/>
      <c r="B76" s="105"/>
      <c r="C76" s="105"/>
      <c r="D76" s="105"/>
      <c r="E76" s="106"/>
      <c r="F76" s="2"/>
      <c r="G76" s="2"/>
      <c r="H76" s="66"/>
      <c r="I76" s="2"/>
      <c r="J76" s="92"/>
      <c r="K76" s="77"/>
      <c r="L76" s="34"/>
      <c r="O76" s="43"/>
      <c r="Q76" s="102"/>
    </row>
    <row r="77" spans="1:19" x14ac:dyDescent="0.25">
      <c r="A77" s="104"/>
      <c r="B77" s="105"/>
      <c r="C77" s="107"/>
      <c r="D77" s="105"/>
      <c r="E77" s="108"/>
      <c r="F77" s="2"/>
      <c r="G77" s="2"/>
      <c r="H77" s="66"/>
      <c r="I77" s="2"/>
      <c r="J77" s="92"/>
      <c r="K77" s="109"/>
      <c r="O77" s="43"/>
      <c r="Q77" s="102"/>
    </row>
    <row r="78" spans="1:19" x14ac:dyDescent="0.25">
      <c r="A78" s="106"/>
      <c r="B78" s="105"/>
      <c r="C78" s="107"/>
      <c r="D78" s="107"/>
      <c r="E78" s="110"/>
      <c r="F78" s="83"/>
      <c r="H78" s="88"/>
      <c r="J78" s="92"/>
      <c r="O78" s="43"/>
      <c r="Q78" s="102"/>
    </row>
    <row r="79" spans="1:19" x14ac:dyDescent="0.25">
      <c r="A79" s="111"/>
      <c r="B79" s="105"/>
      <c r="C79" s="112"/>
      <c r="D79" s="112"/>
      <c r="E79" s="110"/>
      <c r="H79" s="88"/>
      <c r="J79" s="92"/>
      <c r="O79" s="43"/>
      <c r="Q79" s="102"/>
    </row>
    <row r="80" spans="1:19" x14ac:dyDescent="0.25">
      <c r="A80" s="113"/>
      <c r="B80" s="105"/>
      <c r="C80" s="112"/>
      <c r="D80" s="112"/>
      <c r="E80" s="110"/>
      <c r="H80" s="88"/>
      <c r="J80" s="92"/>
      <c r="O80" s="43"/>
      <c r="Q80" s="114"/>
    </row>
    <row r="81" spans="1:17" x14ac:dyDescent="0.25">
      <c r="A81" s="113"/>
      <c r="B81" s="105"/>
      <c r="C81" s="112"/>
      <c r="D81" s="112"/>
      <c r="E81" s="110"/>
      <c r="H81" s="88"/>
      <c r="J81" s="92"/>
      <c r="O81" s="43"/>
      <c r="Q81" s="114"/>
    </row>
    <row r="82" spans="1:17" x14ac:dyDescent="0.25">
      <c r="A82" s="115"/>
      <c r="B82" s="105"/>
      <c r="C82" s="105"/>
      <c r="D82" s="105"/>
      <c r="E82" s="106"/>
      <c r="F82" s="2"/>
      <c r="G82" s="2"/>
      <c r="H82" s="66"/>
      <c r="I82" s="2"/>
      <c r="J82" s="92"/>
      <c r="K82" s="57"/>
      <c r="L82" s="43"/>
      <c r="O82" s="43"/>
      <c r="Q82" s="114"/>
    </row>
    <row r="83" spans="1:17" x14ac:dyDescent="0.25">
      <c r="A83" s="104" t="s">
        <v>63</v>
      </c>
      <c r="B83" s="105"/>
      <c r="C83" s="105"/>
      <c r="D83" s="105"/>
      <c r="E83" s="106"/>
      <c r="F83" s="2"/>
      <c r="G83" s="2"/>
      <c r="H83" s="66"/>
      <c r="I83" s="2"/>
      <c r="J83" s="92"/>
      <c r="K83" s="116"/>
      <c r="L83" s="43"/>
      <c r="O83" s="43"/>
      <c r="Q83" s="114"/>
    </row>
    <row r="84" spans="1:17" x14ac:dyDescent="0.25">
      <c r="A84" s="104"/>
      <c r="B84" s="105"/>
      <c r="C84" s="107"/>
      <c r="D84" s="105"/>
      <c r="E84" s="108"/>
      <c r="F84" s="2"/>
      <c r="G84" s="2"/>
      <c r="H84" s="66"/>
      <c r="I84" s="2"/>
      <c r="J84" s="92"/>
      <c r="K84" s="116"/>
      <c r="L84" s="43"/>
      <c r="O84" s="43"/>
      <c r="Q84" s="114"/>
    </row>
    <row r="85" spans="1:17" x14ac:dyDescent="0.25">
      <c r="A85" s="117">
        <f>SUM(A66:A84)</f>
        <v>0</v>
      </c>
      <c r="E85" s="88">
        <f>SUM(E66:E84)</f>
        <v>0</v>
      </c>
      <c r="H85" s="88">
        <f>SUM(H66:H84)</f>
        <v>0</v>
      </c>
      <c r="J85" s="92"/>
      <c r="K85" s="116"/>
      <c r="L85" s="43"/>
      <c r="O85" s="43"/>
      <c r="Q85" s="114"/>
    </row>
    <row r="86" spans="1:17" x14ac:dyDescent="0.25">
      <c r="J86" s="92"/>
      <c r="K86" s="116"/>
      <c r="L86" s="43"/>
      <c r="O86" s="43"/>
      <c r="Q86" s="102"/>
    </row>
    <row r="87" spans="1:17" x14ac:dyDescent="0.25">
      <c r="J87" s="92"/>
      <c r="K87" s="116"/>
      <c r="L87" s="43"/>
      <c r="O87" s="43"/>
      <c r="Q87" s="102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">
      <c r="K92" s="116"/>
      <c r="L92" s="43"/>
      <c r="O92" s="43"/>
      <c r="Q92" s="102"/>
    </row>
    <row r="93" spans="1:17" x14ac:dyDescent="0.2"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5">
      <c r="K98" s="116"/>
      <c r="L98" s="118"/>
      <c r="O98" s="118"/>
      <c r="Q98" s="102"/>
    </row>
    <row r="99" spans="1:21" x14ac:dyDescent="0.25">
      <c r="K99" s="116"/>
      <c r="L99" s="118"/>
      <c r="O99" s="118"/>
      <c r="Q99" s="102"/>
    </row>
    <row r="100" spans="1:21" x14ac:dyDescent="0.25">
      <c r="K100" s="116"/>
      <c r="L100" s="119"/>
      <c r="O100" s="119"/>
      <c r="Q100" s="102"/>
    </row>
    <row r="101" spans="1:21" x14ac:dyDescent="0.25">
      <c r="K101" s="116"/>
      <c r="L101" s="119"/>
      <c r="O101" s="119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6"/>
      <c r="L107" s="119"/>
      <c r="O107" s="119"/>
      <c r="Q107" s="102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6"/>
      <c r="L108" s="119"/>
      <c r="O108" s="119"/>
      <c r="Q108" s="98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98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0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6"/>
      <c r="L113" s="119"/>
      <c r="O113" s="119"/>
      <c r="Q113" s="98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20">
        <f>SUM(L12:L118)</f>
        <v>0</v>
      </c>
      <c r="M119" s="120">
        <f t="shared" ref="M119:P119" si="1">SUM(M13:M118)</f>
        <v>1370000</v>
      </c>
      <c r="N119" s="120">
        <f>SUM(N13:N118)</f>
        <v>0</v>
      </c>
      <c r="O119" s="120">
        <f>SUM(O13:O118)</f>
        <v>55099000</v>
      </c>
      <c r="P119" s="120">
        <f t="shared" si="1"/>
        <v>0</v>
      </c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20">
        <f>SUM(L16:L119)</f>
        <v>-4400000</v>
      </c>
      <c r="O120" s="120">
        <f>SUM(O13:O119)</f>
        <v>110198000</v>
      </c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7"/>
      <c r="O121" s="27"/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7"/>
      <c r="O122" s="27"/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D4" zoomScale="90" zoomScaleNormal="100" zoomScaleSheetLayoutView="90" workbookViewId="0">
      <selection activeCell="M15" sqref="M1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3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67</v>
      </c>
      <c r="C3" s="9"/>
      <c r="D3" s="7"/>
      <c r="E3" s="7"/>
      <c r="F3" s="7"/>
      <c r="G3" s="7"/>
      <c r="H3" s="7" t="s">
        <v>3</v>
      </c>
      <c r="I3" s="11">
        <v>43234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259+160-250</f>
        <v>169</v>
      </c>
      <c r="F8" s="21"/>
      <c r="G8" s="16">
        <f>C8*E8</f>
        <v>16900000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37</v>
      </c>
      <c r="F9" s="21"/>
      <c r="G9" s="16">
        <f t="shared" ref="G9:G16" si="0">C9*E9</f>
        <v>1850000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57</v>
      </c>
      <c r="F10" s="21"/>
      <c r="G10" s="16">
        <f t="shared" si="0"/>
        <v>1140000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106</v>
      </c>
      <c r="F11" s="21"/>
      <c r="G11" s="16">
        <f t="shared" si="0"/>
        <v>1060000</v>
      </c>
      <c r="H11" s="8"/>
      <c r="I11" s="16"/>
      <c r="J11" s="16"/>
      <c r="K11" s="25"/>
      <c r="L11" s="146" t="s">
        <v>13</v>
      </c>
      <c r="M11" s="146"/>
      <c r="N11" s="147" t="s">
        <v>14</v>
      </c>
      <c r="O11" s="147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33</v>
      </c>
      <c r="F12" s="21"/>
      <c r="G12" s="16">
        <f t="shared" si="0"/>
        <v>165000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8</v>
      </c>
      <c r="F13" s="21"/>
      <c r="G13" s="16">
        <f t="shared" si="0"/>
        <v>16000</v>
      </c>
      <c r="H13" s="8"/>
      <c r="I13" s="16"/>
      <c r="J13" s="32"/>
      <c r="K13" s="33">
        <v>46198</v>
      </c>
      <c r="L13" s="34">
        <v>1100000</v>
      </c>
      <c r="M13" s="35">
        <v>300000</v>
      </c>
      <c r="N13" s="33"/>
      <c r="O13" s="34">
        <v>2000000</v>
      </c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3</v>
      </c>
      <c r="F14" s="21"/>
      <c r="G14" s="16">
        <f t="shared" si="0"/>
        <v>3000</v>
      </c>
      <c r="H14" s="8"/>
      <c r="I14" s="16"/>
      <c r="J14" s="32"/>
      <c r="K14" s="33">
        <v>46199</v>
      </c>
      <c r="L14" s="34">
        <v>3000000</v>
      </c>
      <c r="M14" s="35">
        <v>1650000</v>
      </c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3">
        <v>46200</v>
      </c>
      <c r="L15" s="34">
        <v>1500000</v>
      </c>
      <c r="M15" s="35">
        <v>3410000</v>
      </c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3">
        <v>46201</v>
      </c>
      <c r="L16" s="34">
        <v>2000000</v>
      </c>
      <c r="M16" s="35">
        <v>7400000</v>
      </c>
      <c r="N16" s="33" t="s">
        <v>107</v>
      </c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21134000</v>
      </c>
      <c r="I17" s="9"/>
      <c r="J17" s="32"/>
      <c r="K17" s="33">
        <v>46202</v>
      </c>
      <c r="L17" s="34">
        <v>3000000</v>
      </c>
      <c r="M17" s="35">
        <v>100000</v>
      </c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33">
        <v>46203</v>
      </c>
      <c r="L18" s="34">
        <v>1150000</v>
      </c>
      <c r="M18" s="35">
        <v>100000</v>
      </c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3">
        <v>46204</v>
      </c>
      <c r="L19" s="34">
        <v>1850000</v>
      </c>
      <c r="M19" s="35">
        <v>40000</v>
      </c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57">
        <v>46205</v>
      </c>
      <c r="L20" s="69">
        <v>1150000</v>
      </c>
      <c r="M20" s="35">
        <v>132000</v>
      </c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1</v>
      </c>
      <c r="F21" s="7"/>
      <c r="G21" s="22">
        <f>C21*E21</f>
        <v>500</v>
      </c>
      <c r="H21" s="8"/>
      <c r="I21" s="22"/>
      <c r="J21" s="32"/>
      <c r="K21" s="65"/>
      <c r="L21" s="34">
        <v>-2000000</v>
      </c>
      <c r="M21" s="35">
        <v>130000000</v>
      </c>
      <c r="N21" s="33" t="s">
        <v>15</v>
      </c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65"/>
      <c r="L22" s="34"/>
      <c r="M22" s="35"/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65"/>
      <c r="L23" s="34"/>
      <c r="M23" s="35"/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65"/>
      <c r="L24" s="34"/>
      <c r="M24" s="35"/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65"/>
      <c r="L25" s="34"/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1400</v>
      </c>
      <c r="I26" s="8"/>
      <c r="J26" s="32"/>
      <c r="K26" s="65"/>
      <c r="L26" s="34"/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21135400</v>
      </c>
      <c r="J27" s="32"/>
      <c r="K27" s="65"/>
      <c r="L27" s="34"/>
      <c r="M27" s="54"/>
      <c r="N27" s="33"/>
      <c r="O27" s="34"/>
      <c r="P27" s="54"/>
      <c r="Q27" s="37"/>
      <c r="R27" s="52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2"/>
      <c r="K28" s="65"/>
      <c r="L28" s="34"/>
      <c r="M28" s="64"/>
      <c r="N28" s="33"/>
      <c r="O28" s="34"/>
      <c r="P28" s="64"/>
      <c r="Q28" s="61"/>
      <c r="R28" s="40"/>
      <c r="S28" s="41"/>
      <c r="T28" s="48"/>
      <c r="U28" s="41"/>
    </row>
    <row r="29" spans="1:21" x14ac:dyDescent="0.25">
      <c r="A29" s="7"/>
      <c r="B29" s="7"/>
      <c r="C29" s="17" t="s">
        <v>29</v>
      </c>
      <c r="D29" s="7"/>
      <c r="E29" s="7"/>
      <c r="F29" s="7"/>
      <c r="G29" s="7"/>
      <c r="H29" s="8"/>
      <c r="I29" s="8"/>
      <c r="J29" s="32"/>
      <c r="K29" s="65"/>
      <c r="L29" s="34"/>
      <c r="M29" s="64"/>
      <c r="N29" s="33"/>
      <c r="O29" s="34"/>
      <c r="P29" s="64"/>
      <c r="Q29" s="61"/>
      <c r="R29" s="2"/>
      <c r="S29" s="41"/>
      <c r="T29" s="2"/>
      <c r="U29" s="41"/>
    </row>
    <row r="30" spans="1:21" x14ac:dyDescent="0.25">
      <c r="A30" s="7"/>
      <c r="B30" s="7"/>
      <c r="C30" s="7" t="s">
        <v>30</v>
      </c>
      <c r="D30" s="7"/>
      <c r="E30" s="7"/>
      <c r="F30" s="7"/>
      <c r="G30" s="7" t="s">
        <v>7</v>
      </c>
      <c r="H30" s="8"/>
      <c r="I30" s="8">
        <f>+'05 Mei '!I40</f>
        <v>451495965</v>
      </c>
      <c r="J30" s="32"/>
      <c r="K30" s="65"/>
      <c r="L30" s="34"/>
      <c r="M30" s="64"/>
      <c r="N30" s="33"/>
      <c r="O30" s="34"/>
      <c r="P30" s="64"/>
      <c r="Q30" s="61"/>
      <c r="R30" s="2"/>
      <c r="S30" s="41"/>
      <c r="T30" s="2"/>
      <c r="U30" s="41"/>
    </row>
    <row r="31" spans="1:21" x14ac:dyDescent="0.25">
      <c r="A31" s="7"/>
      <c r="B31" s="7"/>
      <c r="C31" s="7" t="s">
        <v>31</v>
      </c>
      <c r="D31" s="7"/>
      <c r="E31" s="7"/>
      <c r="F31" s="7"/>
      <c r="G31" s="7"/>
      <c r="H31" s="8"/>
      <c r="I31" s="8">
        <f>+'13 Mei'!I56</f>
        <v>148710400</v>
      </c>
      <c r="J31" s="32"/>
      <c r="K31" s="65"/>
      <c r="L31" s="34"/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65"/>
      <c r="L32" s="34"/>
      <c r="M32" s="64"/>
      <c r="N32" s="33"/>
      <c r="O32" s="34"/>
      <c r="P32" s="64"/>
      <c r="Q32" s="61"/>
      <c r="R32" s="2"/>
      <c r="S32" s="41"/>
      <c r="T32" s="66"/>
      <c r="U32" s="41"/>
    </row>
    <row r="33" spans="1:21" x14ac:dyDescent="0.25">
      <c r="A33" s="7"/>
      <c r="B33" s="7"/>
      <c r="C33" s="17" t="s">
        <v>32</v>
      </c>
      <c r="D33" s="7"/>
      <c r="E33" s="7"/>
      <c r="F33" s="7"/>
      <c r="G33" s="7"/>
      <c r="H33" s="8"/>
      <c r="I33" s="40"/>
      <c r="J33" s="32"/>
      <c r="K33" s="65"/>
      <c r="L33" s="43"/>
      <c r="M33" s="64"/>
      <c r="N33" s="33"/>
      <c r="O33" s="34"/>
      <c r="P33" s="64"/>
      <c r="Q33" s="61"/>
      <c r="R33" s="41"/>
      <c r="S33" s="41"/>
      <c r="T33" s="2"/>
      <c r="U33" s="41"/>
    </row>
    <row r="34" spans="1:21" x14ac:dyDescent="0.2">
      <c r="A34" s="7"/>
      <c r="B34" s="17">
        <v>1</v>
      </c>
      <c r="C34" s="17" t="s">
        <v>33</v>
      </c>
      <c r="D34" s="7"/>
      <c r="E34" s="7"/>
      <c r="F34" s="7"/>
      <c r="G34" s="7"/>
      <c r="H34" s="8"/>
      <c r="I34" s="8"/>
      <c r="J34" s="32"/>
      <c r="K34" s="65"/>
      <c r="L34" s="43"/>
      <c r="N34" s="33"/>
      <c r="O34" s="34"/>
      <c r="Q34" s="61"/>
      <c r="R34" s="9"/>
      <c r="S34" s="41"/>
      <c r="T34" s="2"/>
      <c r="U34" s="2"/>
    </row>
    <row r="35" spans="1:21" x14ac:dyDescent="0.2">
      <c r="A35" s="7"/>
      <c r="B35" s="17"/>
      <c r="C35" s="17" t="s">
        <v>15</v>
      </c>
      <c r="D35" s="7"/>
      <c r="E35" s="7"/>
      <c r="F35" s="7"/>
      <c r="G35" s="7"/>
      <c r="H35" s="8"/>
      <c r="I35" s="8"/>
      <c r="J35" s="32"/>
      <c r="K35" s="65"/>
      <c r="L35" s="43"/>
      <c r="N35" s="33"/>
      <c r="O35" s="34"/>
      <c r="Q35" s="61"/>
      <c r="S35" s="41"/>
      <c r="T35" s="2"/>
      <c r="U35" s="2"/>
    </row>
    <row r="36" spans="1:21" x14ac:dyDescent="0.2">
      <c r="A36" s="7"/>
      <c r="B36" s="7"/>
      <c r="C36" s="7" t="s">
        <v>34</v>
      </c>
      <c r="D36" s="7"/>
      <c r="E36" s="7" t="s">
        <v>35</v>
      </c>
      <c r="F36" s="7"/>
      <c r="G36" s="22"/>
      <c r="H36" s="55">
        <v>130000000</v>
      </c>
      <c r="I36" s="8"/>
      <c r="J36" s="32"/>
      <c r="K36" s="65"/>
      <c r="L36" s="43"/>
      <c r="N36" s="33"/>
      <c r="O36" s="34"/>
      <c r="Q36" s="61"/>
      <c r="S36" s="41"/>
      <c r="T36" s="2"/>
      <c r="U36" s="2"/>
    </row>
    <row r="37" spans="1:21" x14ac:dyDescent="0.2">
      <c r="A37" s="7"/>
      <c r="B37" s="7"/>
      <c r="C37" s="7" t="s">
        <v>36</v>
      </c>
      <c r="D37" s="7"/>
      <c r="E37" s="7"/>
      <c r="F37" s="7"/>
      <c r="G37" s="7"/>
      <c r="H37" s="68"/>
      <c r="I37" s="7" t="s">
        <v>7</v>
      </c>
      <c r="J37" s="32"/>
      <c r="K37" s="65"/>
      <c r="L37" s="43"/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37</v>
      </c>
      <c r="D38" s="7"/>
      <c r="E38" s="7"/>
      <c r="F38" s="7"/>
      <c r="G38" s="7"/>
      <c r="H38" s="8"/>
      <c r="I38" s="8">
        <f>+I30+H36-H37</f>
        <v>581495965</v>
      </c>
      <c r="J38" s="32"/>
      <c r="K38" s="65"/>
      <c r="L38" s="43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65"/>
      <c r="L39" s="43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38</v>
      </c>
      <c r="D40" s="7"/>
      <c r="E40" s="7"/>
      <c r="F40" s="7"/>
      <c r="G40" s="7"/>
      <c r="H40" s="8">
        <v>75000000</v>
      </c>
      <c r="I40" s="8"/>
      <c r="J40" s="32"/>
      <c r="K40" s="65"/>
      <c r="L40" s="43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17" t="s">
        <v>39</v>
      </c>
      <c r="D41" s="7"/>
      <c r="E41" s="7"/>
      <c r="F41" s="7"/>
      <c r="G41" s="7"/>
      <c r="H41" s="55">
        <v>7528602</v>
      </c>
      <c r="J41" s="32"/>
      <c r="K41" s="65"/>
      <c r="L41" s="43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17" t="s">
        <v>40</v>
      </c>
      <c r="D42" s="7"/>
      <c r="E42" s="7"/>
      <c r="F42" s="7"/>
      <c r="G42" s="7"/>
      <c r="H42" s="8">
        <v>14838470</v>
      </c>
      <c r="I42" s="8"/>
      <c r="J42" s="32"/>
      <c r="K42" s="65"/>
      <c r="L42" s="43"/>
      <c r="N42" s="57"/>
      <c r="O42" s="69"/>
      <c r="Q42" s="61"/>
      <c r="S42" s="41"/>
      <c r="T42" s="2"/>
      <c r="U42" s="2"/>
    </row>
    <row r="43" spans="1:21" ht="16.5" x14ac:dyDescent="0.35">
      <c r="A43" s="7"/>
      <c r="B43" s="7"/>
      <c r="C43" s="17" t="s">
        <v>41</v>
      </c>
      <c r="D43" s="7"/>
      <c r="E43" s="7"/>
      <c r="F43" s="7"/>
      <c r="G43" s="7"/>
      <c r="H43" s="70">
        <v>142663893</v>
      </c>
      <c r="I43" s="8"/>
      <c r="J43" s="32"/>
      <c r="K43" s="65"/>
      <c r="L43" s="43"/>
      <c r="N43" s="33"/>
      <c r="O43" s="69"/>
      <c r="Q43" s="61"/>
      <c r="R43" s="71"/>
      <c r="S43" s="40"/>
      <c r="T43" s="72"/>
      <c r="U43" s="7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3">
        <f>SUM(H40:H43)</f>
        <v>240030965</v>
      </c>
      <c r="J44" s="32"/>
      <c r="K44" s="65"/>
      <c r="L44" s="43"/>
      <c r="N44" s="57"/>
      <c r="O44" s="69"/>
      <c r="Q44" s="61"/>
      <c r="R44" s="71"/>
      <c r="S44" s="40"/>
      <c r="T44" s="74"/>
      <c r="U44" s="72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5">
        <f>SUM(I38:I44)</f>
        <v>821526930</v>
      </c>
      <c r="J45" s="32"/>
      <c r="K45" s="65"/>
      <c r="L45" s="43"/>
      <c r="N45" s="33"/>
      <c r="O45" s="69"/>
      <c r="Q45" s="61"/>
      <c r="R45" s="71"/>
      <c r="S45" s="40"/>
      <c r="T45" s="71"/>
      <c r="U45" s="72"/>
    </row>
    <row r="46" spans="1:21" x14ac:dyDescent="0.2">
      <c r="A46" s="7"/>
      <c r="B46" s="17">
        <v>2</v>
      </c>
      <c r="C46" s="17" t="s">
        <v>42</v>
      </c>
      <c r="D46" s="7"/>
      <c r="E46" s="7"/>
      <c r="F46" s="7"/>
      <c r="G46" s="7"/>
      <c r="H46" s="8"/>
      <c r="I46" s="8"/>
      <c r="J46" s="76"/>
      <c r="K46" s="65"/>
      <c r="L46" s="43"/>
      <c r="N46" s="57"/>
      <c r="O46" s="69"/>
      <c r="Q46" s="61"/>
      <c r="R46" s="71"/>
      <c r="S46" s="72"/>
      <c r="T46" s="71"/>
      <c r="U46" s="72"/>
    </row>
    <row r="47" spans="1:21" x14ac:dyDescent="0.2">
      <c r="A47" s="7"/>
      <c r="B47" s="7"/>
      <c r="C47" s="7" t="s">
        <v>36</v>
      </c>
      <c r="D47" s="7"/>
      <c r="E47" s="7"/>
      <c r="F47" s="7"/>
      <c r="G47" s="16"/>
      <c r="H47" s="8">
        <f>M119</f>
        <v>143132000</v>
      </c>
      <c r="I47" s="8"/>
      <c r="J47" s="76"/>
      <c r="K47" s="65"/>
      <c r="L47" s="34"/>
      <c r="N47" s="33"/>
      <c r="O47" s="57"/>
      <c r="Q47" s="61"/>
      <c r="R47" s="78"/>
      <c r="S47" s="78">
        <f>SUM(S13:S45)</f>
        <v>0</v>
      </c>
      <c r="T47" s="71"/>
      <c r="U47" s="72"/>
    </row>
    <row r="48" spans="1:21" x14ac:dyDescent="0.2">
      <c r="A48" s="7"/>
      <c r="B48" s="7"/>
      <c r="C48" s="7" t="s">
        <v>43</v>
      </c>
      <c r="D48" s="7"/>
      <c r="E48" s="7"/>
      <c r="F48" s="7"/>
      <c r="G48" s="21"/>
      <c r="H48" s="79">
        <v>30000</v>
      </c>
      <c r="I48" s="8" t="s">
        <v>7</v>
      </c>
      <c r="J48" s="80"/>
      <c r="K48" s="65"/>
      <c r="L48" s="34"/>
      <c r="M48" s="81"/>
      <c r="N48" s="33"/>
      <c r="O48" s="57"/>
      <c r="P48" s="81"/>
      <c r="Q48" s="61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2"/>
      <c r="I49" s="8">
        <f>H47+H48</f>
        <v>143162000</v>
      </c>
      <c r="J49" s="80"/>
      <c r="K49" s="65"/>
      <c r="L49" s="34"/>
      <c r="M49" s="81"/>
      <c r="N49" s="33"/>
      <c r="O49" s="43"/>
      <c r="P49" s="81"/>
      <c r="Q49" s="61"/>
      <c r="R49" s="83"/>
      <c r="S49" s="2" t="s">
        <v>44</v>
      </c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84"/>
      <c r="I50" s="8" t="s">
        <v>7</v>
      </c>
      <c r="J50" s="76"/>
      <c r="K50" s="33"/>
      <c r="L50" s="34"/>
      <c r="M50" s="81"/>
      <c r="N50" s="33"/>
      <c r="O50" s="43"/>
      <c r="P50" s="81"/>
      <c r="Q50" s="61"/>
      <c r="R50" s="83"/>
      <c r="S50" s="2"/>
      <c r="U50" s="2"/>
    </row>
    <row r="51" spans="1:21" x14ac:dyDescent="0.25">
      <c r="A51" s="7"/>
      <c r="B51" s="7"/>
      <c r="C51" s="7" t="s">
        <v>45</v>
      </c>
      <c r="D51" s="7"/>
      <c r="E51" s="7"/>
      <c r="F51" s="7"/>
      <c r="G51" s="16"/>
      <c r="I51" s="8">
        <v>0</v>
      </c>
      <c r="J51" s="85"/>
      <c r="K51" s="33"/>
      <c r="L51" s="34"/>
      <c r="M51" s="81"/>
      <c r="N51" s="33"/>
      <c r="O51" s="43"/>
      <c r="P51" s="81"/>
      <c r="Q51" s="61"/>
      <c r="R51" s="83"/>
      <c r="S51" s="2"/>
      <c r="U51" s="2"/>
    </row>
    <row r="52" spans="1:21" x14ac:dyDescent="0.25">
      <c r="A52" s="7"/>
      <c r="B52" s="7"/>
      <c r="C52" s="86" t="s">
        <v>46</v>
      </c>
      <c r="D52" s="7"/>
      <c r="E52" s="7"/>
      <c r="F52" s="7"/>
      <c r="G52" s="16"/>
      <c r="H52" s="55">
        <f>+L119</f>
        <v>12750000</v>
      </c>
      <c r="I52" s="8"/>
      <c r="J52" s="87"/>
      <c r="K52" s="33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86" t="s">
        <v>47</v>
      </c>
      <c r="D53" s="7"/>
      <c r="E53" s="7"/>
      <c r="F53" s="7"/>
      <c r="G53" s="16"/>
      <c r="H53" s="55">
        <f>+O119</f>
        <v>2000000</v>
      </c>
      <c r="I53" s="8"/>
      <c r="J53" s="87"/>
      <c r="K53" s="33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7" t="s">
        <v>48</v>
      </c>
      <c r="D54" s="7"/>
      <c r="E54" s="7"/>
      <c r="F54" s="7"/>
      <c r="G54" s="7"/>
      <c r="H54" s="68">
        <f>600000+237000</f>
        <v>837000</v>
      </c>
      <c r="I54" s="8"/>
      <c r="J54" s="87"/>
      <c r="K54" s="33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7" t="s">
        <v>49</v>
      </c>
      <c r="D55" s="7"/>
      <c r="E55" s="7"/>
      <c r="F55" s="7"/>
      <c r="G55" s="7"/>
      <c r="H55" s="16"/>
      <c r="I55" s="68">
        <f>SUM(H52:H54)</f>
        <v>15587000</v>
      </c>
      <c r="J55" s="85"/>
      <c r="K55" s="33"/>
      <c r="L55" s="34"/>
      <c r="M55" s="81"/>
      <c r="N55" s="33"/>
      <c r="O55" s="43"/>
      <c r="P55" s="81"/>
      <c r="Q55" s="61"/>
      <c r="R55" s="88"/>
      <c r="S55" s="66"/>
      <c r="T55" s="88"/>
      <c r="U55" s="66"/>
    </row>
    <row r="56" spans="1:21" x14ac:dyDescent="0.25">
      <c r="A56" s="7"/>
      <c r="B56" s="7"/>
      <c r="C56" s="17" t="s">
        <v>49</v>
      </c>
      <c r="D56" s="7"/>
      <c r="E56" s="7"/>
      <c r="F56" s="7"/>
      <c r="G56" s="7"/>
      <c r="H56" s="8"/>
      <c r="I56" s="8">
        <f>+I31-I49+I55</f>
        <v>21135400</v>
      </c>
      <c r="J56" s="85"/>
      <c r="K56" s="33"/>
      <c r="L56" s="34"/>
      <c r="M56" s="89"/>
      <c r="N56" s="33"/>
      <c r="O56" s="43"/>
      <c r="P56" s="89"/>
      <c r="Q56" s="61"/>
      <c r="R56" s="88"/>
      <c r="S56" s="66"/>
      <c r="T56" s="88"/>
      <c r="U56" s="66"/>
    </row>
    <row r="57" spans="1:21" x14ac:dyDescent="0.25">
      <c r="A57" s="86" t="s">
        <v>50</v>
      </c>
      <c r="B57" s="7"/>
      <c r="C57" s="7" t="s">
        <v>51</v>
      </c>
      <c r="D57" s="7"/>
      <c r="E57" s="7"/>
      <c r="F57" s="7"/>
      <c r="G57" s="7"/>
      <c r="H57" s="8"/>
      <c r="I57" s="8">
        <f>+I27</f>
        <v>21135400</v>
      </c>
      <c r="J57" s="87"/>
      <c r="K57" s="33"/>
      <c r="L57" s="34"/>
      <c r="M57" s="89"/>
      <c r="N57" s="33"/>
      <c r="O57" s="43"/>
      <c r="P57" s="89"/>
      <c r="Q57" s="61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8">
        <v>0</v>
      </c>
      <c r="J58" s="87"/>
      <c r="K58" s="33"/>
      <c r="L58" s="34"/>
      <c r="M58" s="90"/>
      <c r="N58" s="33"/>
      <c r="O58" s="43"/>
      <c r="P58" s="90"/>
      <c r="Q58" s="61"/>
      <c r="R58" s="88"/>
      <c r="S58" s="66"/>
      <c r="T58" s="88"/>
      <c r="U58" s="91"/>
    </row>
    <row r="59" spans="1:21" x14ac:dyDescent="0.25">
      <c r="A59" s="7"/>
      <c r="B59" s="7"/>
      <c r="C59" s="7"/>
      <c r="D59" s="7"/>
      <c r="E59" s="7" t="s">
        <v>52</v>
      </c>
      <c r="F59" s="7"/>
      <c r="G59" s="7"/>
      <c r="H59" s="8"/>
      <c r="I59" s="8">
        <f>+I57-I56</f>
        <v>0</v>
      </c>
      <c r="J59" s="92"/>
      <c r="K59" s="33"/>
      <c r="L59" s="34"/>
      <c r="M59" s="81"/>
      <c r="N59" s="33"/>
      <c r="O59" s="43"/>
      <c r="P59" s="81"/>
      <c r="Q59" s="61"/>
      <c r="R59" s="88"/>
      <c r="S59" s="66"/>
      <c r="T59" s="88"/>
      <c r="U59" s="88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2"/>
      <c r="K60" s="33"/>
      <c r="L60" s="34"/>
      <c r="M60" s="90"/>
      <c r="N60" s="33"/>
      <c r="O60" s="43"/>
      <c r="P60" s="90"/>
      <c r="Q60" s="61"/>
      <c r="R60" s="88"/>
      <c r="S60" s="66"/>
      <c r="T60" s="88"/>
      <c r="U60" s="88"/>
    </row>
    <row r="61" spans="1:21" x14ac:dyDescent="0.25">
      <c r="A61" s="7" t="s">
        <v>53</v>
      </c>
      <c r="B61" s="7"/>
      <c r="C61" s="7"/>
      <c r="D61" s="7"/>
      <c r="E61" s="7"/>
      <c r="F61" s="7"/>
      <c r="G61" s="7"/>
      <c r="H61" s="8"/>
      <c r="I61" s="93"/>
      <c r="J61" s="92"/>
      <c r="K61" s="33"/>
      <c r="L61" s="34"/>
      <c r="M61" s="90"/>
      <c r="N61" s="33"/>
      <c r="O61" s="43"/>
      <c r="P61" s="90"/>
      <c r="Q61" s="61"/>
      <c r="R61" s="88"/>
      <c r="S61" s="66"/>
      <c r="T61" s="88"/>
      <c r="U61" s="88"/>
    </row>
    <row r="62" spans="1:21" x14ac:dyDescent="0.25">
      <c r="A62" s="7" t="s">
        <v>54</v>
      </c>
      <c r="B62" s="7"/>
      <c r="C62" s="7"/>
      <c r="D62" s="7"/>
      <c r="E62" s="7" t="s">
        <v>7</v>
      </c>
      <c r="F62" s="7"/>
      <c r="G62" s="7" t="s">
        <v>55</v>
      </c>
      <c r="H62" s="8"/>
      <c r="I62" s="22"/>
      <c r="J62" s="92"/>
      <c r="K62" s="33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2"/>
      <c r="K63" s="33"/>
      <c r="L63" s="34"/>
      <c r="M63" s="90"/>
      <c r="N63" s="33"/>
      <c r="O63" s="43"/>
      <c r="P63" s="90"/>
      <c r="Q63" s="61"/>
      <c r="S63" s="41"/>
    </row>
    <row r="64" spans="1:21" x14ac:dyDescent="0.25">
      <c r="A64" s="94"/>
      <c r="B64" s="95"/>
      <c r="C64" s="95"/>
      <c r="D64" s="96"/>
      <c r="E64" s="96"/>
      <c r="F64" s="96"/>
      <c r="G64" s="96"/>
      <c r="H64" s="96"/>
      <c r="J64" s="92"/>
      <c r="K64" s="57"/>
      <c r="L64" s="34"/>
      <c r="N64" s="33"/>
      <c r="O64" s="43"/>
      <c r="Q64" s="61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92"/>
      <c r="K65" s="77"/>
      <c r="L65" s="34"/>
      <c r="N65" s="33"/>
      <c r="O65" s="43"/>
      <c r="Q65" s="61"/>
      <c r="S65" s="83"/>
    </row>
    <row r="66" spans="1:19" x14ac:dyDescent="0.25">
      <c r="A66" s="97" t="s">
        <v>56</v>
      </c>
      <c r="B66" s="95"/>
      <c r="C66" s="95"/>
      <c r="D66" s="96"/>
      <c r="E66" s="96"/>
      <c r="F66" s="96"/>
      <c r="G66" s="9" t="s">
        <v>57</v>
      </c>
      <c r="J66" s="92"/>
      <c r="K66" s="77"/>
      <c r="L66" s="34"/>
      <c r="O66" s="43"/>
      <c r="Q66" s="61"/>
      <c r="S66" s="83"/>
    </row>
    <row r="67" spans="1:19" x14ac:dyDescent="0.25">
      <c r="K67" s="77"/>
      <c r="L67" s="34"/>
    </row>
    <row r="68" spans="1:19" x14ac:dyDescent="0.25">
      <c r="A68" s="97" t="s">
        <v>58</v>
      </c>
      <c r="B68" s="95"/>
      <c r="C68" s="95"/>
      <c r="D68" s="96"/>
      <c r="E68" s="96"/>
      <c r="F68" s="96"/>
      <c r="G68" s="9"/>
      <c r="H68" s="6" t="s">
        <v>59</v>
      </c>
      <c r="J68" s="92"/>
      <c r="K68" s="77"/>
      <c r="L68" s="34"/>
      <c r="O68" s="43"/>
      <c r="Q68" s="61"/>
      <c r="S68" s="83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92"/>
      <c r="K69" s="77"/>
      <c r="L69" s="34"/>
      <c r="O69" s="43"/>
      <c r="Q69" s="61"/>
    </row>
    <row r="70" spans="1:19" x14ac:dyDescent="0.25">
      <c r="A70" s="2"/>
      <c r="B70" s="2"/>
      <c r="C70" s="2"/>
      <c r="D70" s="2"/>
      <c r="E70" s="2"/>
      <c r="F70" s="2"/>
      <c r="G70" s="96" t="s">
        <v>60</v>
      </c>
      <c r="H70" s="2"/>
      <c r="I70" s="2"/>
      <c r="J70" s="92"/>
      <c r="K70" s="77"/>
      <c r="L70" s="34"/>
      <c r="M70" s="90"/>
      <c r="N70" s="90"/>
      <c r="O70" s="43"/>
      <c r="P70" s="90"/>
      <c r="Q70" s="61"/>
    </row>
    <row r="71" spans="1:19" x14ac:dyDescent="0.25">
      <c r="A71" s="2"/>
      <c r="B71" s="2"/>
      <c r="C71" s="2"/>
      <c r="D71" s="2"/>
      <c r="E71" s="2"/>
      <c r="F71" s="2"/>
      <c r="G71" s="96"/>
      <c r="H71" s="2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 t="s">
        <v>61</v>
      </c>
      <c r="F72" s="2"/>
      <c r="G72" s="2"/>
      <c r="H72" s="2"/>
      <c r="I72" s="2"/>
      <c r="J72" s="92"/>
      <c r="K72" s="77"/>
      <c r="L72" s="34"/>
      <c r="O72" s="43"/>
      <c r="Q72" s="61"/>
    </row>
    <row r="73" spans="1:19" x14ac:dyDescent="0.25">
      <c r="A73" s="2"/>
      <c r="B73" s="2"/>
      <c r="C73" s="2"/>
      <c r="D73" s="2"/>
      <c r="E73" s="2" t="s">
        <v>61</v>
      </c>
      <c r="F73" s="2"/>
      <c r="G73" s="2"/>
      <c r="H73" s="2"/>
      <c r="I73" s="99"/>
      <c r="J73" s="92"/>
      <c r="K73" s="77"/>
      <c r="L73" s="34"/>
      <c r="O73" s="43"/>
      <c r="Q73" s="61"/>
    </row>
    <row r="74" spans="1:19" x14ac:dyDescent="0.25">
      <c r="A74" s="96"/>
      <c r="B74" s="96"/>
      <c r="C74" s="96"/>
      <c r="D74" s="96"/>
      <c r="E74" s="96"/>
      <c r="F74" s="96"/>
      <c r="G74" s="100"/>
      <c r="H74" s="101"/>
      <c r="I74" s="96"/>
      <c r="J74" s="92"/>
      <c r="K74" s="77"/>
      <c r="L74" s="34"/>
      <c r="O74" s="43"/>
      <c r="Q74" s="102"/>
    </row>
    <row r="75" spans="1:19" x14ac:dyDescent="0.25">
      <c r="A75" s="96"/>
      <c r="B75" s="96"/>
      <c r="C75" s="96"/>
      <c r="D75" s="96"/>
      <c r="E75" s="96"/>
      <c r="F75" s="96"/>
      <c r="G75" s="100" t="s">
        <v>62</v>
      </c>
      <c r="H75" s="103"/>
      <c r="I75" s="96"/>
      <c r="J75" s="92"/>
      <c r="K75" s="77"/>
      <c r="L75" s="34"/>
      <c r="O75" s="43"/>
      <c r="Q75" s="102"/>
    </row>
    <row r="76" spans="1:19" x14ac:dyDescent="0.25">
      <c r="A76" s="104"/>
      <c r="B76" s="105"/>
      <c r="C76" s="105"/>
      <c r="D76" s="105"/>
      <c r="E76" s="106"/>
      <c r="F76" s="2"/>
      <c r="G76" s="2"/>
      <c r="H76" s="66"/>
      <c r="I76" s="2"/>
      <c r="J76" s="92"/>
      <c r="K76" s="77"/>
      <c r="L76" s="34"/>
      <c r="O76" s="43"/>
      <c r="Q76" s="102"/>
    </row>
    <row r="77" spans="1:19" x14ac:dyDescent="0.25">
      <c r="A77" s="104"/>
      <c r="B77" s="105"/>
      <c r="C77" s="107"/>
      <c r="D77" s="105"/>
      <c r="E77" s="108"/>
      <c r="F77" s="2"/>
      <c r="G77" s="2"/>
      <c r="H77" s="66"/>
      <c r="I77" s="2"/>
      <c r="J77" s="92"/>
      <c r="K77" s="109"/>
      <c r="O77" s="43"/>
      <c r="Q77" s="102"/>
    </row>
    <row r="78" spans="1:19" x14ac:dyDescent="0.25">
      <c r="A78" s="106"/>
      <c r="B78" s="105"/>
      <c r="C78" s="107"/>
      <c r="D78" s="107"/>
      <c r="E78" s="110"/>
      <c r="F78" s="83"/>
      <c r="H78" s="88"/>
      <c r="J78" s="92"/>
      <c r="O78" s="43"/>
      <c r="Q78" s="102"/>
    </row>
    <row r="79" spans="1:19" x14ac:dyDescent="0.25">
      <c r="A79" s="111"/>
      <c r="B79" s="105"/>
      <c r="C79" s="112"/>
      <c r="D79" s="112"/>
      <c r="E79" s="110"/>
      <c r="H79" s="88"/>
      <c r="J79" s="92"/>
      <c r="O79" s="43"/>
      <c r="Q79" s="102"/>
    </row>
    <row r="80" spans="1:19" x14ac:dyDescent="0.25">
      <c r="A80" s="113"/>
      <c r="B80" s="105"/>
      <c r="C80" s="112"/>
      <c r="D80" s="112"/>
      <c r="E80" s="110"/>
      <c r="H80" s="88"/>
      <c r="J80" s="92"/>
      <c r="O80" s="43"/>
      <c r="Q80" s="114"/>
    </row>
    <row r="81" spans="1:17" x14ac:dyDescent="0.25">
      <c r="A81" s="113"/>
      <c r="B81" s="105"/>
      <c r="C81" s="112"/>
      <c r="D81" s="112"/>
      <c r="E81" s="110"/>
      <c r="H81" s="88"/>
      <c r="J81" s="92"/>
      <c r="O81" s="43"/>
      <c r="Q81" s="114"/>
    </row>
    <row r="82" spans="1:17" x14ac:dyDescent="0.25">
      <c r="A82" s="115"/>
      <c r="B82" s="105"/>
      <c r="C82" s="105"/>
      <c r="D82" s="105"/>
      <c r="E82" s="106"/>
      <c r="F82" s="2"/>
      <c r="G82" s="2"/>
      <c r="H82" s="66"/>
      <c r="I82" s="2"/>
      <c r="J82" s="92"/>
      <c r="K82" s="57"/>
      <c r="L82" s="43"/>
      <c r="O82" s="43"/>
      <c r="Q82" s="114"/>
    </row>
    <row r="83" spans="1:17" x14ac:dyDescent="0.25">
      <c r="A83" s="104" t="s">
        <v>63</v>
      </c>
      <c r="B83" s="105"/>
      <c r="C83" s="105"/>
      <c r="D83" s="105"/>
      <c r="E83" s="106"/>
      <c r="F83" s="2"/>
      <c r="G83" s="2"/>
      <c r="H83" s="66"/>
      <c r="I83" s="2"/>
      <c r="J83" s="92"/>
      <c r="K83" s="116"/>
      <c r="L83" s="43"/>
      <c r="O83" s="43"/>
      <c r="Q83" s="114"/>
    </row>
    <row r="84" spans="1:17" x14ac:dyDescent="0.25">
      <c r="A84" s="104"/>
      <c r="B84" s="105"/>
      <c r="C84" s="107"/>
      <c r="D84" s="105"/>
      <c r="E84" s="108"/>
      <c r="F84" s="2"/>
      <c r="G84" s="2"/>
      <c r="H84" s="66"/>
      <c r="I84" s="2"/>
      <c r="J84" s="92"/>
      <c r="K84" s="116"/>
      <c r="L84" s="43"/>
      <c r="O84" s="43"/>
      <c r="Q84" s="114"/>
    </row>
    <row r="85" spans="1:17" x14ac:dyDescent="0.25">
      <c r="A85" s="117">
        <f>SUM(A66:A84)</f>
        <v>0</v>
      </c>
      <c r="E85" s="88">
        <f>SUM(E66:E84)</f>
        <v>0</v>
      </c>
      <c r="H85" s="88">
        <f>SUM(H66:H84)</f>
        <v>0</v>
      </c>
      <c r="J85" s="92"/>
      <c r="K85" s="116"/>
      <c r="L85" s="43"/>
      <c r="O85" s="43"/>
      <c r="Q85" s="114"/>
    </row>
    <row r="86" spans="1:17" x14ac:dyDescent="0.25">
      <c r="J86" s="92"/>
      <c r="K86" s="116"/>
      <c r="L86" s="43"/>
      <c r="O86" s="43"/>
      <c r="Q86" s="102"/>
    </row>
    <row r="87" spans="1:17" x14ac:dyDescent="0.25">
      <c r="J87" s="92"/>
      <c r="K87" s="116"/>
      <c r="L87" s="43"/>
      <c r="O87" s="43"/>
      <c r="Q87" s="102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">
      <c r="K92" s="116"/>
      <c r="L92" s="43"/>
      <c r="O92" s="43"/>
      <c r="Q92" s="102"/>
    </row>
    <row r="93" spans="1:17" x14ac:dyDescent="0.2"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5">
      <c r="K98" s="116"/>
      <c r="L98" s="118"/>
      <c r="O98" s="118"/>
      <c r="Q98" s="102"/>
    </row>
    <row r="99" spans="1:21" x14ac:dyDescent="0.25">
      <c r="K99" s="116"/>
      <c r="L99" s="118"/>
      <c r="O99" s="118"/>
      <c r="Q99" s="102"/>
    </row>
    <row r="100" spans="1:21" x14ac:dyDescent="0.25">
      <c r="K100" s="116"/>
      <c r="L100" s="119"/>
      <c r="O100" s="119"/>
      <c r="Q100" s="102"/>
    </row>
    <row r="101" spans="1:21" x14ac:dyDescent="0.25">
      <c r="K101" s="116"/>
      <c r="L101" s="119"/>
      <c r="O101" s="119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6"/>
      <c r="L107" s="119"/>
      <c r="O107" s="119"/>
      <c r="Q107" s="102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6"/>
      <c r="L108" s="119"/>
      <c r="O108" s="119"/>
      <c r="Q108" s="98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98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0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6"/>
      <c r="L113" s="119"/>
      <c r="O113" s="119"/>
      <c r="Q113" s="98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20">
        <f>SUM(L12:L118)</f>
        <v>12750000</v>
      </c>
      <c r="M119" s="120">
        <f t="shared" ref="M119:P119" si="1">SUM(M13:M118)</f>
        <v>143132000</v>
      </c>
      <c r="N119" s="120">
        <f>SUM(N13:N118)</f>
        <v>0</v>
      </c>
      <c r="O119" s="120">
        <f>SUM(O13:O118)</f>
        <v>2000000</v>
      </c>
      <c r="P119" s="120">
        <f t="shared" si="1"/>
        <v>0</v>
      </c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20">
        <f>SUM(L16:L119)</f>
        <v>19900000</v>
      </c>
      <c r="O120" s="120">
        <f>SUM(O13:O119)</f>
        <v>4000000</v>
      </c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7"/>
      <c r="O121" s="27"/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7"/>
      <c r="O122" s="27"/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3" r:id="rId1" display="cetak-kwitansi.php%3fid=1802048"/>
    <hyperlink ref="K18" r:id="rId2" display="cetak-kwitansi.php%3fid=1802053"/>
    <hyperlink ref="K19" r:id="rId3" display="cetak-kwitansi.php%3fid=1802054"/>
    <hyperlink ref="K16" r:id="rId4" display="cetak-kwitansi.php%3fid=1802051"/>
    <hyperlink ref="K14" r:id="rId5" display="cetak-kwitansi.php%3fid=1802049"/>
    <hyperlink ref="K15" r:id="rId6" display="cetak-kwitansi.php%3fid=1802050"/>
    <hyperlink ref="K17" r:id="rId7" display="cetak-kwitansi.php%3fid=1802052"/>
  </hyperlinks>
  <pageMargins left="0.7" right="0.7" top="0.75" bottom="0.75" header="0.3" footer="0.3"/>
  <pageSetup scale="62" orientation="portrait"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9" zoomScale="90" zoomScaleNormal="100" zoomScaleSheetLayoutView="90" workbookViewId="0">
      <selection activeCell="J25" sqref="J25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32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68</v>
      </c>
      <c r="C3" s="9"/>
      <c r="D3" s="7"/>
      <c r="E3" s="7"/>
      <c r="F3" s="7"/>
      <c r="G3" s="7"/>
      <c r="H3" s="7" t="s">
        <v>3</v>
      </c>
      <c r="I3" s="11">
        <v>43234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34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269-14</f>
        <v>255</v>
      </c>
      <c r="F8" s="21"/>
      <c r="G8" s="16">
        <f>C8*E8</f>
        <v>25500000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36</v>
      </c>
      <c r="F9" s="21"/>
      <c r="G9" s="16">
        <f t="shared" ref="G9:G16" si="0">C9*E9</f>
        <v>1800000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56</v>
      </c>
      <c r="F10" s="21"/>
      <c r="G10" s="16">
        <f t="shared" si="0"/>
        <v>1120000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106</v>
      </c>
      <c r="F11" s="21"/>
      <c r="G11" s="16">
        <f t="shared" si="0"/>
        <v>1060000</v>
      </c>
      <c r="H11" s="8"/>
      <c r="I11" s="16"/>
      <c r="J11" s="16"/>
      <c r="K11" s="25"/>
      <c r="L11" s="146" t="s">
        <v>13</v>
      </c>
      <c r="M11" s="146"/>
      <c r="N11" s="147" t="s">
        <v>14</v>
      </c>
      <c r="O11" s="147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33</v>
      </c>
      <c r="F12" s="21"/>
      <c r="G12" s="16">
        <f t="shared" si="0"/>
        <v>165000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7</v>
      </c>
      <c r="F13" s="21"/>
      <c r="G13" s="16">
        <f t="shared" si="0"/>
        <v>14000</v>
      </c>
      <c r="H13" s="8"/>
      <c r="I13" s="16"/>
      <c r="J13" s="32"/>
      <c r="K13" s="65" t="s">
        <v>108</v>
      </c>
      <c r="L13" s="43">
        <v>1150000</v>
      </c>
      <c r="M13" s="35">
        <v>100000</v>
      </c>
      <c r="N13" s="33"/>
      <c r="O13" s="34">
        <v>2500000</v>
      </c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3</v>
      </c>
      <c r="F14" s="21"/>
      <c r="G14" s="16">
        <f t="shared" si="0"/>
        <v>3000</v>
      </c>
      <c r="H14" s="8"/>
      <c r="I14" s="16"/>
      <c r="J14" s="32"/>
      <c r="K14" s="65" t="s">
        <v>109</v>
      </c>
      <c r="L14" s="43">
        <v>200000</v>
      </c>
      <c r="M14" s="35">
        <v>6000000</v>
      </c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65" t="s">
        <v>110</v>
      </c>
      <c r="L15" s="43">
        <v>800000</v>
      </c>
      <c r="M15" s="35">
        <v>30000</v>
      </c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65" t="s">
        <v>111</v>
      </c>
      <c r="L16" s="43">
        <v>2500000</v>
      </c>
      <c r="M16" s="35">
        <v>1760000</v>
      </c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29662000</v>
      </c>
      <c r="I17" s="9"/>
      <c r="J17" s="32"/>
      <c r="K17" s="65" t="s">
        <v>112</v>
      </c>
      <c r="L17" s="43">
        <v>2000000</v>
      </c>
      <c r="M17" s="35">
        <v>176000</v>
      </c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65" t="s">
        <v>113</v>
      </c>
      <c r="L18" s="43">
        <v>3000000</v>
      </c>
      <c r="M18" s="35">
        <v>130000</v>
      </c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65" t="s">
        <v>114</v>
      </c>
      <c r="L19" s="43">
        <v>2500000</v>
      </c>
      <c r="M19" s="35">
        <v>2400000</v>
      </c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65" t="s">
        <v>115</v>
      </c>
      <c r="L20" s="43">
        <v>950000</v>
      </c>
      <c r="M20" s="35">
        <v>85000</v>
      </c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1</v>
      </c>
      <c r="F21" s="7"/>
      <c r="G21" s="22">
        <f>C21*E21</f>
        <v>500</v>
      </c>
      <c r="H21" s="8"/>
      <c r="I21" s="22"/>
      <c r="J21" s="32"/>
      <c r="K21" s="65" t="s">
        <v>116</v>
      </c>
      <c r="L21" s="43">
        <v>5000000</v>
      </c>
      <c r="M21" s="35">
        <v>100000</v>
      </c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65" t="s">
        <v>117</v>
      </c>
      <c r="L22" s="43">
        <v>800000</v>
      </c>
      <c r="M22" s="35"/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65"/>
      <c r="L23" s="34">
        <v>-2500000</v>
      </c>
      <c r="M23" s="35"/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65"/>
      <c r="L24" s="34"/>
      <c r="M24" s="35"/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65"/>
      <c r="L25" s="34"/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1400</v>
      </c>
      <c r="I26" s="8"/>
      <c r="J26" s="32"/>
      <c r="K26" s="65"/>
      <c r="L26" s="34"/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29663400</v>
      </c>
      <c r="J27" s="32"/>
      <c r="K27" s="65"/>
      <c r="L27" s="34"/>
      <c r="M27" s="54"/>
      <c r="N27" s="33"/>
      <c r="O27" s="34"/>
      <c r="P27" s="54"/>
      <c r="Q27" s="37"/>
      <c r="R27" s="52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2"/>
      <c r="K28" s="65"/>
      <c r="L28" s="34"/>
      <c r="M28" s="64"/>
      <c r="N28" s="33"/>
      <c r="O28" s="34"/>
      <c r="P28" s="64"/>
      <c r="Q28" s="61"/>
      <c r="R28" s="40"/>
      <c r="S28" s="41"/>
      <c r="T28" s="48"/>
      <c r="U28" s="41"/>
    </row>
    <row r="29" spans="1:21" x14ac:dyDescent="0.25">
      <c r="A29" s="7"/>
      <c r="B29" s="7"/>
      <c r="C29" s="17" t="s">
        <v>29</v>
      </c>
      <c r="D29" s="7"/>
      <c r="E29" s="7"/>
      <c r="F29" s="7"/>
      <c r="G29" s="7"/>
      <c r="H29" s="8"/>
      <c r="I29" s="8"/>
      <c r="J29" s="32"/>
      <c r="K29" s="65"/>
      <c r="L29" s="34"/>
      <c r="M29" s="64"/>
      <c r="N29" s="33"/>
      <c r="O29" s="34"/>
      <c r="P29" s="64"/>
      <c r="Q29" s="61"/>
      <c r="R29" s="2"/>
      <c r="S29" s="41"/>
      <c r="T29" s="2"/>
      <c r="U29" s="41"/>
    </row>
    <row r="30" spans="1:21" x14ac:dyDescent="0.25">
      <c r="A30" s="7"/>
      <c r="B30" s="7"/>
      <c r="C30" s="7" t="s">
        <v>30</v>
      </c>
      <c r="D30" s="7"/>
      <c r="E30" s="7"/>
      <c r="F30" s="7"/>
      <c r="G30" s="7" t="s">
        <v>7</v>
      </c>
      <c r="H30" s="8"/>
      <c r="I30" s="8">
        <f>+'14 Mei '!I38</f>
        <v>581495965</v>
      </c>
      <c r="J30" s="32"/>
      <c r="K30" s="65"/>
      <c r="L30" s="34"/>
      <c r="M30" s="64"/>
      <c r="N30" s="33"/>
      <c r="O30" s="34"/>
      <c r="P30" s="64"/>
      <c r="Q30" s="61"/>
      <c r="R30" s="2"/>
      <c r="S30" s="41"/>
      <c r="T30" s="2"/>
      <c r="U30" s="41"/>
    </row>
    <row r="31" spans="1:21" x14ac:dyDescent="0.25">
      <c r="A31" s="7"/>
      <c r="B31" s="7"/>
      <c r="C31" s="7" t="s">
        <v>31</v>
      </c>
      <c r="D31" s="7"/>
      <c r="E31" s="7"/>
      <c r="F31" s="7"/>
      <c r="G31" s="7"/>
      <c r="H31" s="8"/>
      <c r="I31" s="8">
        <f>+'14 Mei '!I56</f>
        <v>21135400</v>
      </c>
      <c r="J31" s="32"/>
      <c r="K31" s="65"/>
      <c r="L31" s="34"/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65"/>
      <c r="L32" s="34"/>
      <c r="M32" s="64"/>
      <c r="N32" s="33"/>
      <c r="O32" s="34"/>
      <c r="P32" s="64"/>
      <c r="Q32" s="61"/>
      <c r="R32" s="2"/>
      <c r="S32" s="41"/>
      <c r="T32" s="66"/>
      <c r="U32" s="41"/>
    </row>
    <row r="33" spans="1:21" x14ac:dyDescent="0.25">
      <c r="A33" s="7"/>
      <c r="B33" s="7"/>
      <c r="C33" s="17" t="s">
        <v>32</v>
      </c>
      <c r="D33" s="7"/>
      <c r="E33" s="7"/>
      <c r="F33" s="7"/>
      <c r="G33" s="7"/>
      <c r="H33" s="8"/>
      <c r="I33" s="40"/>
      <c r="J33" s="32"/>
      <c r="K33" s="65"/>
      <c r="L33" s="43"/>
      <c r="M33" s="64"/>
      <c r="N33" s="33"/>
      <c r="O33" s="34"/>
      <c r="P33" s="64"/>
      <c r="Q33" s="61"/>
      <c r="R33" s="41"/>
      <c r="S33" s="41"/>
      <c r="T33" s="2"/>
      <c r="U33" s="41"/>
    </row>
    <row r="34" spans="1:21" x14ac:dyDescent="0.2">
      <c r="A34" s="7"/>
      <c r="B34" s="17">
        <v>1</v>
      </c>
      <c r="C34" s="17" t="s">
        <v>33</v>
      </c>
      <c r="D34" s="7"/>
      <c r="E34" s="7"/>
      <c r="F34" s="7"/>
      <c r="G34" s="7"/>
      <c r="H34" s="8"/>
      <c r="I34" s="8"/>
      <c r="J34" s="32"/>
      <c r="K34" s="65"/>
      <c r="L34" s="43"/>
      <c r="N34" s="33"/>
      <c r="O34" s="34"/>
      <c r="Q34" s="61"/>
      <c r="R34" s="9"/>
      <c r="S34" s="41"/>
      <c r="T34" s="2"/>
      <c r="U34" s="2"/>
    </row>
    <row r="35" spans="1:21" x14ac:dyDescent="0.2">
      <c r="A35" s="7"/>
      <c r="B35" s="17"/>
      <c r="C35" s="17" t="s">
        <v>15</v>
      </c>
      <c r="D35" s="7"/>
      <c r="E35" s="7"/>
      <c r="F35" s="7"/>
      <c r="G35" s="7"/>
      <c r="H35" s="8"/>
      <c r="I35" s="8"/>
      <c r="J35" s="32"/>
      <c r="K35" s="65"/>
      <c r="L35" s="43"/>
      <c r="N35" s="33"/>
      <c r="O35" s="34"/>
      <c r="Q35" s="61"/>
      <c r="S35" s="41"/>
      <c r="T35" s="2"/>
      <c r="U35" s="2"/>
    </row>
    <row r="36" spans="1:21" x14ac:dyDescent="0.2">
      <c r="A36" s="7"/>
      <c r="B36" s="7"/>
      <c r="C36" s="7" t="s">
        <v>34</v>
      </c>
      <c r="D36" s="7"/>
      <c r="E36" s="7" t="s">
        <v>35</v>
      </c>
      <c r="F36" s="7"/>
      <c r="G36" s="22"/>
      <c r="H36" s="55"/>
      <c r="I36" s="8"/>
      <c r="J36" s="32"/>
      <c r="K36" s="65"/>
      <c r="L36" s="43"/>
      <c r="N36" s="33"/>
      <c r="O36" s="34"/>
      <c r="Q36" s="61"/>
      <c r="S36" s="41"/>
      <c r="T36" s="2"/>
      <c r="U36" s="2"/>
    </row>
    <row r="37" spans="1:21" x14ac:dyDescent="0.2">
      <c r="A37" s="7"/>
      <c r="B37" s="7"/>
      <c r="C37" s="7" t="s">
        <v>36</v>
      </c>
      <c r="D37" s="7"/>
      <c r="E37" s="7"/>
      <c r="F37" s="7"/>
      <c r="G37" s="7"/>
      <c r="H37" s="68"/>
      <c r="I37" s="7" t="s">
        <v>7</v>
      </c>
      <c r="J37" s="32"/>
      <c r="K37" s="65"/>
      <c r="L37" s="43"/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37</v>
      </c>
      <c r="D38" s="7"/>
      <c r="E38" s="7"/>
      <c r="F38" s="7"/>
      <c r="G38" s="7"/>
      <c r="H38" s="8"/>
      <c r="I38" s="8">
        <f>+I30+H36-H37</f>
        <v>581495965</v>
      </c>
      <c r="J38" s="32"/>
      <c r="K38" s="65"/>
      <c r="L38" s="43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65"/>
      <c r="L39" s="43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38</v>
      </c>
      <c r="D40" s="7"/>
      <c r="E40" s="7"/>
      <c r="F40" s="7"/>
      <c r="G40" s="7"/>
      <c r="H40" s="8">
        <v>75000000</v>
      </c>
      <c r="I40" s="8"/>
      <c r="J40" s="32"/>
      <c r="K40" s="65"/>
      <c r="L40" s="43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17" t="s">
        <v>39</v>
      </c>
      <c r="D41" s="7"/>
      <c r="E41" s="7"/>
      <c r="F41" s="7"/>
      <c r="G41" s="7"/>
      <c r="H41" s="55">
        <v>7528602</v>
      </c>
      <c r="J41" s="32"/>
      <c r="K41" s="65"/>
      <c r="L41" s="43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17" t="s">
        <v>40</v>
      </c>
      <c r="D42" s="7"/>
      <c r="E42" s="7"/>
      <c r="F42" s="7"/>
      <c r="G42" s="7"/>
      <c r="H42" s="8">
        <v>14838470</v>
      </c>
      <c r="I42" s="8"/>
      <c r="J42" s="32"/>
      <c r="K42" s="65"/>
      <c r="L42" s="43"/>
      <c r="N42" s="57"/>
      <c r="O42" s="69"/>
      <c r="Q42" s="61"/>
      <c r="S42" s="41"/>
      <c r="T42" s="2"/>
      <c r="U42" s="2"/>
    </row>
    <row r="43" spans="1:21" ht="16.5" x14ac:dyDescent="0.35">
      <c r="A43" s="7"/>
      <c r="B43" s="7"/>
      <c r="C43" s="17" t="s">
        <v>41</v>
      </c>
      <c r="D43" s="7"/>
      <c r="E43" s="7"/>
      <c r="F43" s="7"/>
      <c r="G43" s="7"/>
      <c r="H43" s="70">
        <v>142663893</v>
      </c>
      <c r="I43" s="8"/>
      <c r="J43" s="32"/>
      <c r="K43" s="65"/>
      <c r="L43" s="43"/>
      <c r="N43" s="33"/>
      <c r="O43" s="69"/>
      <c r="Q43" s="61"/>
      <c r="R43" s="71"/>
      <c r="S43" s="40"/>
      <c r="T43" s="72"/>
      <c r="U43" s="7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3">
        <f>SUM(H40:H43)</f>
        <v>240030965</v>
      </c>
      <c r="J44" s="32"/>
      <c r="K44" s="65"/>
      <c r="L44" s="43"/>
      <c r="N44" s="57"/>
      <c r="O44" s="69"/>
      <c r="Q44" s="61"/>
      <c r="R44" s="71"/>
      <c r="S44" s="40"/>
      <c r="T44" s="74"/>
      <c r="U44" s="72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5">
        <f>SUM(I38:I44)</f>
        <v>821526930</v>
      </c>
      <c r="J45" s="32"/>
      <c r="K45" s="65"/>
      <c r="L45" s="43"/>
      <c r="N45" s="33"/>
      <c r="O45" s="69"/>
      <c r="Q45" s="61"/>
      <c r="R45" s="71"/>
      <c r="S45" s="40"/>
      <c r="T45" s="71"/>
      <c r="U45" s="72"/>
    </row>
    <row r="46" spans="1:21" x14ac:dyDescent="0.2">
      <c r="A46" s="7"/>
      <c r="B46" s="17">
        <v>2</v>
      </c>
      <c r="C46" s="17" t="s">
        <v>42</v>
      </c>
      <c r="D46" s="7"/>
      <c r="E46" s="7"/>
      <c r="F46" s="7"/>
      <c r="G46" s="7"/>
      <c r="H46" s="8"/>
      <c r="I46" s="8"/>
      <c r="J46" s="76"/>
      <c r="K46" s="65"/>
      <c r="L46" s="43"/>
      <c r="N46" s="57"/>
      <c r="O46" s="69"/>
      <c r="Q46" s="61"/>
      <c r="R46" s="71"/>
      <c r="S46" s="72"/>
      <c r="T46" s="71"/>
      <c r="U46" s="72"/>
    </row>
    <row r="47" spans="1:21" x14ac:dyDescent="0.2">
      <c r="A47" s="7"/>
      <c r="B47" s="7"/>
      <c r="C47" s="7" t="s">
        <v>36</v>
      </c>
      <c r="D47" s="7"/>
      <c r="E47" s="7"/>
      <c r="F47" s="7"/>
      <c r="G47" s="16"/>
      <c r="H47" s="8">
        <f>M119</f>
        <v>10781000</v>
      </c>
      <c r="I47" s="8"/>
      <c r="J47" s="76"/>
      <c r="K47" s="65"/>
      <c r="L47" s="34"/>
      <c r="N47" s="33"/>
      <c r="O47" s="57"/>
      <c r="Q47" s="61"/>
      <c r="R47" s="78"/>
      <c r="S47" s="78">
        <f>SUM(S13:S45)</f>
        <v>0</v>
      </c>
      <c r="T47" s="71"/>
      <c r="U47" s="72"/>
    </row>
    <row r="48" spans="1:21" x14ac:dyDescent="0.2">
      <c r="A48" s="7"/>
      <c r="B48" s="7"/>
      <c r="C48" s="7" t="s">
        <v>43</v>
      </c>
      <c r="D48" s="7"/>
      <c r="E48" s="7"/>
      <c r="F48" s="7"/>
      <c r="G48" s="21"/>
      <c r="H48" s="79"/>
      <c r="I48" s="8" t="s">
        <v>7</v>
      </c>
      <c r="J48" s="80"/>
      <c r="K48" s="65"/>
      <c r="L48" s="34"/>
      <c r="M48" s="81"/>
      <c r="N48" s="33"/>
      <c r="O48" s="57"/>
      <c r="P48" s="81"/>
      <c r="Q48" s="61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2"/>
      <c r="I49" s="8">
        <f>H47+H48</f>
        <v>10781000</v>
      </c>
      <c r="J49" s="80"/>
      <c r="K49" s="65"/>
      <c r="L49" s="34"/>
      <c r="M49" s="81"/>
      <c r="N49" s="33"/>
      <c r="O49" s="43"/>
      <c r="P49" s="81"/>
      <c r="Q49" s="61"/>
      <c r="R49" s="83"/>
      <c r="S49" s="2" t="s">
        <v>44</v>
      </c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84"/>
      <c r="I50" s="8" t="s">
        <v>7</v>
      </c>
      <c r="J50" s="76"/>
      <c r="K50" s="33"/>
      <c r="L50" s="34"/>
      <c r="M50" s="81"/>
      <c r="N50" s="33"/>
      <c r="O50" s="43"/>
      <c r="P50" s="81"/>
      <c r="Q50" s="61"/>
      <c r="R50" s="83"/>
      <c r="S50" s="2"/>
      <c r="U50" s="2"/>
    </row>
    <row r="51" spans="1:21" x14ac:dyDescent="0.25">
      <c r="A51" s="7"/>
      <c r="B51" s="7"/>
      <c r="C51" s="7" t="s">
        <v>45</v>
      </c>
      <c r="D51" s="7"/>
      <c r="E51" s="7"/>
      <c r="F51" s="7"/>
      <c r="G51" s="16"/>
      <c r="I51" s="8">
        <v>0</v>
      </c>
      <c r="J51" s="85"/>
      <c r="K51" s="33"/>
      <c r="L51" s="34"/>
      <c r="M51" s="81"/>
      <c r="N51" s="33"/>
      <c r="O51" s="43"/>
      <c r="P51" s="81"/>
      <c r="Q51" s="61"/>
      <c r="R51" s="83"/>
      <c r="S51" s="2"/>
      <c r="U51" s="2"/>
    </row>
    <row r="52" spans="1:21" x14ac:dyDescent="0.25">
      <c r="A52" s="7"/>
      <c r="B52" s="7"/>
      <c r="C52" s="86" t="s">
        <v>46</v>
      </c>
      <c r="D52" s="7"/>
      <c r="E52" s="7"/>
      <c r="F52" s="7"/>
      <c r="G52" s="16"/>
      <c r="H52" s="55">
        <f>+L119</f>
        <v>16400000</v>
      </c>
      <c r="I52" s="8"/>
      <c r="J52" s="87"/>
      <c r="K52" s="33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86" t="s">
        <v>47</v>
      </c>
      <c r="D53" s="7"/>
      <c r="E53" s="7"/>
      <c r="F53" s="7"/>
      <c r="G53" s="16"/>
      <c r="H53" s="55">
        <f>+O119</f>
        <v>2500000</v>
      </c>
      <c r="I53" s="8"/>
      <c r="J53" s="87"/>
      <c r="K53" s="33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7" t="s">
        <v>48</v>
      </c>
      <c r="D54" s="7"/>
      <c r="E54" s="7"/>
      <c r="F54" s="7"/>
      <c r="G54" s="7"/>
      <c r="H54" s="68">
        <f>379000+30000</f>
        <v>409000</v>
      </c>
      <c r="I54" s="8"/>
      <c r="J54" s="87"/>
      <c r="K54" s="33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7" t="s">
        <v>49</v>
      </c>
      <c r="D55" s="7"/>
      <c r="E55" s="7"/>
      <c r="F55" s="7"/>
      <c r="G55" s="7"/>
      <c r="H55" s="16"/>
      <c r="I55" s="68">
        <f>SUM(H52:H54)</f>
        <v>19309000</v>
      </c>
      <c r="J55" s="85"/>
      <c r="K55" s="33"/>
      <c r="L55" s="34"/>
      <c r="M55" s="81"/>
      <c r="N55" s="33"/>
      <c r="O55" s="43"/>
      <c r="P55" s="81"/>
      <c r="Q55" s="61"/>
      <c r="R55" s="88"/>
      <c r="S55" s="66"/>
      <c r="T55" s="88"/>
      <c r="U55" s="66"/>
    </row>
    <row r="56" spans="1:21" x14ac:dyDescent="0.25">
      <c r="A56" s="7"/>
      <c r="B56" s="7"/>
      <c r="C56" s="17" t="s">
        <v>49</v>
      </c>
      <c r="D56" s="7"/>
      <c r="E56" s="7"/>
      <c r="F56" s="7"/>
      <c r="G56" s="7"/>
      <c r="H56" s="8"/>
      <c r="I56" s="8">
        <f>+I31-I49+I55</f>
        <v>29663400</v>
      </c>
      <c r="J56" s="85"/>
      <c r="K56" s="33"/>
      <c r="L56" s="34"/>
      <c r="M56" s="89"/>
      <c r="N56" s="33"/>
      <c r="O56" s="43"/>
      <c r="P56" s="89"/>
      <c r="Q56" s="61"/>
      <c r="R56" s="88"/>
      <c r="S56" s="66"/>
      <c r="T56" s="88"/>
      <c r="U56" s="66"/>
    </row>
    <row r="57" spans="1:21" x14ac:dyDescent="0.25">
      <c r="A57" s="86" t="s">
        <v>50</v>
      </c>
      <c r="B57" s="7"/>
      <c r="C57" s="7" t="s">
        <v>51</v>
      </c>
      <c r="D57" s="7"/>
      <c r="E57" s="7"/>
      <c r="F57" s="7"/>
      <c r="G57" s="7"/>
      <c r="H57" s="8"/>
      <c r="I57" s="8">
        <f>+I27</f>
        <v>29663400</v>
      </c>
      <c r="J57" s="87"/>
      <c r="K57" s="33"/>
      <c r="L57" s="34"/>
      <c r="M57" s="89"/>
      <c r="N57" s="33"/>
      <c r="O57" s="43"/>
      <c r="P57" s="89"/>
      <c r="Q57" s="61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8">
        <v>0</v>
      </c>
      <c r="J58" s="87"/>
      <c r="K58" s="33"/>
      <c r="L58" s="34"/>
      <c r="M58" s="90"/>
      <c r="N58" s="33"/>
      <c r="O58" s="43"/>
      <c r="P58" s="90"/>
      <c r="Q58" s="61"/>
      <c r="R58" s="88"/>
      <c r="S58" s="66"/>
      <c r="T58" s="88"/>
      <c r="U58" s="91"/>
    </row>
    <row r="59" spans="1:21" x14ac:dyDescent="0.25">
      <c r="A59" s="7"/>
      <c r="B59" s="7"/>
      <c r="C59" s="7"/>
      <c r="D59" s="7"/>
      <c r="E59" s="7" t="s">
        <v>52</v>
      </c>
      <c r="F59" s="7"/>
      <c r="G59" s="7"/>
      <c r="H59" s="8"/>
      <c r="I59" s="8">
        <f>+I57-I56</f>
        <v>0</v>
      </c>
      <c r="J59" s="92"/>
      <c r="K59" s="33"/>
      <c r="L59" s="34"/>
      <c r="M59" s="81"/>
      <c r="N59" s="33"/>
      <c r="O59" s="43"/>
      <c r="P59" s="81"/>
      <c r="Q59" s="61"/>
      <c r="R59" s="88"/>
      <c r="S59" s="66"/>
      <c r="T59" s="88"/>
      <c r="U59" s="88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2"/>
      <c r="K60" s="33"/>
      <c r="L60" s="34"/>
      <c r="M60" s="90"/>
      <c r="N60" s="33"/>
      <c r="O60" s="43"/>
      <c r="P60" s="90"/>
      <c r="Q60" s="61"/>
      <c r="R60" s="88"/>
      <c r="S60" s="66"/>
      <c r="T60" s="88"/>
      <c r="U60" s="88"/>
    </row>
    <row r="61" spans="1:21" x14ac:dyDescent="0.25">
      <c r="A61" s="7" t="s">
        <v>53</v>
      </c>
      <c r="B61" s="7"/>
      <c r="C61" s="7"/>
      <c r="D61" s="7"/>
      <c r="E61" s="7"/>
      <c r="F61" s="7"/>
      <c r="G61" s="7"/>
      <c r="H61" s="8"/>
      <c r="I61" s="93"/>
      <c r="J61" s="92"/>
      <c r="K61" s="33"/>
      <c r="L61" s="34"/>
      <c r="M61" s="90"/>
      <c r="N61" s="33"/>
      <c r="O61" s="43"/>
      <c r="P61" s="90"/>
      <c r="Q61" s="61"/>
      <c r="R61" s="88"/>
      <c r="S61" s="66"/>
      <c r="T61" s="88"/>
      <c r="U61" s="88"/>
    </row>
    <row r="62" spans="1:21" x14ac:dyDescent="0.25">
      <c r="A62" s="7" t="s">
        <v>54</v>
      </c>
      <c r="B62" s="7"/>
      <c r="C62" s="7"/>
      <c r="D62" s="7"/>
      <c r="E62" s="7" t="s">
        <v>7</v>
      </c>
      <c r="F62" s="7"/>
      <c r="G62" s="7" t="s">
        <v>55</v>
      </c>
      <c r="H62" s="8"/>
      <c r="I62" s="22"/>
      <c r="J62" s="92"/>
      <c r="K62" s="33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2"/>
      <c r="K63" s="33"/>
      <c r="L63" s="34"/>
      <c r="M63" s="90"/>
      <c r="N63" s="33"/>
      <c r="O63" s="43"/>
      <c r="P63" s="90"/>
      <c r="Q63" s="61"/>
      <c r="S63" s="41"/>
    </row>
    <row r="64" spans="1:21" x14ac:dyDescent="0.25">
      <c r="A64" s="94"/>
      <c r="B64" s="95"/>
      <c r="C64" s="95"/>
      <c r="D64" s="96"/>
      <c r="E64" s="96"/>
      <c r="F64" s="96"/>
      <c r="G64" s="96"/>
      <c r="H64" s="96"/>
      <c r="J64" s="92"/>
      <c r="K64" s="57"/>
      <c r="L64" s="34"/>
      <c r="N64" s="33"/>
      <c r="O64" s="43"/>
      <c r="Q64" s="61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92"/>
      <c r="K65" s="77"/>
      <c r="L65" s="34"/>
      <c r="N65" s="33"/>
      <c r="O65" s="43"/>
      <c r="Q65" s="61"/>
      <c r="S65" s="83"/>
    </row>
    <row r="66" spans="1:19" x14ac:dyDescent="0.25">
      <c r="A66" s="97" t="s">
        <v>56</v>
      </c>
      <c r="B66" s="95"/>
      <c r="C66" s="95"/>
      <c r="D66" s="96"/>
      <c r="E66" s="96"/>
      <c r="F66" s="96"/>
      <c r="G66" s="9" t="s">
        <v>57</v>
      </c>
      <c r="J66" s="92"/>
      <c r="K66" s="77"/>
      <c r="L66" s="34"/>
      <c r="O66" s="43"/>
      <c r="Q66" s="61"/>
      <c r="S66" s="83"/>
    </row>
    <row r="67" spans="1:19" x14ac:dyDescent="0.25">
      <c r="K67" s="77"/>
      <c r="L67" s="34"/>
    </row>
    <row r="68" spans="1:19" x14ac:dyDescent="0.25">
      <c r="A68" s="97" t="s">
        <v>58</v>
      </c>
      <c r="B68" s="95"/>
      <c r="C68" s="95"/>
      <c r="D68" s="96"/>
      <c r="E68" s="96"/>
      <c r="F68" s="96"/>
      <c r="G68" s="9"/>
      <c r="H68" s="6" t="s">
        <v>59</v>
      </c>
      <c r="J68" s="92"/>
      <c r="K68" s="77"/>
      <c r="L68" s="34"/>
      <c r="O68" s="43"/>
      <c r="Q68" s="61"/>
      <c r="S68" s="83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92"/>
      <c r="K69" s="77"/>
      <c r="L69" s="34"/>
      <c r="O69" s="43"/>
      <c r="Q69" s="61"/>
    </row>
    <row r="70" spans="1:19" x14ac:dyDescent="0.25">
      <c r="A70" s="2"/>
      <c r="B70" s="2"/>
      <c r="C70" s="2"/>
      <c r="D70" s="2"/>
      <c r="E70" s="2"/>
      <c r="F70" s="2"/>
      <c r="G70" s="96" t="s">
        <v>60</v>
      </c>
      <c r="H70" s="2"/>
      <c r="I70" s="2"/>
      <c r="J70" s="92"/>
      <c r="K70" s="77"/>
      <c r="L70" s="34"/>
      <c r="M70" s="90"/>
      <c r="N70" s="90"/>
      <c r="O70" s="43"/>
      <c r="P70" s="90"/>
      <c r="Q70" s="61"/>
    </row>
    <row r="71" spans="1:19" x14ac:dyDescent="0.25">
      <c r="A71" s="2"/>
      <c r="B71" s="2"/>
      <c r="C71" s="2"/>
      <c r="D71" s="2"/>
      <c r="E71" s="2"/>
      <c r="F71" s="2"/>
      <c r="G71" s="96"/>
      <c r="H71" s="2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 t="s">
        <v>61</v>
      </c>
      <c r="F72" s="2"/>
      <c r="G72" s="2"/>
      <c r="H72" s="2"/>
      <c r="I72" s="2"/>
      <c r="J72" s="92"/>
      <c r="K72" s="77"/>
      <c r="L72" s="34"/>
      <c r="O72" s="43"/>
      <c r="Q72" s="61"/>
    </row>
    <row r="73" spans="1:19" x14ac:dyDescent="0.25">
      <c r="A73" s="2"/>
      <c r="B73" s="2"/>
      <c r="C73" s="2"/>
      <c r="D73" s="2"/>
      <c r="E73" s="2" t="s">
        <v>61</v>
      </c>
      <c r="F73" s="2"/>
      <c r="G73" s="2"/>
      <c r="H73" s="2"/>
      <c r="I73" s="99"/>
      <c r="J73" s="92"/>
      <c r="K73" s="77"/>
      <c r="L73" s="34"/>
      <c r="O73" s="43"/>
      <c r="Q73" s="61"/>
    </row>
    <row r="74" spans="1:19" x14ac:dyDescent="0.25">
      <c r="A74" s="96"/>
      <c r="B74" s="96"/>
      <c r="C74" s="96"/>
      <c r="D74" s="96"/>
      <c r="E74" s="96"/>
      <c r="F74" s="96"/>
      <c r="G74" s="100"/>
      <c r="H74" s="101"/>
      <c r="I74" s="96"/>
      <c r="J74" s="92"/>
      <c r="K74" s="77"/>
      <c r="L74" s="34"/>
      <c r="O74" s="43"/>
      <c r="Q74" s="102"/>
    </row>
    <row r="75" spans="1:19" x14ac:dyDescent="0.25">
      <c r="A75" s="96"/>
      <c r="B75" s="96"/>
      <c r="C75" s="96"/>
      <c r="D75" s="96"/>
      <c r="E75" s="96"/>
      <c r="F75" s="96"/>
      <c r="G75" s="100" t="s">
        <v>62</v>
      </c>
      <c r="H75" s="103"/>
      <c r="I75" s="96"/>
      <c r="J75" s="92"/>
      <c r="K75" s="77"/>
      <c r="L75" s="34"/>
      <c r="O75" s="43"/>
      <c r="Q75" s="102"/>
    </row>
    <row r="76" spans="1:19" x14ac:dyDescent="0.25">
      <c r="A76" s="104"/>
      <c r="B76" s="105"/>
      <c r="C76" s="105"/>
      <c r="D76" s="105"/>
      <c r="E76" s="106"/>
      <c r="F76" s="2"/>
      <c r="G76" s="2"/>
      <c r="H76" s="66"/>
      <c r="I76" s="2"/>
      <c r="J76" s="92"/>
      <c r="K76" s="77"/>
      <c r="L76" s="34"/>
      <c r="O76" s="43"/>
      <c r="Q76" s="102"/>
    </row>
    <row r="77" spans="1:19" x14ac:dyDescent="0.25">
      <c r="A77" s="104"/>
      <c r="B77" s="105"/>
      <c r="C77" s="107"/>
      <c r="D77" s="105"/>
      <c r="E77" s="108"/>
      <c r="F77" s="2"/>
      <c r="G77" s="2"/>
      <c r="H77" s="66"/>
      <c r="I77" s="2"/>
      <c r="J77" s="92"/>
      <c r="K77" s="109"/>
      <c r="O77" s="43"/>
      <c r="Q77" s="102"/>
    </row>
    <row r="78" spans="1:19" x14ac:dyDescent="0.25">
      <c r="A78" s="106"/>
      <c r="B78" s="105"/>
      <c r="C78" s="107"/>
      <c r="D78" s="107"/>
      <c r="E78" s="110"/>
      <c r="F78" s="83"/>
      <c r="H78" s="88"/>
      <c r="J78" s="92"/>
      <c r="O78" s="43"/>
      <c r="Q78" s="102"/>
    </row>
    <row r="79" spans="1:19" x14ac:dyDescent="0.25">
      <c r="A79" s="111"/>
      <c r="B79" s="105"/>
      <c r="C79" s="112"/>
      <c r="D79" s="112"/>
      <c r="E79" s="110"/>
      <c r="H79" s="88"/>
      <c r="J79" s="92"/>
      <c r="O79" s="43"/>
      <c r="Q79" s="102"/>
    </row>
    <row r="80" spans="1:19" x14ac:dyDescent="0.25">
      <c r="A80" s="113"/>
      <c r="B80" s="105"/>
      <c r="C80" s="112"/>
      <c r="D80" s="112"/>
      <c r="E80" s="110"/>
      <c r="H80" s="88"/>
      <c r="J80" s="92"/>
      <c r="O80" s="43"/>
      <c r="Q80" s="114"/>
    </row>
    <row r="81" spans="1:17" x14ac:dyDescent="0.25">
      <c r="A81" s="113"/>
      <c r="B81" s="105"/>
      <c r="C81" s="112"/>
      <c r="D81" s="112"/>
      <c r="E81" s="110"/>
      <c r="H81" s="88"/>
      <c r="J81" s="92"/>
      <c r="O81" s="43"/>
      <c r="Q81" s="114"/>
    </row>
    <row r="82" spans="1:17" x14ac:dyDescent="0.25">
      <c r="A82" s="115"/>
      <c r="B82" s="105"/>
      <c r="C82" s="105"/>
      <c r="D82" s="105"/>
      <c r="E82" s="106"/>
      <c r="F82" s="2"/>
      <c r="G82" s="2"/>
      <c r="H82" s="66"/>
      <c r="I82" s="2"/>
      <c r="J82" s="92"/>
      <c r="K82" s="57"/>
      <c r="L82" s="43"/>
      <c r="O82" s="43"/>
      <c r="Q82" s="114"/>
    </row>
    <row r="83" spans="1:17" x14ac:dyDescent="0.25">
      <c r="A83" s="104" t="s">
        <v>63</v>
      </c>
      <c r="B83" s="105"/>
      <c r="C83" s="105"/>
      <c r="D83" s="105"/>
      <c r="E83" s="106"/>
      <c r="F83" s="2"/>
      <c r="G83" s="2"/>
      <c r="H83" s="66"/>
      <c r="I83" s="2"/>
      <c r="J83" s="92"/>
      <c r="K83" s="116"/>
      <c r="L83" s="43"/>
      <c r="O83" s="43"/>
      <c r="Q83" s="114"/>
    </row>
    <row r="84" spans="1:17" x14ac:dyDescent="0.25">
      <c r="A84" s="104"/>
      <c r="B84" s="105"/>
      <c r="C84" s="107"/>
      <c r="D84" s="105"/>
      <c r="E84" s="108"/>
      <c r="F84" s="2"/>
      <c r="G84" s="2"/>
      <c r="H84" s="66"/>
      <c r="I84" s="2"/>
      <c r="J84" s="92"/>
      <c r="K84" s="116"/>
      <c r="L84" s="43"/>
      <c r="O84" s="43"/>
      <c r="Q84" s="114"/>
    </row>
    <row r="85" spans="1:17" x14ac:dyDescent="0.25">
      <c r="A85" s="117">
        <f>SUM(A66:A84)</f>
        <v>0</v>
      </c>
      <c r="E85" s="88">
        <f>SUM(E66:E84)</f>
        <v>0</v>
      </c>
      <c r="H85" s="88">
        <f>SUM(H66:H84)</f>
        <v>0</v>
      </c>
      <c r="J85" s="92"/>
      <c r="K85" s="116"/>
      <c r="L85" s="43"/>
      <c r="O85" s="43"/>
      <c r="Q85" s="114"/>
    </row>
    <row r="86" spans="1:17" x14ac:dyDescent="0.25">
      <c r="J86" s="92"/>
      <c r="K86" s="116"/>
      <c r="L86" s="43"/>
      <c r="O86" s="43"/>
      <c r="Q86" s="102"/>
    </row>
    <row r="87" spans="1:17" x14ac:dyDescent="0.25">
      <c r="J87" s="92"/>
      <c r="K87" s="116"/>
      <c r="L87" s="43"/>
      <c r="O87" s="43"/>
      <c r="Q87" s="102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">
      <c r="K92" s="116"/>
      <c r="L92" s="43"/>
      <c r="O92" s="43"/>
      <c r="Q92" s="102"/>
    </row>
    <row r="93" spans="1:17" x14ac:dyDescent="0.2"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5">
      <c r="K98" s="116"/>
      <c r="L98" s="118"/>
      <c r="O98" s="118"/>
      <c r="Q98" s="102"/>
    </row>
    <row r="99" spans="1:21" x14ac:dyDescent="0.25">
      <c r="K99" s="116"/>
      <c r="L99" s="118"/>
      <c r="O99" s="118"/>
      <c r="Q99" s="102"/>
    </row>
    <row r="100" spans="1:21" x14ac:dyDescent="0.25">
      <c r="K100" s="116"/>
      <c r="L100" s="119"/>
      <c r="O100" s="119"/>
      <c r="Q100" s="102"/>
    </row>
    <row r="101" spans="1:21" x14ac:dyDescent="0.25">
      <c r="K101" s="116"/>
      <c r="L101" s="119"/>
      <c r="O101" s="119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6"/>
      <c r="L107" s="119"/>
      <c r="O107" s="119"/>
      <c r="Q107" s="102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6"/>
      <c r="L108" s="119"/>
      <c r="O108" s="119"/>
      <c r="Q108" s="98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98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0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6"/>
      <c r="L113" s="119"/>
      <c r="O113" s="119"/>
      <c r="Q113" s="98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20">
        <f>SUM(L12:L118)</f>
        <v>16400000</v>
      </c>
      <c r="M119" s="120">
        <f t="shared" ref="M119:P119" si="1">SUM(M13:M118)</f>
        <v>10781000</v>
      </c>
      <c r="N119" s="120">
        <f>SUM(N13:N118)</f>
        <v>0</v>
      </c>
      <c r="O119" s="120">
        <f>SUM(O13:O118)</f>
        <v>2500000</v>
      </c>
      <c r="P119" s="120">
        <f t="shared" si="1"/>
        <v>0</v>
      </c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20">
        <f>SUM(L16:L119)</f>
        <v>30650000</v>
      </c>
      <c r="O120" s="120">
        <f>SUM(O13:O119)</f>
        <v>5000000</v>
      </c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7"/>
      <c r="O121" s="27"/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7"/>
      <c r="O122" s="27"/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B36" zoomScale="90" zoomScaleNormal="100" zoomScaleSheetLayoutView="90" workbookViewId="0">
      <selection activeCell="E9" sqref="E9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33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68</v>
      </c>
      <c r="C3" s="9"/>
      <c r="D3" s="7"/>
      <c r="E3" s="7"/>
      <c r="F3" s="7"/>
      <c r="G3" s="7"/>
      <c r="H3" s="7" t="s">
        <v>3</v>
      </c>
      <c r="I3" s="11">
        <v>43234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34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102</v>
      </c>
      <c r="F8" s="21"/>
      <c r="G8" s="16">
        <f>C8*E8</f>
        <v>10200000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157</v>
      </c>
      <c r="F9" s="21"/>
      <c r="G9" s="16">
        <f t="shared" ref="G9:G16" si="0">C9*E9</f>
        <v>7850000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50</v>
      </c>
      <c r="F10" s="21"/>
      <c r="G10" s="16">
        <f t="shared" si="0"/>
        <v>1000000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84</v>
      </c>
      <c r="F11" s="21"/>
      <c r="G11" s="16">
        <f t="shared" si="0"/>
        <v>840000</v>
      </c>
      <c r="H11" s="8"/>
      <c r="I11" s="16"/>
      <c r="J11" s="16"/>
      <c r="K11" s="25"/>
      <c r="L11" s="146" t="s">
        <v>13</v>
      </c>
      <c r="M11" s="146"/>
      <c r="N11" s="147" t="s">
        <v>14</v>
      </c>
      <c r="O11" s="147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20</v>
      </c>
      <c r="F12" s="21"/>
      <c r="G12" s="16">
        <f t="shared" si="0"/>
        <v>100000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1</v>
      </c>
      <c r="F13" s="21"/>
      <c r="G13" s="16">
        <f t="shared" si="0"/>
        <v>2000</v>
      </c>
      <c r="H13" s="8"/>
      <c r="I13" s="16"/>
      <c r="J13" s="32"/>
      <c r="K13" s="33">
        <v>46216</v>
      </c>
      <c r="L13" s="43">
        <v>1000000</v>
      </c>
      <c r="M13" s="35">
        <v>160000</v>
      </c>
      <c r="N13" s="33"/>
      <c r="O13" s="34"/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33">
        <v>46217</v>
      </c>
      <c r="L14" s="43">
        <v>5000000</v>
      </c>
      <c r="M14" s="35">
        <v>1412000</v>
      </c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3">
        <v>46218</v>
      </c>
      <c r="L15" s="43">
        <v>620000</v>
      </c>
      <c r="M15" s="35">
        <v>30000</v>
      </c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3">
        <v>46219</v>
      </c>
      <c r="L16" s="43">
        <v>1000000</v>
      </c>
      <c r="M16" s="35">
        <v>3020000</v>
      </c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19992000</v>
      </c>
      <c r="I17" s="9"/>
      <c r="J17" s="32"/>
      <c r="K17" s="33">
        <v>46220</v>
      </c>
      <c r="L17" s="43">
        <v>3000000</v>
      </c>
      <c r="M17" s="35">
        <v>18098800</v>
      </c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33">
        <v>46221</v>
      </c>
      <c r="L18" s="43">
        <v>800000</v>
      </c>
      <c r="M18" s="35"/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3">
        <v>46222</v>
      </c>
      <c r="L19" s="43">
        <v>7500000</v>
      </c>
      <c r="M19" s="35"/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136"/>
      <c r="L20" s="43">
        <v>1723000</v>
      </c>
      <c r="M20" s="35"/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1</v>
      </c>
      <c r="F21" s="7"/>
      <c r="G21" s="22">
        <f>C21*E21</f>
        <v>500</v>
      </c>
      <c r="H21" s="8"/>
      <c r="I21" s="22"/>
      <c r="J21" s="32"/>
      <c r="K21" s="65">
        <v>46223</v>
      </c>
      <c r="L21" s="43">
        <v>2000000</v>
      </c>
      <c r="M21" s="35"/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65"/>
      <c r="L22" s="43">
        <v>-10000000</v>
      </c>
      <c r="M22" s="35"/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5</v>
      </c>
      <c r="F23" s="7"/>
      <c r="G23" s="22">
        <f>C23*E23</f>
        <v>500</v>
      </c>
      <c r="H23" s="8"/>
      <c r="I23" s="9"/>
      <c r="J23" s="32"/>
      <c r="K23" s="65"/>
      <c r="L23" s="34"/>
      <c r="M23" s="35"/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65"/>
      <c r="L24" s="34"/>
      <c r="M24" s="35"/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65"/>
      <c r="L25" s="34"/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1600</v>
      </c>
      <c r="I26" s="8"/>
      <c r="J26" s="32"/>
      <c r="K26" s="65"/>
      <c r="L26" s="34"/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19993600</v>
      </c>
      <c r="J27" s="32"/>
      <c r="K27" s="65"/>
      <c r="L27" s="34"/>
      <c r="M27" s="54"/>
      <c r="N27" s="33"/>
      <c r="O27" s="34"/>
      <c r="P27" s="54"/>
      <c r="Q27" s="37"/>
      <c r="R27" s="52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2"/>
      <c r="K28" s="65"/>
      <c r="L28" s="34"/>
      <c r="M28" s="64"/>
      <c r="N28" s="33"/>
      <c r="O28" s="34"/>
      <c r="P28" s="64"/>
      <c r="Q28" s="61"/>
      <c r="R28" s="40"/>
      <c r="S28" s="41"/>
      <c r="T28" s="48"/>
      <c r="U28" s="41"/>
    </row>
    <row r="29" spans="1:21" x14ac:dyDescent="0.25">
      <c r="A29" s="7"/>
      <c r="B29" s="7"/>
      <c r="C29" s="17" t="s">
        <v>29</v>
      </c>
      <c r="D29" s="7"/>
      <c r="E29" s="7"/>
      <c r="F29" s="7"/>
      <c r="G29" s="7"/>
      <c r="H29" s="8"/>
      <c r="I29" s="8"/>
      <c r="J29" s="32"/>
      <c r="K29" s="65"/>
      <c r="L29" s="34"/>
      <c r="M29" s="64"/>
      <c r="N29" s="33"/>
      <c r="O29" s="34"/>
      <c r="P29" s="64"/>
      <c r="Q29" s="61"/>
      <c r="R29" s="2"/>
      <c r="S29" s="41"/>
      <c r="T29" s="2"/>
      <c r="U29" s="41"/>
    </row>
    <row r="30" spans="1:21" x14ac:dyDescent="0.25">
      <c r="A30" s="7"/>
      <c r="B30" s="7"/>
      <c r="C30" s="7" t="s">
        <v>30</v>
      </c>
      <c r="D30" s="7"/>
      <c r="E30" s="7"/>
      <c r="F30" s="7"/>
      <c r="G30" s="7" t="s">
        <v>7</v>
      </c>
      <c r="H30" s="8"/>
      <c r="I30" s="8">
        <f>+'14 Mei '!I38</f>
        <v>581495965</v>
      </c>
      <c r="J30" s="32"/>
      <c r="K30" s="65"/>
      <c r="L30" s="34"/>
      <c r="M30" s="64"/>
      <c r="N30" s="33"/>
      <c r="O30" s="34"/>
      <c r="P30" s="64"/>
      <c r="Q30" s="61"/>
      <c r="R30" s="2"/>
      <c r="S30" s="41"/>
      <c r="T30" s="2"/>
      <c r="U30" s="41"/>
    </row>
    <row r="31" spans="1:21" x14ac:dyDescent="0.25">
      <c r="A31" s="7"/>
      <c r="B31" s="7"/>
      <c r="C31" s="7" t="s">
        <v>31</v>
      </c>
      <c r="D31" s="7"/>
      <c r="E31" s="7"/>
      <c r="F31" s="7"/>
      <c r="G31" s="7"/>
      <c r="H31" s="8"/>
      <c r="I31" s="8">
        <f>+'15 mEI'!I56</f>
        <v>29663400</v>
      </c>
      <c r="J31" s="32"/>
      <c r="K31" s="65"/>
      <c r="L31" s="34"/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65"/>
      <c r="L32" s="34"/>
      <c r="M32" s="64"/>
      <c r="N32" s="33"/>
      <c r="O32" s="34"/>
      <c r="P32" s="64"/>
      <c r="Q32" s="61"/>
      <c r="R32" s="2"/>
      <c r="S32" s="41"/>
      <c r="T32" s="66"/>
      <c r="U32" s="41"/>
    </row>
    <row r="33" spans="1:21" x14ac:dyDescent="0.25">
      <c r="A33" s="7"/>
      <c r="B33" s="7"/>
      <c r="C33" s="17" t="s">
        <v>32</v>
      </c>
      <c r="D33" s="7"/>
      <c r="E33" s="7"/>
      <c r="F33" s="7"/>
      <c r="G33" s="7"/>
      <c r="H33" s="8"/>
      <c r="I33" s="40"/>
      <c r="J33" s="32"/>
      <c r="K33" s="65"/>
      <c r="L33" s="43"/>
      <c r="M33" s="64"/>
      <c r="N33" s="33"/>
      <c r="O33" s="34"/>
      <c r="P33" s="64"/>
      <c r="Q33" s="61"/>
      <c r="R33" s="41"/>
      <c r="S33" s="41"/>
      <c r="T33" s="2"/>
      <c r="U33" s="41"/>
    </row>
    <row r="34" spans="1:21" x14ac:dyDescent="0.2">
      <c r="A34" s="7"/>
      <c r="B34" s="17">
        <v>1</v>
      </c>
      <c r="C34" s="17" t="s">
        <v>33</v>
      </c>
      <c r="D34" s="7"/>
      <c r="E34" s="7"/>
      <c r="F34" s="7"/>
      <c r="G34" s="7"/>
      <c r="H34" s="8"/>
      <c r="I34" s="8"/>
      <c r="J34" s="32"/>
      <c r="K34" s="65"/>
      <c r="L34" s="43"/>
      <c r="N34" s="33"/>
      <c r="O34" s="34"/>
      <c r="Q34" s="61"/>
      <c r="R34" s="9"/>
      <c r="S34" s="41"/>
      <c r="T34" s="2"/>
      <c r="U34" s="2"/>
    </row>
    <row r="35" spans="1:21" x14ac:dyDescent="0.2">
      <c r="A35" s="7"/>
      <c r="B35" s="17"/>
      <c r="C35" s="17" t="s">
        <v>15</v>
      </c>
      <c r="D35" s="7"/>
      <c r="E35" s="7"/>
      <c r="F35" s="7"/>
      <c r="G35" s="7"/>
      <c r="H35" s="8"/>
      <c r="I35" s="8"/>
      <c r="J35" s="32"/>
      <c r="K35" s="65"/>
      <c r="L35" s="43"/>
      <c r="N35" s="33"/>
      <c r="O35" s="34"/>
      <c r="Q35" s="61"/>
      <c r="S35" s="41"/>
      <c r="T35" s="2"/>
      <c r="U35" s="2"/>
    </row>
    <row r="36" spans="1:21" x14ac:dyDescent="0.2">
      <c r="A36" s="7"/>
      <c r="B36" s="7"/>
      <c r="C36" s="7" t="s">
        <v>34</v>
      </c>
      <c r="D36" s="7"/>
      <c r="E36" s="7" t="s">
        <v>35</v>
      </c>
      <c r="F36" s="7"/>
      <c r="G36" s="22"/>
      <c r="H36" s="55"/>
      <c r="I36" s="8"/>
      <c r="J36" s="32"/>
      <c r="K36" s="65"/>
      <c r="L36" s="43"/>
      <c r="N36" s="33"/>
      <c r="O36" s="34"/>
      <c r="Q36" s="61"/>
      <c r="S36" s="41"/>
      <c r="T36" s="2"/>
      <c r="U36" s="2"/>
    </row>
    <row r="37" spans="1:21" x14ac:dyDescent="0.2">
      <c r="A37" s="7"/>
      <c r="B37" s="7"/>
      <c r="C37" s="7" t="s">
        <v>36</v>
      </c>
      <c r="D37" s="7"/>
      <c r="E37" s="7"/>
      <c r="F37" s="7"/>
      <c r="G37" s="7"/>
      <c r="H37" s="68"/>
      <c r="I37" s="7" t="s">
        <v>7</v>
      </c>
      <c r="J37" s="32"/>
      <c r="K37" s="65"/>
      <c r="L37" s="43"/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37</v>
      </c>
      <c r="D38" s="7"/>
      <c r="E38" s="7"/>
      <c r="F38" s="7"/>
      <c r="G38" s="7"/>
      <c r="H38" s="8"/>
      <c r="I38" s="8">
        <f>+I30+H36-H37</f>
        <v>581495965</v>
      </c>
      <c r="J38" s="32"/>
      <c r="K38" s="65"/>
      <c r="L38" s="43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65"/>
      <c r="L39" s="43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38</v>
      </c>
      <c r="D40" s="7"/>
      <c r="E40" s="7"/>
      <c r="F40" s="7"/>
      <c r="G40" s="7"/>
      <c r="H40" s="8">
        <v>75000000</v>
      </c>
      <c r="I40" s="8"/>
      <c r="J40" s="32"/>
      <c r="K40" s="65"/>
      <c r="L40" s="43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17" t="s">
        <v>39</v>
      </c>
      <c r="D41" s="7"/>
      <c r="E41" s="7"/>
      <c r="F41" s="7"/>
      <c r="G41" s="7"/>
      <c r="H41" s="55">
        <v>7528602</v>
      </c>
      <c r="J41" s="32"/>
      <c r="K41" s="65"/>
      <c r="L41" s="43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17" t="s">
        <v>40</v>
      </c>
      <c r="D42" s="7"/>
      <c r="E42" s="7"/>
      <c r="F42" s="7"/>
      <c r="G42" s="7"/>
      <c r="H42" s="8">
        <v>14838470</v>
      </c>
      <c r="I42" s="8"/>
      <c r="J42" s="32"/>
      <c r="K42" s="65"/>
      <c r="L42" s="43"/>
      <c r="N42" s="57"/>
      <c r="O42" s="69"/>
      <c r="Q42" s="61"/>
      <c r="S42" s="41"/>
      <c r="T42" s="2"/>
      <c r="U42" s="2"/>
    </row>
    <row r="43" spans="1:21" ht="16.5" x14ac:dyDescent="0.35">
      <c r="A43" s="7"/>
      <c r="B43" s="7"/>
      <c r="C43" s="17" t="s">
        <v>41</v>
      </c>
      <c r="D43" s="7"/>
      <c r="E43" s="7"/>
      <c r="F43" s="7"/>
      <c r="G43" s="7"/>
      <c r="H43" s="70">
        <v>142663893</v>
      </c>
      <c r="I43" s="8"/>
      <c r="J43" s="32"/>
      <c r="K43" s="65"/>
      <c r="L43" s="43"/>
      <c r="N43" s="33"/>
      <c r="O43" s="69"/>
      <c r="Q43" s="61"/>
      <c r="R43" s="71"/>
      <c r="S43" s="40"/>
      <c r="T43" s="72"/>
      <c r="U43" s="7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3">
        <f>SUM(H40:H43)</f>
        <v>240030965</v>
      </c>
      <c r="J44" s="32"/>
      <c r="K44" s="65"/>
      <c r="L44" s="43"/>
      <c r="N44" s="57"/>
      <c r="O44" s="69"/>
      <c r="Q44" s="61"/>
      <c r="R44" s="71"/>
      <c r="S44" s="40"/>
      <c r="T44" s="74"/>
      <c r="U44" s="72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5">
        <f>SUM(I38:I44)</f>
        <v>821526930</v>
      </c>
      <c r="J45" s="32"/>
      <c r="K45" s="65"/>
      <c r="L45" s="43"/>
      <c r="N45" s="33"/>
      <c r="O45" s="69"/>
      <c r="Q45" s="61"/>
      <c r="R45" s="71"/>
      <c r="S45" s="40"/>
      <c r="T45" s="71"/>
      <c r="U45" s="72"/>
    </row>
    <row r="46" spans="1:21" x14ac:dyDescent="0.2">
      <c r="A46" s="7"/>
      <c r="B46" s="17">
        <v>2</v>
      </c>
      <c r="C46" s="17" t="s">
        <v>42</v>
      </c>
      <c r="D46" s="7"/>
      <c r="E46" s="7"/>
      <c r="F46" s="7"/>
      <c r="G46" s="7"/>
      <c r="H46" s="8"/>
      <c r="I46" s="8"/>
      <c r="J46" s="76"/>
      <c r="K46" s="65"/>
      <c r="L46" s="43"/>
      <c r="N46" s="57"/>
      <c r="O46" s="69"/>
      <c r="Q46" s="61"/>
      <c r="R46" s="71"/>
      <c r="S46" s="72"/>
      <c r="T46" s="71"/>
      <c r="U46" s="72"/>
    </row>
    <row r="47" spans="1:21" x14ac:dyDescent="0.2">
      <c r="A47" s="7"/>
      <c r="B47" s="7"/>
      <c r="C47" s="7" t="s">
        <v>36</v>
      </c>
      <c r="D47" s="7"/>
      <c r="E47" s="7"/>
      <c r="F47" s="7"/>
      <c r="G47" s="16"/>
      <c r="H47" s="8">
        <f>M119</f>
        <v>22720800</v>
      </c>
      <c r="I47" s="8"/>
      <c r="J47" s="76"/>
      <c r="K47" s="65"/>
      <c r="L47" s="34"/>
      <c r="N47" s="33"/>
      <c r="O47" s="57"/>
      <c r="Q47" s="61"/>
      <c r="R47" s="78"/>
      <c r="S47" s="78">
        <f>SUM(S13:S45)</f>
        <v>0</v>
      </c>
      <c r="T47" s="71"/>
      <c r="U47" s="72"/>
    </row>
    <row r="48" spans="1:21" x14ac:dyDescent="0.2">
      <c r="A48" s="7"/>
      <c r="B48" s="7"/>
      <c r="C48" s="7" t="s">
        <v>43</v>
      </c>
      <c r="D48" s="7"/>
      <c r="E48" s="7"/>
      <c r="F48" s="7"/>
      <c r="G48" s="21"/>
      <c r="H48" s="79"/>
      <c r="I48" s="8" t="s">
        <v>7</v>
      </c>
      <c r="J48" s="80"/>
      <c r="K48" s="65"/>
      <c r="L48" s="34"/>
      <c r="M48" s="81"/>
      <c r="N48" s="33"/>
      <c r="O48" s="57"/>
      <c r="P48" s="81"/>
      <c r="Q48" s="61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2"/>
      <c r="I49" s="8">
        <f>H47+H48</f>
        <v>22720800</v>
      </c>
      <c r="J49" s="80"/>
      <c r="K49" s="65"/>
      <c r="L49" s="34"/>
      <c r="M49" s="81"/>
      <c r="N49" s="33"/>
      <c r="O49" s="43"/>
      <c r="P49" s="81"/>
      <c r="Q49" s="61"/>
      <c r="R49" s="83"/>
      <c r="S49" s="2" t="s">
        <v>44</v>
      </c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84"/>
      <c r="I50" s="8" t="s">
        <v>7</v>
      </c>
      <c r="J50" s="76"/>
      <c r="K50" s="33"/>
      <c r="L50" s="34"/>
      <c r="M50" s="81"/>
      <c r="N50" s="33"/>
      <c r="O50" s="43"/>
      <c r="P50" s="81"/>
      <c r="Q50" s="61"/>
      <c r="R50" s="83"/>
      <c r="S50" s="2"/>
      <c r="U50" s="2"/>
    </row>
    <row r="51" spans="1:21" x14ac:dyDescent="0.25">
      <c r="A51" s="7"/>
      <c r="B51" s="7"/>
      <c r="C51" s="7" t="s">
        <v>45</v>
      </c>
      <c r="D51" s="7"/>
      <c r="E51" s="7"/>
      <c r="F51" s="7"/>
      <c r="G51" s="16"/>
      <c r="I51" s="8">
        <v>0</v>
      </c>
      <c r="J51" s="85"/>
      <c r="K51" s="33"/>
      <c r="L51" s="34"/>
      <c r="M51" s="81"/>
      <c r="N51" s="33"/>
      <c r="O51" s="43"/>
      <c r="P51" s="81"/>
      <c r="Q51" s="61"/>
      <c r="R51" s="83"/>
      <c r="S51" s="2"/>
      <c r="U51" s="2"/>
    </row>
    <row r="52" spans="1:21" x14ac:dyDescent="0.25">
      <c r="A52" s="7"/>
      <c r="B52" s="7"/>
      <c r="C52" s="86" t="s">
        <v>46</v>
      </c>
      <c r="D52" s="7"/>
      <c r="E52" s="7"/>
      <c r="F52" s="7"/>
      <c r="G52" s="16"/>
      <c r="H52" s="55">
        <f>+L119</f>
        <v>12643000</v>
      </c>
      <c r="I52" s="8"/>
      <c r="J52" s="87"/>
      <c r="K52" s="33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86" t="s">
        <v>47</v>
      </c>
      <c r="D53" s="7"/>
      <c r="E53" s="7"/>
      <c r="F53" s="7"/>
      <c r="G53" s="16"/>
      <c r="H53" s="55">
        <f>+O119</f>
        <v>0</v>
      </c>
      <c r="I53" s="8"/>
      <c r="J53" s="87"/>
      <c r="K53" s="33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7" t="s">
        <v>48</v>
      </c>
      <c r="D54" s="7"/>
      <c r="E54" s="7"/>
      <c r="F54" s="7"/>
      <c r="G54" s="7"/>
      <c r="H54" s="68">
        <v>408000</v>
      </c>
      <c r="I54" s="8"/>
      <c r="J54" s="87"/>
      <c r="K54" s="33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7" t="s">
        <v>49</v>
      </c>
      <c r="D55" s="7"/>
      <c r="E55" s="7"/>
      <c r="F55" s="7"/>
      <c r="G55" s="7"/>
      <c r="H55" s="16"/>
      <c r="I55" s="68">
        <f>SUM(H52:H54)</f>
        <v>13051000</v>
      </c>
      <c r="J55" s="85"/>
      <c r="K55" s="33"/>
      <c r="L55" s="34"/>
      <c r="M55" s="81"/>
      <c r="N55" s="33"/>
      <c r="O55" s="43"/>
      <c r="P55" s="81"/>
      <c r="Q55" s="61"/>
      <c r="R55" s="88"/>
      <c r="S55" s="66"/>
      <c r="T55" s="88"/>
      <c r="U55" s="66"/>
    </row>
    <row r="56" spans="1:21" x14ac:dyDescent="0.25">
      <c r="A56" s="7"/>
      <c r="B56" s="7"/>
      <c r="C56" s="17" t="s">
        <v>49</v>
      </c>
      <c r="D56" s="7"/>
      <c r="E56" s="7"/>
      <c r="F56" s="7"/>
      <c r="G56" s="7"/>
      <c r="H56" s="8"/>
      <c r="I56" s="8">
        <f>+I31-I49+I55</f>
        <v>19993600</v>
      </c>
      <c r="J56" s="85"/>
      <c r="K56" s="33"/>
      <c r="L56" s="34"/>
      <c r="M56" s="89"/>
      <c r="N56" s="33"/>
      <c r="O56" s="43"/>
      <c r="P56" s="89"/>
      <c r="Q56" s="61"/>
      <c r="R56" s="88"/>
      <c r="S56" s="66"/>
      <c r="T56" s="88"/>
      <c r="U56" s="66"/>
    </row>
    <row r="57" spans="1:21" x14ac:dyDescent="0.25">
      <c r="A57" s="86" t="s">
        <v>50</v>
      </c>
      <c r="B57" s="7"/>
      <c r="C57" s="7" t="s">
        <v>51</v>
      </c>
      <c r="D57" s="7"/>
      <c r="E57" s="7"/>
      <c r="F57" s="7"/>
      <c r="G57" s="7"/>
      <c r="H57" s="8"/>
      <c r="I57" s="8">
        <f>+I27</f>
        <v>19993600</v>
      </c>
      <c r="J57" s="87"/>
      <c r="K57" s="33"/>
      <c r="L57" s="34"/>
      <c r="M57" s="89"/>
      <c r="N57" s="33"/>
      <c r="O57" s="43"/>
      <c r="P57" s="89"/>
      <c r="Q57" s="61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8">
        <v>0</v>
      </c>
      <c r="J58" s="87"/>
      <c r="K58" s="33"/>
      <c r="L58" s="34"/>
      <c r="M58" s="90"/>
      <c r="N58" s="33"/>
      <c r="O58" s="43"/>
      <c r="P58" s="90"/>
      <c r="Q58" s="61"/>
      <c r="R58" s="88"/>
      <c r="S58" s="66"/>
      <c r="T58" s="88"/>
      <c r="U58" s="91"/>
    </row>
    <row r="59" spans="1:21" x14ac:dyDescent="0.25">
      <c r="A59" s="7"/>
      <c r="B59" s="7"/>
      <c r="C59" s="7"/>
      <c r="D59" s="7"/>
      <c r="E59" s="7" t="s">
        <v>52</v>
      </c>
      <c r="F59" s="7"/>
      <c r="G59" s="7"/>
      <c r="H59" s="8"/>
      <c r="I59" s="8">
        <f>+I57-I56</f>
        <v>0</v>
      </c>
      <c r="J59" s="92"/>
      <c r="K59" s="33"/>
      <c r="L59" s="34"/>
      <c r="M59" s="81"/>
      <c r="N59" s="33"/>
      <c r="O59" s="43"/>
      <c r="P59" s="81"/>
      <c r="Q59" s="61"/>
      <c r="R59" s="88"/>
      <c r="S59" s="66"/>
      <c r="T59" s="88"/>
      <c r="U59" s="88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2"/>
      <c r="K60" s="33"/>
      <c r="L60" s="34"/>
      <c r="M60" s="90"/>
      <c r="N60" s="33"/>
      <c r="O60" s="43"/>
      <c r="P60" s="90"/>
      <c r="Q60" s="61"/>
      <c r="R60" s="88"/>
      <c r="S60" s="66"/>
      <c r="T60" s="88"/>
      <c r="U60" s="88"/>
    </row>
    <row r="61" spans="1:21" x14ac:dyDescent="0.25">
      <c r="A61" s="7" t="s">
        <v>53</v>
      </c>
      <c r="B61" s="7"/>
      <c r="C61" s="7"/>
      <c r="D61" s="7"/>
      <c r="E61" s="7"/>
      <c r="F61" s="7"/>
      <c r="G61" s="7"/>
      <c r="H61" s="8"/>
      <c r="I61" s="93"/>
      <c r="J61" s="92"/>
      <c r="K61" s="33"/>
      <c r="L61" s="34"/>
      <c r="M61" s="90"/>
      <c r="N61" s="33"/>
      <c r="O61" s="43"/>
      <c r="P61" s="90"/>
      <c r="Q61" s="61"/>
      <c r="R61" s="88"/>
      <c r="S61" s="66"/>
      <c r="T61" s="88"/>
      <c r="U61" s="88"/>
    </row>
    <row r="62" spans="1:21" x14ac:dyDescent="0.25">
      <c r="A62" s="7" t="s">
        <v>54</v>
      </c>
      <c r="B62" s="7"/>
      <c r="C62" s="7"/>
      <c r="D62" s="7"/>
      <c r="E62" s="7" t="s">
        <v>7</v>
      </c>
      <c r="F62" s="7"/>
      <c r="G62" s="7" t="s">
        <v>55</v>
      </c>
      <c r="H62" s="8"/>
      <c r="I62" s="22"/>
      <c r="J62" s="92"/>
      <c r="K62" s="33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2"/>
      <c r="K63" s="33"/>
      <c r="L63" s="34"/>
      <c r="M63" s="90"/>
      <c r="N63" s="33"/>
      <c r="O63" s="43"/>
      <c r="P63" s="90"/>
      <c r="Q63" s="61"/>
      <c r="S63" s="41"/>
    </row>
    <row r="64" spans="1:21" x14ac:dyDescent="0.25">
      <c r="A64" s="94"/>
      <c r="B64" s="95"/>
      <c r="C64" s="95"/>
      <c r="D64" s="96"/>
      <c r="E64" s="96"/>
      <c r="F64" s="96"/>
      <c r="G64" s="96"/>
      <c r="H64" s="96"/>
      <c r="J64" s="92"/>
      <c r="K64" s="57"/>
      <c r="L64" s="34"/>
      <c r="N64" s="33"/>
      <c r="O64" s="43"/>
      <c r="Q64" s="61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92"/>
      <c r="K65" s="77"/>
      <c r="L65" s="34"/>
      <c r="N65" s="33"/>
      <c r="O65" s="43"/>
      <c r="Q65" s="61"/>
      <c r="S65" s="83"/>
    </row>
    <row r="66" spans="1:19" x14ac:dyDescent="0.25">
      <c r="A66" s="97" t="s">
        <v>56</v>
      </c>
      <c r="B66" s="95"/>
      <c r="C66" s="95"/>
      <c r="D66" s="96"/>
      <c r="E66" s="96"/>
      <c r="F66" s="96"/>
      <c r="G66" s="9" t="s">
        <v>57</v>
      </c>
      <c r="J66" s="92"/>
      <c r="K66" s="77"/>
      <c r="L66" s="34"/>
      <c r="O66" s="43"/>
      <c r="Q66" s="61"/>
      <c r="S66" s="83"/>
    </row>
    <row r="67" spans="1:19" x14ac:dyDescent="0.25">
      <c r="K67" s="77"/>
      <c r="L67" s="34"/>
    </row>
    <row r="68" spans="1:19" x14ac:dyDescent="0.25">
      <c r="A68" s="97" t="s">
        <v>58</v>
      </c>
      <c r="B68" s="95"/>
      <c r="C68" s="95"/>
      <c r="D68" s="96"/>
      <c r="E68" s="96"/>
      <c r="F68" s="96"/>
      <c r="G68" s="9"/>
      <c r="H68" s="6" t="s">
        <v>59</v>
      </c>
      <c r="J68" s="92"/>
      <c r="K68" s="77"/>
      <c r="L68" s="34"/>
      <c r="O68" s="43"/>
      <c r="Q68" s="61"/>
      <c r="S68" s="83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92"/>
      <c r="K69" s="77"/>
      <c r="L69" s="34"/>
      <c r="O69" s="43"/>
      <c r="Q69" s="61"/>
    </row>
    <row r="70" spans="1:19" x14ac:dyDescent="0.25">
      <c r="A70" s="2"/>
      <c r="B70" s="2"/>
      <c r="C70" s="2"/>
      <c r="D70" s="2"/>
      <c r="E70" s="2"/>
      <c r="F70" s="2"/>
      <c r="G70" s="96" t="s">
        <v>60</v>
      </c>
      <c r="H70" s="2"/>
      <c r="I70" s="2"/>
      <c r="J70" s="92"/>
      <c r="K70" s="77"/>
      <c r="L70" s="34"/>
      <c r="M70" s="90"/>
      <c r="N70" s="90"/>
      <c r="O70" s="43"/>
      <c r="P70" s="90"/>
      <c r="Q70" s="61"/>
    </row>
    <row r="71" spans="1:19" x14ac:dyDescent="0.25">
      <c r="A71" s="2"/>
      <c r="B71" s="2"/>
      <c r="C71" s="2"/>
      <c r="D71" s="2"/>
      <c r="E71" s="2"/>
      <c r="F71" s="2"/>
      <c r="G71" s="96"/>
      <c r="H71" s="2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 t="s">
        <v>61</v>
      </c>
      <c r="F72" s="2"/>
      <c r="G72" s="2"/>
      <c r="H72" s="2"/>
      <c r="I72" s="2"/>
      <c r="J72" s="92"/>
      <c r="K72" s="77"/>
      <c r="L72" s="34"/>
      <c r="O72" s="43"/>
      <c r="Q72" s="61"/>
    </row>
    <row r="73" spans="1:19" x14ac:dyDescent="0.25">
      <c r="A73" s="2"/>
      <c r="B73" s="2"/>
      <c r="C73" s="2"/>
      <c r="D73" s="2"/>
      <c r="E73" s="2" t="s">
        <v>61</v>
      </c>
      <c r="F73" s="2"/>
      <c r="G73" s="2"/>
      <c r="H73" s="2"/>
      <c r="I73" s="99"/>
      <c r="J73" s="92"/>
      <c r="K73" s="77"/>
      <c r="L73" s="34"/>
      <c r="O73" s="43"/>
      <c r="Q73" s="61"/>
    </row>
    <row r="74" spans="1:19" x14ac:dyDescent="0.25">
      <c r="A74" s="96"/>
      <c r="B74" s="96"/>
      <c r="C74" s="96"/>
      <c r="D74" s="96"/>
      <c r="E74" s="96"/>
      <c r="F74" s="96"/>
      <c r="G74" s="100"/>
      <c r="H74" s="101"/>
      <c r="I74" s="96"/>
      <c r="J74" s="92"/>
      <c r="K74" s="77"/>
      <c r="L74" s="34"/>
      <c r="O74" s="43"/>
      <c r="Q74" s="102"/>
    </row>
    <row r="75" spans="1:19" x14ac:dyDescent="0.25">
      <c r="A75" s="96"/>
      <c r="B75" s="96"/>
      <c r="C75" s="96"/>
      <c r="D75" s="96"/>
      <c r="E75" s="96"/>
      <c r="F75" s="96"/>
      <c r="G75" s="100" t="s">
        <v>62</v>
      </c>
      <c r="H75" s="103"/>
      <c r="I75" s="96"/>
      <c r="J75" s="92"/>
      <c r="K75" s="77"/>
      <c r="L75" s="34"/>
      <c r="O75" s="43"/>
      <c r="Q75" s="102"/>
    </row>
    <row r="76" spans="1:19" x14ac:dyDescent="0.25">
      <c r="A76" s="104"/>
      <c r="B76" s="105"/>
      <c r="C76" s="105"/>
      <c r="D76" s="105"/>
      <c r="E76" s="106"/>
      <c r="F76" s="2"/>
      <c r="G76" s="2"/>
      <c r="H76" s="66"/>
      <c r="I76" s="2"/>
      <c r="J76" s="92"/>
      <c r="K76" s="77"/>
      <c r="L76" s="34"/>
      <c r="O76" s="43"/>
      <c r="Q76" s="102"/>
    </row>
    <row r="77" spans="1:19" x14ac:dyDescent="0.25">
      <c r="A77" s="104"/>
      <c r="B77" s="105"/>
      <c r="C77" s="107"/>
      <c r="D77" s="105"/>
      <c r="E77" s="108"/>
      <c r="F77" s="2"/>
      <c r="G77" s="2"/>
      <c r="H77" s="66"/>
      <c r="I77" s="2"/>
      <c r="J77" s="92"/>
      <c r="K77" s="109"/>
      <c r="O77" s="43"/>
      <c r="Q77" s="102"/>
    </row>
    <row r="78" spans="1:19" x14ac:dyDescent="0.25">
      <c r="A78" s="106"/>
      <c r="B78" s="105"/>
      <c r="C78" s="107"/>
      <c r="D78" s="107"/>
      <c r="E78" s="110"/>
      <c r="F78" s="83"/>
      <c r="H78" s="88"/>
      <c r="J78" s="92"/>
      <c r="O78" s="43"/>
      <c r="Q78" s="102"/>
    </row>
    <row r="79" spans="1:19" x14ac:dyDescent="0.25">
      <c r="A79" s="111"/>
      <c r="B79" s="105"/>
      <c r="C79" s="112"/>
      <c r="D79" s="112"/>
      <c r="E79" s="110"/>
      <c r="H79" s="88"/>
      <c r="J79" s="92"/>
      <c r="O79" s="43"/>
      <c r="Q79" s="102"/>
    </row>
    <row r="80" spans="1:19" x14ac:dyDescent="0.25">
      <c r="A80" s="113"/>
      <c r="B80" s="105"/>
      <c r="C80" s="112"/>
      <c r="D80" s="112"/>
      <c r="E80" s="110"/>
      <c r="H80" s="88"/>
      <c r="J80" s="92"/>
      <c r="O80" s="43"/>
      <c r="Q80" s="114"/>
    </row>
    <row r="81" spans="1:17" x14ac:dyDescent="0.25">
      <c r="A81" s="113"/>
      <c r="B81" s="105"/>
      <c r="C81" s="112"/>
      <c r="D81" s="112"/>
      <c r="E81" s="110"/>
      <c r="H81" s="88"/>
      <c r="J81" s="92"/>
      <c r="O81" s="43"/>
      <c r="Q81" s="114"/>
    </row>
    <row r="82" spans="1:17" x14ac:dyDescent="0.25">
      <c r="A82" s="115"/>
      <c r="B82" s="105"/>
      <c r="C82" s="105"/>
      <c r="D82" s="105"/>
      <c r="E82" s="106"/>
      <c r="F82" s="2"/>
      <c r="G82" s="2"/>
      <c r="H82" s="66"/>
      <c r="I82" s="2"/>
      <c r="J82" s="92"/>
      <c r="K82" s="57"/>
      <c r="L82" s="43"/>
      <c r="O82" s="43"/>
      <c r="Q82" s="114"/>
    </row>
    <row r="83" spans="1:17" x14ac:dyDescent="0.25">
      <c r="A83" s="104" t="s">
        <v>63</v>
      </c>
      <c r="B83" s="105"/>
      <c r="C83" s="105"/>
      <c r="D83" s="105"/>
      <c r="E83" s="106"/>
      <c r="F83" s="2"/>
      <c r="G83" s="2"/>
      <c r="H83" s="66"/>
      <c r="I83" s="2"/>
      <c r="J83" s="92"/>
      <c r="K83" s="116"/>
      <c r="L83" s="43"/>
      <c r="O83" s="43"/>
      <c r="Q83" s="114"/>
    </row>
    <row r="84" spans="1:17" x14ac:dyDescent="0.25">
      <c r="A84" s="104"/>
      <c r="B84" s="105"/>
      <c r="C84" s="107"/>
      <c r="D84" s="105"/>
      <c r="E84" s="108"/>
      <c r="F84" s="2"/>
      <c r="G84" s="2"/>
      <c r="H84" s="66"/>
      <c r="I84" s="2"/>
      <c r="J84" s="92"/>
      <c r="K84" s="116"/>
      <c r="L84" s="43"/>
      <c r="O84" s="43"/>
      <c r="Q84" s="114"/>
    </row>
    <row r="85" spans="1:17" x14ac:dyDescent="0.25">
      <c r="A85" s="117">
        <f>SUM(A66:A84)</f>
        <v>0</v>
      </c>
      <c r="E85" s="88">
        <f>SUM(E66:E84)</f>
        <v>0</v>
      </c>
      <c r="H85" s="88">
        <f>SUM(H66:H84)</f>
        <v>0</v>
      </c>
      <c r="J85" s="92"/>
      <c r="K85" s="116"/>
      <c r="L85" s="43"/>
      <c r="O85" s="43"/>
      <c r="Q85" s="114"/>
    </row>
    <row r="86" spans="1:17" x14ac:dyDescent="0.25">
      <c r="J86" s="92"/>
      <c r="K86" s="116"/>
      <c r="L86" s="43"/>
      <c r="O86" s="43"/>
      <c r="Q86" s="102"/>
    </row>
    <row r="87" spans="1:17" x14ac:dyDescent="0.25">
      <c r="J87" s="92"/>
      <c r="K87" s="116"/>
      <c r="L87" s="43"/>
      <c r="O87" s="43"/>
      <c r="Q87" s="102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">
      <c r="K92" s="116"/>
      <c r="L92" s="43"/>
      <c r="O92" s="43"/>
      <c r="Q92" s="102"/>
    </row>
    <row r="93" spans="1:17" x14ac:dyDescent="0.2"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5">
      <c r="K98" s="116"/>
      <c r="L98" s="118"/>
      <c r="O98" s="118"/>
      <c r="Q98" s="102"/>
    </row>
    <row r="99" spans="1:21" x14ac:dyDescent="0.25">
      <c r="K99" s="116"/>
      <c r="L99" s="118"/>
      <c r="O99" s="118"/>
      <c r="Q99" s="102"/>
    </row>
    <row r="100" spans="1:21" x14ac:dyDescent="0.25">
      <c r="K100" s="116"/>
      <c r="L100" s="119"/>
      <c r="O100" s="119"/>
      <c r="Q100" s="102"/>
    </row>
    <row r="101" spans="1:21" x14ac:dyDescent="0.25">
      <c r="K101" s="116"/>
      <c r="L101" s="119"/>
      <c r="O101" s="119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6"/>
      <c r="L107" s="119"/>
      <c r="O107" s="119"/>
      <c r="Q107" s="102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6"/>
      <c r="L108" s="119"/>
      <c r="O108" s="119"/>
      <c r="Q108" s="98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98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0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6"/>
      <c r="L113" s="119"/>
      <c r="O113" s="119"/>
      <c r="Q113" s="98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20">
        <f>SUM(L12:L118)</f>
        <v>12643000</v>
      </c>
      <c r="M119" s="120">
        <f t="shared" ref="M119:P119" si="1">SUM(M13:M118)</f>
        <v>22720800</v>
      </c>
      <c r="N119" s="120">
        <f>SUM(N13:N118)</f>
        <v>0</v>
      </c>
      <c r="O119" s="120">
        <f>SUM(O13:O118)</f>
        <v>0</v>
      </c>
      <c r="P119" s="120">
        <f t="shared" si="1"/>
        <v>0</v>
      </c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20">
        <f>SUM(L16:L119)</f>
        <v>18666000</v>
      </c>
      <c r="O120" s="120">
        <f>SUM(O13:O119)</f>
        <v>0</v>
      </c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7"/>
      <c r="O121" s="27"/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7"/>
      <c r="O122" s="27"/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3" r:id="rId1" display="C:\Users\Nijar\Downloads\cetak-kwitansi.php?id=1802066"/>
    <hyperlink ref="K15" r:id="rId2" display="C:\Users\Nijar\Downloads\cetak-kwitansi.php?id=1802068"/>
    <hyperlink ref="K18" r:id="rId3" display="C:\Users\Nijar\Downloads\cetak-kwitansi.php?id=1802071"/>
    <hyperlink ref="K14" r:id="rId4" display="C:\Users\Nijar\Downloads\cetak-kwitansi.php?id=1802067"/>
    <hyperlink ref="K16" r:id="rId5" display="C:\Users\Nijar\Downloads\cetak-kwitansi.php?id=1802069"/>
    <hyperlink ref="K17" r:id="rId6" display="C:\Users\Nijar\Downloads\cetak-kwitansi.php?id=1802070"/>
    <hyperlink ref="K19" r:id="rId7" display="C:\Users\Nijar\Downloads\cetak-kwitansi.php?id=1802072"/>
  </hyperlinks>
  <pageMargins left="0.7" right="0.7" top="0.75" bottom="0.75" header="0.3" footer="0.3"/>
  <pageSetup scale="62" orientation="portrait" r:id="rId8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36" zoomScale="90" zoomScaleNormal="100" zoomScaleSheetLayoutView="90" workbookViewId="0">
      <selection activeCell="J33" sqref="J3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35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66</v>
      </c>
      <c r="C3" s="9"/>
      <c r="D3" s="7"/>
      <c r="E3" s="7"/>
      <c r="F3" s="7"/>
      <c r="G3" s="7"/>
      <c r="H3" s="7" t="s">
        <v>3</v>
      </c>
      <c r="I3" s="11">
        <v>43239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34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111</v>
      </c>
      <c r="F8" s="21"/>
      <c r="G8" s="16">
        <f>C8*E8</f>
        <v>11100000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213</v>
      </c>
      <c r="F9" s="21"/>
      <c r="G9" s="16">
        <f t="shared" ref="G9:G16" si="0">C9*E9</f>
        <v>10650000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40</v>
      </c>
      <c r="F10" s="21"/>
      <c r="G10" s="16">
        <f t="shared" si="0"/>
        <v>800000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44</v>
      </c>
      <c r="F11" s="21"/>
      <c r="G11" s="16">
        <f t="shared" si="0"/>
        <v>440000</v>
      </c>
      <c r="H11" s="8"/>
      <c r="I11" s="16"/>
      <c r="J11" s="16"/>
      <c r="K11" s="25"/>
      <c r="L11" s="146" t="s">
        <v>13</v>
      </c>
      <c r="M11" s="146"/>
      <c r="N11" s="147" t="s">
        <v>14</v>
      </c>
      <c r="O11" s="147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0</v>
      </c>
      <c r="F12" s="21"/>
      <c r="G12" s="16">
        <f t="shared" si="0"/>
        <v>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1</v>
      </c>
      <c r="F13" s="21"/>
      <c r="G13" s="16">
        <f t="shared" si="0"/>
        <v>2000</v>
      </c>
      <c r="H13" s="8"/>
      <c r="I13" s="16"/>
      <c r="J13" s="32"/>
      <c r="K13" s="33">
        <v>46224</v>
      </c>
      <c r="L13" s="43">
        <v>5276000</v>
      </c>
      <c r="M13" s="35">
        <v>200000</v>
      </c>
      <c r="N13" s="33"/>
      <c r="O13" s="34"/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33">
        <v>46225</v>
      </c>
      <c r="L14" s="43">
        <v>1000000</v>
      </c>
      <c r="M14" s="35">
        <v>3070000</v>
      </c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3"/>
      <c r="L15" s="43"/>
      <c r="M15" s="35">
        <v>6000</v>
      </c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3"/>
      <c r="L16" s="43"/>
      <c r="M16" s="35"/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22992000</v>
      </c>
      <c r="I17" s="9"/>
      <c r="J17" s="32"/>
      <c r="K17" s="33"/>
      <c r="L17" s="43"/>
      <c r="M17" s="35"/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33"/>
      <c r="L18" s="43"/>
      <c r="M18" s="35"/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3"/>
      <c r="L19" s="43"/>
      <c r="M19" s="35"/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136"/>
      <c r="L20" s="43"/>
      <c r="M20" s="35"/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1</v>
      </c>
      <c r="F21" s="7"/>
      <c r="G21" s="22">
        <f>C21*E21</f>
        <v>500</v>
      </c>
      <c r="H21" s="8"/>
      <c r="I21" s="22"/>
      <c r="J21" s="32"/>
      <c r="K21" s="65"/>
      <c r="L21" s="43"/>
      <c r="M21" s="35"/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65"/>
      <c r="L22" s="43"/>
      <c r="M22" s="35"/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5</v>
      </c>
      <c r="F23" s="7"/>
      <c r="G23" s="22">
        <f>C23*E23</f>
        <v>500</v>
      </c>
      <c r="H23" s="8"/>
      <c r="I23" s="9"/>
      <c r="J23" s="32"/>
      <c r="K23" s="65"/>
      <c r="L23" s="34"/>
      <c r="M23" s="35"/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65"/>
      <c r="L24" s="34"/>
      <c r="M24" s="35"/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65"/>
      <c r="L25" s="34"/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1600</v>
      </c>
      <c r="I26" s="8"/>
      <c r="J26" s="32"/>
      <c r="K26" s="65"/>
      <c r="L26" s="34"/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22993600</v>
      </c>
      <c r="J27" s="32"/>
      <c r="K27" s="65"/>
      <c r="L27" s="34"/>
      <c r="M27" s="54"/>
      <c r="N27" s="33"/>
      <c r="O27" s="34"/>
      <c r="P27" s="54"/>
      <c r="Q27" s="37"/>
      <c r="R27" s="52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2"/>
      <c r="K28" s="65"/>
      <c r="L28" s="34"/>
      <c r="M28" s="64"/>
      <c r="N28" s="33"/>
      <c r="O28" s="34"/>
      <c r="P28" s="64"/>
      <c r="Q28" s="61"/>
      <c r="R28" s="40"/>
      <c r="S28" s="41"/>
      <c r="T28" s="48"/>
      <c r="U28" s="41"/>
    </row>
    <row r="29" spans="1:21" x14ac:dyDescent="0.25">
      <c r="A29" s="7"/>
      <c r="B29" s="7"/>
      <c r="C29" s="17" t="s">
        <v>29</v>
      </c>
      <c r="D29" s="7"/>
      <c r="E29" s="7"/>
      <c r="F29" s="7"/>
      <c r="G29" s="7"/>
      <c r="H29" s="8"/>
      <c r="I29" s="8"/>
      <c r="J29" s="32"/>
      <c r="K29" s="65"/>
      <c r="L29" s="34"/>
      <c r="M29" s="64"/>
      <c r="N29" s="33"/>
      <c r="O29" s="34"/>
      <c r="P29" s="64"/>
      <c r="Q29" s="61"/>
      <c r="R29" s="2"/>
      <c r="S29" s="41"/>
      <c r="T29" s="2"/>
      <c r="U29" s="41"/>
    </row>
    <row r="30" spans="1:21" x14ac:dyDescent="0.25">
      <c r="A30" s="7"/>
      <c r="B30" s="7"/>
      <c r="C30" s="7" t="s">
        <v>30</v>
      </c>
      <c r="D30" s="7"/>
      <c r="E30" s="7"/>
      <c r="F30" s="7"/>
      <c r="G30" s="7" t="s">
        <v>7</v>
      </c>
      <c r="H30" s="8"/>
      <c r="I30" s="8">
        <f>+'14 Mei '!I38</f>
        <v>581495965</v>
      </c>
      <c r="J30" s="32"/>
      <c r="K30" s="65"/>
      <c r="L30" s="34"/>
      <c r="M30" s="64"/>
      <c r="N30" s="33"/>
      <c r="O30" s="34"/>
      <c r="P30" s="64"/>
      <c r="Q30" s="61"/>
      <c r="R30" s="2"/>
      <c r="S30" s="41"/>
      <c r="T30" s="2"/>
      <c r="U30" s="41"/>
    </row>
    <row r="31" spans="1:21" x14ac:dyDescent="0.25">
      <c r="A31" s="7"/>
      <c r="B31" s="7"/>
      <c r="C31" s="7" t="s">
        <v>31</v>
      </c>
      <c r="D31" s="7"/>
      <c r="E31" s="7"/>
      <c r="F31" s="7"/>
      <c r="G31" s="7"/>
      <c r="H31" s="8"/>
      <c r="I31" s="8">
        <f>+'16 Mei'!I56</f>
        <v>19993600</v>
      </c>
      <c r="J31" s="32"/>
      <c r="K31" s="65"/>
      <c r="L31" s="34"/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65"/>
      <c r="L32" s="34"/>
      <c r="M32" s="64"/>
      <c r="N32" s="33"/>
      <c r="O32" s="34"/>
      <c r="P32" s="64"/>
      <c r="Q32" s="61"/>
      <c r="R32" s="2"/>
      <c r="S32" s="41"/>
      <c r="T32" s="66"/>
      <c r="U32" s="41"/>
    </row>
    <row r="33" spans="1:21" x14ac:dyDescent="0.25">
      <c r="A33" s="7"/>
      <c r="B33" s="7"/>
      <c r="C33" s="17" t="s">
        <v>32</v>
      </c>
      <c r="D33" s="7"/>
      <c r="E33" s="7"/>
      <c r="F33" s="7"/>
      <c r="G33" s="7"/>
      <c r="H33" s="8"/>
      <c r="I33" s="40"/>
      <c r="J33" s="32"/>
      <c r="K33" s="65"/>
      <c r="L33" s="43"/>
      <c r="M33" s="64"/>
      <c r="N33" s="33"/>
      <c r="O33" s="34"/>
      <c r="P33" s="64"/>
      <c r="Q33" s="61"/>
      <c r="R33" s="41"/>
      <c r="S33" s="41"/>
      <c r="T33" s="2"/>
      <c r="U33" s="41"/>
    </row>
    <row r="34" spans="1:21" x14ac:dyDescent="0.2">
      <c r="A34" s="7"/>
      <c r="B34" s="17">
        <v>1</v>
      </c>
      <c r="C34" s="17" t="s">
        <v>33</v>
      </c>
      <c r="D34" s="7"/>
      <c r="E34" s="7"/>
      <c r="F34" s="7"/>
      <c r="G34" s="7"/>
      <c r="H34" s="8"/>
      <c r="I34" s="8"/>
      <c r="J34" s="32"/>
      <c r="K34" s="65"/>
      <c r="L34" s="43"/>
      <c r="N34" s="33"/>
      <c r="O34" s="34"/>
      <c r="Q34" s="61"/>
      <c r="R34" s="9"/>
      <c r="S34" s="41"/>
      <c r="T34" s="2"/>
      <c r="U34" s="2"/>
    </row>
    <row r="35" spans="1:21" x14ac:dyDescent="0.2">
      <c r="A35" s="7"/>
      <c r="B35" s="17"/>
      <c r="C35" s="17" t="s">
        <v>15</v>
      </c>
      <c r="D35" s="7"/>
      <c r="E35" s="7"/>
      <c r="F35" s="7"/>
      <c r="G35" s="7"/>
      <c r="H35" s="8"/>
      <c r="I35" s="8"/>
      <c r="J35" s="32"/>
      <c r="K35" s="65"/>
      <c r="L35" s="43"/>
      <c r="N35" s="33"/>
      <c r="O35" s="34"/>
      <c r="Q35" s="61"/>
      <c r="S35" s="41"/>
      <c r="T35" s="2"/>
      <c r="U35" s="2"/>
    </row>
    <row r="36" spans="1:21" x14ac:dyDescent="0.2">
      <c r="A36" s="7"/>
      <c r="B36" s="7"/>
      <c r="C36" s="7" t="s">
        <v>34</v>
      </c>
      <c r="D36" s="7"/>
      <c r="E36" s="7" t="s">
        <v>35</v>
      </c>
      <c r="F36" s="7"/>
      <c r="G36" s="22"/>
      <c r="H36" s="55"/>
      <c r="I36" s="8"/>
      <c r="J36" s="32"/>
      <c r="K36" s="65"/>
      <c r="L36" s="43"/>
      <c r="N36" s="33"/>
      <c r="O36" s="34"/>
      <c r="Q36" s="61"/>
      <c r="S36" s="41"/>
      <c r="T36" s="2"/>
      <c r="U36" s="2"/>
    </row>
    <row r="37" spans="1:21" x14ac:dyDescent="0.2">
      <c r="A37" s="7"/>
      <c r="B37" s="7"/>
      <c r="C37" s="7" t="s">
        <v>36</v>
      </c>
      <c r="D37" s="7"/>
      <c r="E37" s="7"/>
      <c r="F37" s="7"/>
      <c r="G37" s="7"/>
      <c r="H37" s="68"/>
      <c r="I37" s="7" t="s">
        <v>7</v>
      </c>
      <c r="J37" s="32"/>
      <c r="K37" s="65"/>
      <c r="L37" s="43"/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37</v>
      </c>
      <c r="D38" s="7"/>
      <c r="E38" s="7"/>
      <c r="F38" s="7"/>
      <c r="G38" s="7"/>
      <c r="H38" s="8"/>
      <c r="I38" s="8">
        <f>+I30+H36-H37</f>
        <v>581495965</v>
      </c>
      <c r="J38" s="32"/>
      <c r="K38" s="65"/>
      <c r="L38" s="43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65"/>
      <c r="L39" s="43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38</v>
      </c>
      <c r="D40" s="7"/>
      <c r="E40" s="7"/>
      <c r="F40" s="7"/>
      <c r="G40" s="7"/>
      <c r="H40" s="8">
        <v>75000000</v>
      </c>
      <c r="I40" s="8"/>
      <c r="J40" s="32"/>
      <c r="K40" s="65"/>
      <c r="L40" s="43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17" t="s">
        <v>39</v>
      </c>
      <c r="D41" s="7"/>
      <c r="E41" s="7"/>
      <c r="F41" s="7"/>
      <c r="G41" s="7"/>
      <c r="H41" s="55">
        <v>7528602</v>
      </c>
      <c r="J41" s="32"/>
      <c r="K41" s="65"/>
      <c r="L41" s="43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17" t="s">
        <v>40</v>
      </c>
      <c r="D42" s="7"/>
      <c r="E42" s="7"/>
      <c r="F42" s="7"/>
      <c r="G42" s="7"/>
      <c r="H42" s="8">
        <v>14838470</v>
      </c>
      <c r="I42" s="8"/>
      <c r="J42" s="32"/>
      <c r="K42" s="65"/>
      <c r="L42" s="43"/>
      <c r="N42" s="57"/>
      <c r="O42" s="69"/>
      <c r="Q42" s="61"/>
      <c r="S42" s="41"/>
      <c r="T42" s="2"/>
      <c r="U42" s="2"/>
    </row>
    <row r="43" spans="1:21" ht="16.5" x14ac:dyDescent="0.35">
      <c r="A43" s="7"/>
      <c r="B43" s="7"/>
      <c r="C43" s="17" t="s">
        <v>41</v>
      </c>
      <c r="D43" s="7"/>
      <c r="E43" s="7"/>
      <c r="F43" s="7"/>
      <c r="G43" s="7"/>
      <c r="H43" s="70">
        <v>142663893</v>
      </c>
      <c r="I43" s="8"/>
      <c r="J43" s="32"/>
      <c r="K43" s="65"/>
      <c r="L43" s="43"/>
      <c r="N43" s="33"/>
      <c r="O43" s="69"/>
      <c r="Q43" s="61"/>
      <c r="R43" s="71"/>
      <c r="S43" s="40"/>
      <c r="T43" s="72"/>
      <c r="U43" s="7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3">
        <f>SUM(H40:H43)</f>
        <v>240030965</v>
      </c>
      <c r="J44" s="32"/>
      <c r="K44" s="65"/>
      <c r="L44" s="43"/>
      <c r="N44" s="57"/>
      <c r="O44" s="69"/>
      <c r="Q44" s="61"/>
      <c r="R44" s="71"/>
      <c r="S44" s="40"/>
      <c r="T44" s="74"/>
      <c r="U44" s="72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5">
        <f>SUM(I38:I44)</f>
        <v>821526930</v>
      </c>
      <c r="J45" s="32"/>
      <c r="K45" s="65"/>
      <c r="L45" s="43"/>
      <c r="N45" s="33"/>
      <c r="O45" s="69"/>
      <c r="Q45" s="61"/>
      <c r="R45" s="71"/>
      <c r="S45" s="40"/>
      <c r="T45" s="71"/>
      <c r="U45" s="72"/>
    </row>
    <row r="46" spans="1:21" x14ac:dyDescent="0.2">
      <c r="A46" s="7"/>
      <c r="B46" s="17">
        <v>2</v>
      </c>
      <c r="C46" s="17" t="s">
        <v>42</v>
      </c>
      <c r="D46" s="7"/>
      <c r="E46" s="7"/>
      <c r="F46" s="7"/>
      <c r="G46" s="7"/>
      <c r="H46" s="8"/>
      <c r="I46" s="8"/>
      <c r="J46" s="76"/>
      <c r="K46" s="65"/>
      <c r="L46" s="43"/>
      <c r="N46" s="57"/>
      <c r="O46" s="69"/>
      <c r="Q46" s="61"/>
      <c r="R46" s="71"/>
      <c r="S46" s="72"/>
      <c r="T46" s="71"/>
      <c r="U46" s="72"/>
    </row>
    <row r="47" spans="1:21" x14ac:dyDescent="0.2">
      <c r="A47" s="7"/>
      <c r="B47" s="7"/>
      <c r="C47" s="7" t="s">
        <v>36</v>
      </c>
      <c r="D47" s="7"/>
      <c r="E47" s="7"/>
      <c r="F47" s="7"/>
      <c r="G47" s="16"/>
      <c r="H47" s="8">
        <f>M119</f>
        <v>3276000</v>
      </c>
      <c r="I47" s="8"/>
      <c r="J47" s="76"/>
      <c r="K47" s="65"/>
      <c r="L47" s="34"/>
      <c r="N47" s="33"/>
      <c r="O47" s="57"/>
      <c r="Q47" s="61"/>
      <c r="R47" s="78"/>
      <c r="S47" s="78">
        <f>SUM(S13:S45)</f>
        <v>0</v>
      </c>
      <c r="T47" s="71"/>
      <c r="U47" s="72"/>
    </row>
    <row r="48" spans="1:21" x14ac:dyDescent="0.2">
      <c r="A48" s="7"/>
      <c r="B48" s="7"/>
      <c r="C48" s="7" t="s">
        <v>43</v>
      </c>
      <c r="D48" s="7"/>
      <c r="E48" s="7"/>
      <c r="F48" s="7"/>
      <c r="G48" s="21"/>
      <c r="H48" s="79"/>
      <c r="I48" s="8" t="s">
        <v>7</v>
      </c>
      <c r="J48" s="80"/>
      <c r="K48" s="65"/>
      <c r="L48" s="34"/>
      <c r="M48" s="81"/>
      <c r="N48" s="33"/>
      <c r="O48" s="57"/>
      <c r="P48" s="81"/>
      <c r="Q48" s="61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2"/>
      <c r="I49" s="8">
        <f>H47+H48</f>
        <v>3276000</v>
      </c>
      <c r="J49" s="80"/>
      <c r="K49" s="65"/>
      <c r="L49" s="34"/>
      <c r="M49" s="81"/>
      <c r="N49" s="33"/>
      <c r="O49" s="43"/>
      <c r="P49" s="81"/>
      <c r="Q49" s="61"/>
      <c r="R49" s="83"/>
      <c r="S49" s="2" t="s">
        <v>44</v>
      </c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84"/>
      <c r="I50" s="8" t="s">
        <v>7</v>
      </c>
      <c r="J50" s="76"/>
      <c r="K50" s="33"/>
      <c r="L50" s="34"/>
      <c r="M50" s="81"/>
      <c r="N50" s="33"/>
      <c r="O50" s="43"/>
      <c r="P50" s="81"/>
      <c r="Q50" s="61"/>
      <c r="R50" s="83"/>
      <c r="S50" s="2"/>
      <c r="U50" s="2"/>
    </row>
    <row r="51" spans="1:21" x14ac:dyDescent="0.25">
      <c r="A51" s="7"/>
      <c r="B51" s="7"/>
      <c r="C51" s="7" t="s">
        <v>45</v>
      </c>
      <c r="D51" s="7"/>
      <c r="E51" s="7"/>
      <c r="F51" s="7"/>
      <c r="G51" s="16"/>
      <c r="I51" s="8">
        <v>0</v>
      </c>
      <c r="J51" s="85"/>
      <c r="K51" s="33"/>
      <c r="L51" s="34"/>
      <c r="M51" s="81"/>
      <c r="N51" s="33"/>
      <c r="O51" s="43"/>
      <c r="P51" s="81"/>
      <c r="Q51" s="61"/>
      <c r="R51" s="83"/>
      <c r="S51" s="2"/>
      <c r="U51" s="2"/>
    </row>
    <row r="52" spans="1:21" x14ac:dyDescent="0.25">
      <c r="A52" s="7"/>
      <c r="B52" s="7"/>
      <c r="C52" s="86" t="s">
        <v>46</v>
      </c>
      <c r="D52" s="7"/>
      <c r="E52" s="7"/>
      <c r="F52" s="7"/>
      <c r="G52" s="16"/>
      <c r="H52" s="55">
        <f>+L119</f>
        <v>6276000</v>
      </c>
      <c r="I52" s="8"/>
      <c r="J52" s="87"/>
      <c r="K52" s="33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86" t="s">
        <v>47</v>
      </c>
      <c r="D53" s="7"/>
      <c r="E53" s="7"/>
      <c r="F53" s="7"/>
      <c r="G53" s="16"/>
      <c r="H53" s="55">
        <f>+O119</f>
        <v>0</v>
      </c>
      <c r="I53" s="8"/>
      <c r="J53" s="87"/>
      <c r="K53" s="33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7" t="s">
        <v>48</v>
      </c>
      <c r="D54" s="7"/>
      <c r="E54" s="7"/>
      <c r="F54" s="7"/>
      <c r="G54" s="7"/>
      <c r="H54" s="68"/>
      <c r="I54" s="8"/>
      <c r="J54" s="87"/>
      <c r="K54" s="33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7" t="s">
        <v>49</v>
      </c>
      <c r="D55" s="7"/>
      <c r="E55" s="7"/>
      <c r="F55" s="7"/>
      <c r="G55" s="7"/>
      <c r="H55" s="16"/>
      <c r="I55" s="68">
        <f>SUM(H52:H54)</f>
        <v>6276000</v>
      </c>
      <c r="J55" s="85"/>
      <c r="K55" s="33"/>
      <c r="L55" s="34"/>
      <c r="M55" s="81"/>
      <c r="N55" s="33"/>
      <c r="O55" s="43"/>
      <c r="P55" s="81"/>
      <c r="Q55" s="61"/>
      <c r="R55" s="88"/>
      <c r="S55" s="66"/>
      <c r="T55" s="88"/>
      <c r="U55" s="66"/>
    </row>
    <row r="56" spans="1:21" x14ac:dyDescent="0.25">
      <c r="A56" s="7"/>
      <c r="B56" s="7"/>
      <c r="C56" s="17" t="s">
        <v>49</v>
      </c>
      <c r="D56" s="7"/>
      <c r="E56" s="7"/>
      <c r="F56" s="7"/>
      <c r="G56" s="7"/>
      <c r="H56" s="8"/>
      <c r="I56" s="8">
        <f>+I31-I49+I55</f>
        <v>22993600</v>
      </c>
      <c r="J56" s="85"/>
      <c r="K56" s="33"/>
      <c r="L56" s="34"/>
      <c r="M56" s="89"/>
      <c r="N56" s="33"/>
      <c r="O56" s="43"/>
      <c r="P56" s="89"/>
      <c r="Q56" s="61"/>
      <c r="R56" s="88"/>
      <c r="S56" s="66"/>
      <c r="T56" s="88"/>
      <c r="U56" s="66"/>
    </row>
    <row r="57" spans="1:21" x14ac:dyDescent="0.25">
      <c r="A57" s="86" t="s">
        <v>50</v>
      </c>
      <c r="B57" s="7"/>
      <c r="C57" s="7" t="s">
        <v>51</v>
      </c>
      <c r="D57" s="7"/>
      <c r="E57" s="7"/>
      <c r="F57" s="7"/>
      <c r="G57" s="7"/>
      <c r="H57" s="8"/>
      <c r="I57" s="8">
        <f>+I27</f>
        <v>22993600</v>
      </c>
      <c r="J57" s="87"/>
      <c r="K57" s="33"/>
      <c r="L57" s="34"/>
      <c r="M57" s="89"/>
      <c r="N57" s="33"/>
      <c r="O57" s="43"/>
      <c r="P57" s="89"/>
      <c r="Q57" s="61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8">
        <v>0</v>
      </c>
      <c r="J58" s="87"/>
      <c r="K58" s="33"/>
      <c r="L58" s="34"/>
      <c r="M58" s="90"/>
      <c r="N58" s="33"/>
      <c r="O58" s="43"/>
      <c r="P58" s="90"/>
      <c r="Q58" s="61"/>
      <c r="R58" s="88"/>
      <c r="S58" s="66"/>
      <c r="T58" s="88"/>
      <c r="U58" s="91"/>
    </row>
    <row r="59" spans="1:21" x14ac:dyDescent="0.25">
      <c r="A59" s="7"/>
      <c r="B59" s="7"/>
      <c r="C59" s="7"/>
      <c r="D59" s="7"/>
      <c r="E59" s="7" t="s">
        <v>52</v>
      </c>
      <c r="F59" s="7"/>
      <c r="G59" s="7"/>
      <c r="H59" s="8"/>
      <c r="I59" s="8">
        <f>+I57-I56</f>
        <v>0</v>
      </c>
      <c r="J59" s="92"/>
      <c r="K59" s="33"/>
      <c r="L59" s="34"/>
      <c r="M59" s="81"/>
      <c r="N59" s="33"/>
      <c r="O59" s="43"/>
      <c r="P59" s="81"/>
      <c r="Q59" s="61"/>
      <c r="R59" s="88"/>
      <c r="S59" s="66"/>
      <c r="T59" s="88"/>
      <c r="U59" s="88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2"/>
      <c r="K60" s="33"/>
      <c r="L60" s="34"/>
      <c r="M60" s="90"/>
      <c r="N60" s="33"/>
      <c r="O60" s="43"/>
      <c r="P60" s="90"/>
      <c r="Q60" s="61"/>
      <c r="R60" s="88"/>
      <c r="S60" s="66"/>
      <c r="T60" s="88"/>
      <c r="U60" s="88"/>
    </row>
    <row r="61" spans="1:21" x14ac:dyDescent="0.25">
      <c r="A61" s="7" t="s">
        <v>53</v>
      </c>
      <c r="B61" s="7"/>
      <c r="C61" s="7"/>
      <c r="D61" s="7"/>
      <c r="E61" s="7"/>
      <c r="F61" s="7"/>
      <c r="G61" s="7"/>
      <c r="H61" s="8"/>
      <c r="I61" s="93"/>
      <c r="J61" s="92"/>
      <c r="K61" s="33"/>
      <c r="L61" s="34"/>
      <c r="M61" s="90"/>
      <c r="N61" s="33"/>
      <c r="O61" s="43"/>
      <c r="P61" s="90"/>
      <c r="Q61" s="61"/>
      <c r="R61" s="88"/>
      <c r="S61" s="66"/>
      <c r="T61" s="88"/>
      <c r="U61" s="88"/>
    </row>
    <row r="62" spans="1:21" x14ac:dyDescent="0.25">
      <c r="A62" s="7" t="s">
        <v>54</v>
      </c>
      <c r="B62" s="7"/>
      <c r="C62" s="7"/>
      <c r="D62" s="7"/>
      <c r="E62" s="7" t="s">
        <v>7</v>
      </c>
      <c r="F62" s="7"/>
      <c r="G62" s="7" t="s">
        <v>55</v>
      </c>
      <c r="H62" s="8"/>
      <c r="I62" s="22"/>
      <c r="J62" s="92"/>
      <c r="K62" s="33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2"/>
      <c r="K63" s="33"/>
      <c r="L63" s="34"/>
      <c r="M63" s="90"/>
      <c r="N63" s="33"/>
      <c r="O63" s="43"/>
      <c r="P63" s="90"/>
      <c r="Q63" s="61"/>
      <c r="S63" s="41"/>
    </row>
    <row r="64" spans="1:21" x14ac:dyDescent="0.25">
      <c r="A64" s="94"/>
      <c r="B64" s="95"/>
      <c r="C64" s="95"/>
      <c r="D64" s="96"/>
      <c r="E64" s="96"/>
      <c r="F64" s="96"/>
      <c r="G64" s="96"/>
      <c r="H64" s="96"/>
      <c r="J64" s="92"/>
      <c r="K64" s="57"/>
      <c r="L64" s="34"/>
      <c r="N64" s="33"/>
      <c r="O64" s="43"/>
      <c r="Q64" s="61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92"/>
      <c r="K65" s="77"/>
      <c r="L65" s="34"/>
      <c r="N65" s="33"/>
      <c r="O65" s="43"/>
      <c r="Q65" s="61"/>
      <c r="S65" s="83"/>
    </row>
    <row r="66" spans="1:19" x14ac:dyDescent="0.25">
      <c r="A66" s="97" t="s">
        <v>56</v>
      </c>
      <c r="B66" s="95"/>
      <c r="C66" s="95"/>
      <c r="D66" s="96"/>
      <c r="E66" s="96"/>
      <c r="F66" s="96"/>
      <c r="G66" s="9" t="s">
        <v>57</v>
      </c>
      <c r="J66" s="92"/>
      <c r="K66" s="77"/>
      <c r="L66" s="34"/>
      <c r="O66" s="43"/>
      <c r="Q66" s="61"/>
      <c r="S66" s="83"/>
    </row>
    <row r="67" spans="1:19" x14ac:dyDescent="0.25">
      <c r="K67" s="77"/>
      <c r="L67" s="34"/>
    </row>
    <row r="68" spans="1:19" x14ac:dyDescent="0.25">
      <c r="A68" s="97" t="s">
        <v>58</v>
      </c>
      <c r="B68" s="95"/>
      <c r="C68" s="95"/>
      <c r="D68" s="96"/>
      <c r="E68" s="96"/>
      <c r="F68" s="96"/>
      <c r="G68" s="9"/>
      <c r="H68" s="6" t="s">
        <v>59</v>
      </c>
      <c r="J68" s="92"/>
      <c r="K68" s="77"/>
      <c r="L68" s="34"/>
      <c r="O68" s="43"/>
      <c r="Q68" s="61"/>
      <c r="S68" s="83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92"/>
      <c r="K69" s="77"/>
      <c r="L69" s="34"/>
      <c r="O69" s="43"/>
      <c r="Q69" s="61"/>
    </row>
    <row r="70" spans="1:19" x14ac:dyDescent="0.25">
      <c r="A70" s="2"/>
      <c r="B70" s="2"/>
      <c r="C70" s="2"/>
      <c r="D70" s="2"/>
      <c r="E70" s="2"/>
      <c r="F70" s="2"/>
      <c r="G70" s="96" t="s">
        <v>60</v>
      </c>
      <c r="H70" s="2"/>
      <c r="I70" s="2"/>
      <c r="J70" s="92"/>
      <c r="K70" s="77"/>
      <c r="L70" s="34"/>
      <c r="M70" s="90"/>
      <c r="N70" s="90"/>
      <c r="O70" s="43"/>
      <c r="P70" s="90"/>
      <c r="Q70" s="61"/>
    </row>
    <row r="71" spans="1:19" x14ac:dyDescent="0.25">
      <c r="A71" s="2"/>
      <c r="B71" s="2"/>
      <c r="C71" s="2"/>
      <c r="D71" s="2"/>
      <c r="E71" s="2"/>
      <c r="F71" s="2"/>
      <c r="G71" s="96"/>
      <c r="H71" s="2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 t="s">
        <v>61</v>
      </c>
      <c r="F72" s="2"/>
      <c r="G72" s="2"/>
      <c r="H72" s="2"/>
      <c r="I72" s="2"/>
      <c r="J72" s="92"/>
      <c r="K72" s="77"/>
      <c r="L72" s="34"/>
      <c r="O72" s="43"/>
      <c r="Q72" s="61"/>
    </row>
    <row r="73" spans="1:19" x14ac:dyDescent="0.25">
      <c r="A73" s="2"/>
      <c r="B73" s="2"/>
      <c r="C73" s="2"/>
      <c r="D73" s="2"/>
      <c r="E73" s="2" t="s">
        <v>61</v>
      </c>
      <c r="F73" s="2"/>
      <c r="G73" s="2"/>
      <c r="H73" s="2"/>
      <c r="I73" s="99"/>
      <c r="J73" s="92"/>
      <c r="K73" s="77"/>
      <c r="L73" s="34"/>
      <c r="O73" s="43"/>
      <c r="Q73" s="61"/>
    </row>
    <row r="74" spans="1:19" x14ac:dyDescent="0.25">
      <c r="A74" s="96"/>
      <c r="B74" s="96"/>
      <c r="C74" s="96"/>
      <c r="D74" s="96"/>
      <c r="E74" s="96"/>
      <c r="F74" s="96"/>
      <c r="G74" s="100"/>
      <c r="H74" s="101"/>
      <c r="I74" s="96"/>
      <c r="J74" s="92"/>
      <c r="K74" s="77"/>
      <c r="L74" s="34"/>
      <c r="O74" s="43"/>
      <c r="Q74" s="102"/>
    </row>
    <row r="75" spans="1:19" x14ac:dyDescent="0.25">
      <c r="A75" s="96"/>
      <c r="B75" s="96"/>
      <c r="C75" s="96"/>
      <c r="D75" s="96"/>
      <c r="E75" s="96"/>
      <c r="F75" s="96"/>
      <c r="G75" s="100" t="s">
        <v>62</v>
      </c>
      <c r="H75" s="103"/>
      <c r="I75" s="96"/>
      <c r="J75" s="92"/>
      <c r="K75" s="77"/>
      <c r="L75" s="34"/>
      <c r="O75" s="43"/>
      <c r="Q75" s="102"/>
    </row>
    <row r="76" spans="1:19" x14ac:dyDescent="0.25">
      <c r="A76" s="104"/>
      <c r="B76" s="105"/>
      <c r="C76" s="105"/>
      <c r="D76" s="105"/>
      <c r="E76" s="106"/>
      <c r="F76" s="2"/>
      <c r="G76" s="2"/>
      <c r="H76" s="66"/>
      <c r="I76" s="2"/>
      <c r="J76" s="92"/>
      <c r="K76" s="77"/>
      <c r="L76" s="34"/>
      <c r="O76" s="43"/>
      <c r="Q76" s="102"/>
    </row>
    <row r="77" spans="1:19" x14ac:dyDescent="0.25">
      <c r="A77" s="104"/>
      <c r="B77" s="105"/>
      <c r="C77" s="107"/>
      <c r="D77" s="105"/>
      <c r="E77" s="108"/>
      <c r="F77" s="2"/>
      <c r="G77" s="2"/>
      <c r="H77" s="66"/>
      <c r="I77" s="2"/>
      <c r="J77" s="92"/>
      <c r="K77" s="109"/>
      <c r="O77" s="43"/>
      <c r="Q77" s="102"/>
    </row>
    <row r="78" spans="1:19" x14ac:dyDescent="0.25">
      <c r="A78" s="106"/>
      <c r="B78" s="105"/>
      <c r="C78" s="107"/>
      <c r="D78" s="107"/>
      <c r="E78" s="110"/>
      <c r="F78" s="83"/>
      <c r="H78" s="88"/>
      <c r="J78" s="92"/>
      <c r="O78" s="43"/>
      <c r="Q78" s="102"/>
    </row>
    <row r="79" spans="1:19" x14ac:dyDescent="0.25">
      <c r="A79" s="111"/>
      <c r="B79" s="105"/>
      <c r="C79" s="112"/>
      <c r="D79" s="112"/>
      <c r="E79" s="110"/>
      <c r="H79" s="88"/>
      <c r="J79" s="92"/>
      <c r="O79" s="43"/>
      <c r="Q79" s="102"/>
    </row>
    <row r="80" spans="1:19" x14ac:dyDescent="0.25">
      <c r="A80" s="113"/>
      <c r="B80" s="105"/>
      <c r="C80" s="112"/>
      <c r="D80" s="112"/>
      <c r="E80" s="110"/>
      <c r="H80" s="88"/>
      <c r="J80" s="92"/>
      <c r="O80" s="43"/>
      <c r="Q80" s="114"/>
    </row>
    <row r="81" spans="1:17" x14ac:dyDescent="0.25">
      <c r="A81" s="113"/>
      <c r="B81" s="105"/>
      <c r="C81" s="112"/>
      <c r="D81" s="112"/>
      <c r="E81" s="110"/>
      <c r="H81" s="88"/>
      <c r="J81" s="92"/>
      <c r="O81" s="43"/>
      <c r="Q81" s="114"/>
    </row>
    <row r="82" spans="1:17" x14ac:dyDescent="0.25">
      <c r="A82" s="115"/>
      <c r="B82" s="105"/>
      <c r="C82" s="105"/>
      <c r="D82" s="105"/>
      <c r="E82" s="106"/>
      <c r="F82" s="2"/>
      <c r="G82" s="2"/>
      <c r="H82" s="66"/>
      <c r="I82" s="2"/>
      <c r="J82" s="92"/>
      <c r="K82" s="57"/>
      <c r="L82" s="43"/>
      <c r="O82" s="43"/>
      <c r="Q82" s="114"/>
    </row>
    <row r="83" spans="1:17" x14ac:dyDescent="0.25">
      <c r="A83" s="104" t="s">
        <v>63</v>
      </c>
      <c r="B83" s="105"/>
      <c r="C83" s="105"/>
      <c r="D83" s="105"/>
      <c r="E83" s="106"/>
      <c r="F83" s="2"/>
      <c r="G83" s="2"/>
      <c r="H83" s="66"/>
      <c r="I83" s="2"/>
      <c r="J83" s="92"/>
      <c r="K83" s="116"/>
      <c r="L83" s="43"/>
      <c r="O83" s="43"/>
      <c r="Q83" s="114"/>
    </row>
    <row r="84" spans="1:17" x14ac:dyDescent="0.25">
      <c r="A84" s="104"/>
      <c r="B84" s="105"/>
      <c r="C84" s="107"/>
      <c r="D84" s="105"/>
      <c r="E84" s="108"/>
      <c r="F84" s="2"/>
      <c r="G84" s="2"/>
      <c r="H84" s="66"/>
      <c r="I84" s="2"/>
      <c r="J84" s="92"/>
      <c r="K84" s="116"/>
      <c r="L84" s="43"/>
      <c r="O84" s="43"/>
      <c r="Q84" s="114"/>
    </row>
    <row r="85" spans="1:17" x14ac:dyDescent="0.25">
      <c r="A85" s="117">
        <f>SUM(A66:A84)</f>
        <v>0</v>
      </c>
      <c r="E85" s="88">
        <f>SUM(E66:E84)</f>
        <v>0</v>
      </c>
      <c r="H85" s="88">
        <f>SUM(H66:H84)</f>
        <v>0</v>
      </c>
      <c r="J85" s="92"/>
      <c r="K85" s="116"/>
      <c r="L85" s="43"/>
      <c r="O85" s="43"/>
      <c r="Q85" s="114"/>
    </row>
    <row r="86" spans="1:17" x14ac:dyDescent="0.25">
      <c r="J86" s="92"/>
      <c r="K86" s="116"/>
      <c r="L86" s="43"/>
      <c r="O86" s="43"/>
      <c r="Q86" s="102"/>
    </row>
    <row r="87" spans="1:17" x14ac:dyDescent="0.25">
      <c r="J87" s="92"/>
      <c r="K87" s="116"/>
      <c r="L87" s="43"/>
      <c r="O87" s="43"/>
      <c r="Q87" s="102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">
      <c r="K92" s="116"/>
      <c r="L92" s="43"/>
      <c r="O92" s="43"/>
      <c r="Q92" s="102"/>
    </row>
    <row r="93" spans="1:17" x14ac:dyDescent="0.2"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5">
      <c r="K98" s="116"/>
      <c r="L98" s="118"/>
      <c r="O98" s="118"/>
      <c r="Q98" s="102"/>
    </row>
    <row r="99" spans="1:21" x14ac:dyDescent="0.25">
      <c r="K99" s="116"/>
      <c r="L99" s="118"/>
      <c r="O99" s="118"/>
      <c r="Q99" s="102"/>
    </row>
    <row r="100" spans="1:21" x14ac:dyDescent="0.25">
      <c r="K100" s="116"/>
      <c r="L100" s="119"/>
      <c r="O100" s="119"/>
      <c r="Q100" s="102"/>
    </row>
    <row r="101" spans="1:21" x14ac:dyDescent="0.25">
      <c r="K101" s="116"/>
      <c r="L101" s="119"/>
      <c r="O101" s="119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6"/>
      <c r="L107" s="119"/>
      <c r="O107" s="119"/>
      <c r="Q107" s="102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6"/>
      <c r="L108" s="119"/>
      <c r="O108" s="119"/>
      <c r="Q108" s="98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98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0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6"/>
      <c r="L113" s="119"/>
      <c r="O113" s="119"/>
      <c r="Q113" s="98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20">
        <f>SUM(L12:L118)</f>
        <v>6276000</v>
      </c>
      <c r="M119" s="120">
        <f t="shared" ref="M119:P119" si="1">SUM(M13:M118)</f>
        <v>3276000</v>
      </c>
      <c r="N119" s="120">
        <f>SUM(N13:N118)</f>
        <v>0</v>
      </c>
      <c r="O119" s="120">
        <f>SUM(O13:O118)</f>
        <v>0</v>
      </c>
      <c r="P119" s="120">
        <f t="shared" si="1"/>
        <v>0</v>
      </c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20">
        <f>SUM(L16:L119)</f>
        <v>6276000</v>
      </c>
      <c r="O120" s="120">
        <f>SUM(O13:O119)</f>
        <v>0</v>
      </c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7"/>
      <c r="O121" s="27"/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7"/>
      <c r="O122" s="27"/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43" zoomScale="90" zoomScaleNormal="100" zoomScaleSheetLayoutView="90" workbookViewId="0">
      <selection activeCell="J54" sqref="J5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37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66</v>
      </c>
      <c r="C3" s="9"/>
      <c r="D3" s="7"/>
      <c r="E3" s="7"/>
      <c r="F3" s="7"/>
      <c r="G3" s="7"/>
      <c r="H3" s="7" t="s">
        <v>3</v>
      </c>
      <c r="I3" s="11">
        <v>43239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34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111+202</f>
        <v>313</v>
      </c>
      <c r="F8" s="21"/>
      <c r="G8" s="16">
        <f>C8*E8</f>
        <v>31300000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218</v>
      </c>
      <c r="F9" s="21"/>
      <c r="G9" s="16">
        <f t="shared" ref="G9:G16" si="0">C9*E9</f>
        <v>10900000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40</v>
      </c>
      <c r="F10" s="21"/>
      <c r="G10" s="16">
        <f t="shared" si="0"/>
        <v>800000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f>44+14</f>
        <v>58</v>
      </c>
      <c r="F11" s="21"/>
      <c r="G11" s="16">
        <f t="shared" si="0"/>
        <v>580000</v>
      </c>
      <c r="H11" s="8"/>
      <c r="I11" s="16"/>
      <c r="J11" s="16"/>
      <c r="K11" s="25"/>
      <c r="L11" s="146" t="s">
        <v>13</v>
      </c>
      <c r="M11" s="146"/>
      <c r="N11" s="147" t="s">
        <v>14</v>
      </c>
      <c r="O11" s="147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0</v>
      </c>
      <c r="F12" s="21"/>
      <c r="G12" s="16">
        <f t="shared" si="0"/>
        <v>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1</v>
      </c>
      <c r="F13" s="21"/>
      <c r="G13" s="16">
        <f t="shared" si="0"/>
        <v>2000</v>
      </c>
      <c r="H13" s="8"/>
      <c r="I13" s="16"/>
      <c r="J13" s="32"/>
      <c r="K13" s="33">
        <v>46226</v>
      </c>
      <c r="L13" s="43">
        <v>470000</v>
      </c>
      <c r="M13" s="35">
        <v>1800000</v>
      </c>
      <c r="N13" s="33"/>
      <c r="O13" s="34">
        <v>11290000</v>
      </c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33">
        <v>46227</v>
      </c>
      <c r="L14" s="43">
        <v>2500000</v>
      </c>
      <c r="M14" s="35">
        <v>2000000</v>
      </c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3"/>
      <c r="L15" s="43">
        <v>743000</v>
      </c>
      <c r="M15" s="35">
        <v>350000</v>
      </c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3"/>
      <c r="L16" s="43">
        <v>50000</v>
      </c>
      <c r="M16" s="35">
        <v>50000</v>
      </c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43582000</v>
      </c>
      <c r="I17" s="9"/>
      <c r="J17" s="32"/>
      <c r="K17" s="33"/>
      <c r="L17" s="43">
        <v>3000000</v>
      </c>
      <c r="M17" s="35"/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33"/>
      <c r="L18" s="43">
        <v>600000</v>
      </c>
      <c r="M18" s="35"/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3"/>
      <c r="L19" s="43">
        <v>800000</v>
      </c>
      <c r="M19" s="35"/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136"/>
      <c r="L20" s="43">
        <v>1200000</v>
      </c>
      <c r="M20" s="35"/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f>1+26</f>
        <v>27</v>
      </c>
      <c r="F21" s="7"/>
      <c r="G21" s="22">
        <f>C21*E21</f>
        <v>13500</v>
      </c>
      <c r="H21" s="8"/>
      <c r="I21" s="22"/>
      <c r="J21" s="32"/>
      <c r="K21" s="65"/>
      <c r="L21" s="43">
        <v>3000000</v>
      </c>
      <c r="M21" s="35"/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65"/>
      <c r="L22" s="43">
        <v>9500000</v>
      </c>
      <c r="M22" s="35"/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5</v>
      </c>
      <c r="F23" s="7"/>
      <c r="G23" s="22">
        <f>C23*E23</f>
        <v>500</v>
      </c>
      <c r="H23" s="8"/>
      <c r="I23" s="9"/>
      <c r="J23" s="32"/>
      <c r="K23" s="65"/>
      <c r="L23" s="43">
        <v>2000000</v>
      </c>
      <c r="M23" s="35"/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65"/>
      <c r="L24" s="43">
        <v>1500000</v>
      </c>
      <c r="M24" s="35"/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65"/>
      <c r="L25" s="43">
        <v>2000000</v>
      </c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14600</v>
      </c>
      <c r="I26" s="8"/>
      <c r="J26" s="32"/>
      <c r="K26" s="65"/>
      <c r="L26" s="43">
        <v>1000000</v>
      </c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43596600</v>
      </c>
      <c r="J27" s="32"/>
      <c r="K27" s="65"/>
      <c r="L27" s="34">
        <v>1440000</v>
      </c>
      <c r="M27" s="54"/>
      <c r="N27" s="33"/>
      <c r="O27" s="34"/>
      <c r="P27" s="54"/>
      <c r="Q27" s="37"/>
      <c r="R27" s="52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2"/>
      <c r="K28" s="65"/>
      <c r="L28" s="34">
        <v>-5000000</v>
      </c>
      <c r="M28" s="64"/>
      <c r="N28" s="33"/>
      <c r="O28" s="34"/>
      <c r="P28" s="64"/>
      <c r="Q28" s="61"/>
      <c r="R28" s="40"/>
      <c r="S28" s="41"/>
      <c r="T28" s="48"/>
      <c r="U28" s="41"/>
    </row>
    <row r="29" spans="1:21" x14ac:dyDescent="0.25">
      <c r="A29" s="7"/>
      <c r="B29" s="7"/>
      <c r="C29" s="17" t="s">
        <v>29</v>
      </c>
      <c r="D29" s="7"/>
      <c r="E29" s="7"/>
      <c r="F29" s="7"/>
      <c r="G29" s="7"/>
      <c r="H29" s="8"/>
      <c r="I29" s="8"/>
      <c r="J29" s="32"/>
      <c r="K29" s="65"/>
      <c r="L29" s="34">
        <v>-11290000</v>
      </c>
      <c r="M29" s="64"/>
      <c r="N29" s="33"/>
      <c r="O29" s="34"/>
      <c r="P29" s="64"/>
      <c r="Q29" s="61"/>
      <c r="R29" s="2"/>
      <c r="S29" s="41"/>
      <c r="T29" s="2"/>
      <c r="U29" s="41"/>
    </row>
    <row r="30" spans="1:21" x14ac:dyDescent="0.25">
      <c r="A30" s="7"/>
      <c r="B30" s="7"/>
      <c r="C30" s="7" t="s">
        <v>30</v>
      </c>
      <c r="D30" s="7"/>
      <c r="E30" s="7"/>
      <c r="F30" s="7"/>
      <c r="G30" s="7" t="s">
        <v>7</v>
      </c>
      <c r="H30" s="8"/>
      <c r="I30" s="8">
        <f>+'14 Mei '!I38</f>
        <v>581495965</v>
      </c>
      <c r="J30" s="32"/>
      <c r="K30" s="65"/>
      <c r="L30" s="34"/>
      <c r="M30" s="64"/>
      <c r="N30" s="33"/>
      <c r="O30" s="34"/>
      <c r="P30" s="64"/>
      <c r="Q30" s="61"/>
      <c r="R30" s="2"/>
      <c r="S30" s="41"/>
      <c r="T30" s="2"/>
      <c r="U30" s="41"/>
    </row>
    <row r="31" spans="1:21" x14ac:dyDescent="0.25">
      <c r="A31" s="7"/>
      <c r="B31" s="7"/>
      <c r="C31" s="7" t="s">
        <v>31</v>
      </c>
      <c r="D31" s="7"/>
      <c r="E31" s="7"/>
      <c r="F31" s="7"/>
      <c r="G31" s="7"/>
      <c r="H31" s="8"/>
      <c r="I31" s="8">
        <f>+'18 Mei'!I56</f>
        <v>22993600</v>
      </c>
      <c r="J31" s="32"/>
      <c r="K31" s="65"/>
      <c r="L31" s="34"/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65"/>
      <c r="L32" s="34"/>
      <c r="M32" s="64"/>
      <c r="N32" s="33"/>
      <c r="O32" s="34"/>
      <c r="P32" s="64"/>
      <c r="Q32" s="61"/>
      <c r="R32" s="2"/>
      <c r="S32" s="41"/>
      <c r="T32" s="66"/>
      <c r="U32" s="41"/>
    </row>
    <row r="33" spans="1:21" x14ac:dyDescent="0.25">
      <c r="A33" s="7"/>
      <c r="B33" s="7"/>
      <c r="C33" s="17" t="s">
        <v>32</v>
      </c>
      <c r="D33" s="7"/>
      <c r="E33" s="7"/>
      <c r="F33" s="7"/>
      <c r="G33" s="7"/>
      <c r="H33" s="8"/>
      <c r="I33" s="40"/>
      <c r="J33" s="32"/>
      <c r="K33" s="65"/>
      <c r="L33" s="43"/>
      <c r="M33" s="64"/>
      <c r="N33" s="33"/>
      <c r="O33" s="34"/>
      <c r="P33" s="64"/>
      <c r="Q33" s="61"/>
      <c r="R33" s="41"/>
      <c r="S33" s="41"/>
      <c r="T33" s="2"/>
      <c r="U33" s="41"/>
    </row>
    <row r="34" spans="1:21" x14ac:dyDescent="0.2">
      <c r="A34" s="7"/>
      <c r="B34" s="17">
        <v>1</v>
      </c>
      <c r="C34" s="17" t="s">
        <v>33</v>
      </c>
      <c r="D34" s="7"/>
      <c r="E34" s="7"/>
      <c r="F34" s="7"/>
      <c r="G34" s="7"/>
      <c r="H34" s="8"/>
      <c r="I34" s="8"/>
      <c r="J34" s="32"/>
      <c r="K34" s="65"/>
      <c r="L34" s="43"/>
      <c r="N34" s="33"/>
      <c r="O34" s="34"/>
      <c r="Q34" s="61"/>
      <c r="R34" s="9"/>
      <c r="S34" s="41"/>
      <c r="T34" s="2"/>
      <c r="U34" s="2"/>
    </row>
    <row r="35" spans="1:21" x14ac:dyDescent="0.2">
      <c r="A35" s="7"/>
      <c r="B35" s="17"/>
      <c r="C35" s="17" t="s">
        <v>15</v>
      </c>
      <c r="D35" s="7"/>
      <c r="E35" s="7"/>
      <c r="F35" s="7"/>
      <c r="G35" s="7"/>
      <c r="H35" s="8"/>
      <c r="I35" s="8"/>
      <c r="J35" s="32"/>
      <c r="K35" s="65"/>
      <c r="L35" s="43"/>
      <c r="N35" s="33"/>
      <c r="O35" s="34"/>
      <c r="Q35" s="61"/>
      <c r="S35" s="41"/>
      <c r="T35" s="2"/>
      <c r="U35" s="2"/>
    </row>
    <row r="36" spans="1:21" x14ac:dyDescent="0.2">
      <c r="A36" s="7"/>
      <c r="B36" s="7"/>
      <c r="C36" s="7" t="s">
        <v>34</v>
      </c>
      <c r="D36" s="7"/>
      <c r="E36" s="7" t="s">
        <v>35</v>
      </c>
      <c r="F36" s="7"/>
      <c r="G36" s="22"/>
      <c r="H36" s="55"/>
      <c r="I36" s="8"/>
      <c r="J36" s="32"/>
      <c r="K36" s="65"/>
      <c r="L36" s="43"/>
      <c r="N36" s="33"/>
      <c r="O36" s="34"/>
      <c r="Q36" s="61"/>
      <c r="S36" s="41"/>
      <c r="T36" s="2"/>
      <c r="U36" s="2"/>
    </row>
    <row r="37" spans="1:21" x14ac:dyDescent="0.2">
      <c r="A37" s="7"/>
      <c r="B37" s="7"/>
      <c r="C37" s="7" t="s">
        <v>36</v>
      </c>
      <c r="D37" s="7"/>
      <c r="E37" s="7"/>
      <c r="F37" s="7"/>
      <c r="G37" s="7"/>
      <c r="H37" s="68"/>
      <c r="I37" s="7" t="s">
        <v>7</v>
      </c>
      <c r="J37" s="32"/>
      <c r="K37" s="65"/>
      <c r="L37" s="43"/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37</v>
      </c>
      <c r="D38" s="7"/>
      <c r="E38" s="7"/>
      <c r="F38" s="7"/>
      <c r="G38" s="7"/>
      <c r="H38" s="8"/>
      <c r="I38" s="8">
        <f>+I30+H36-H37</f>
        <v>581495965</v>
      </c>
      <c r="J38" s="32"/>
      <c r="K38" s="65"/>
      <c r="L38" s="43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65"/>
      <c r="L39" s="43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38</v>
      </c>
      <c r="D40" s="7"/>
      <c r="E40" s="7"/>
      <c r="F40" s="7"/>
      <c r="G40" s="7"/>
      <c r="H40" s="8">
        <v>75000000</v>
      </c>
      <c r="I40" s="8"/>
      <c r="J40" s="32"/>
      <c r="K40" s="65"/>
      <c r="L40" s="43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17" t="s">
        <v>39</v>
      </c>
      <c r="D41" s="7"/>
      <c r="E41" s="7"/>
      <c r="F41" s="7"/>
      <c r="G41" s="7"/>
      <c r="H41" s="55">
        <v>7528602</v>
      </c>
      <c r="J41" s="32"/>
      <c r="K41" s="65"/>
      <c r="L41" s="43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17" t="s">
        <v>40</v>
      </c>
      <c r="D42" s="7"/>
      <c r="E42" s="7"/>
      <c r="F42" s="7"/>
      <c r="G42" s="7"/>
      <c r="H42" s="8">
        <v>14838470</v>
      </c>
      <c r="I42" s="8"/>
      <c r="J42" s="32"/>
      <c r="K42" s="65"/>
      <c r="L42" s="43"/>
      <c r="N42" s="57"/>
      <c r="O42" s="69"/>
      <c r="Q42" s="61"/>
      <c r="S42" s="41"/>
      <c r="T42" s="2"/>
      <c r="U42" s="2"/>
    </row>
    <row r="43" spans="1:21" ht="16.5" x14ac:dyDescent="0.35">
      <c r="A43" s="7"/>
      <c r="B43" s="7"/>
      <c r="C43" s="17" t="s">
        <v>41</v>
      </c>
      <c r="D43" s="7"/>
      <c r="E43" s="7"/>
      <c r="F43" s="7"/>
      <c r="G43" s="7"/>
      <c r="H43" s="70">
        <v>142663893</v>
      </c>
      <c r="I43" s="8"/>
      <c r="J43" s="32"/>
      <c r="K43" s="65"/>
      <c r="L43" s="43"/>
      <c r="N43" s="33"/>
      <c r="O43" s="69"/>
      <c r="Q43" s="61"/>
      <c r="R43" s="71"/>
      <c r="S43" s="40"/>
      <c r="T43" s="72"/>
      <c r="U43" s="7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3">
        <f>SUM(H40:H43)</f>
        <v>240030965</v>
      </c>
      <c r="J44" s="32"/>
      <c r="K44" s="65"/>
      <c r="L44" s="43"/>
      <c r="N44" s="57"/>
      <c r="O44" s="69"/>
      <c r="Q44" s="61"/>
      <c r="R44" s="71"/>
      <c r="S44" s="40"/>
      <c r="T44" s="74"/>
      <c r="U44" s="72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5">
        <f>SUM(I38:I44)</f>
        <v>821526930</v>
      </c>
      <c r="J45" s="32"/>
      <c r="K45" s="65"/>
      <c r="L45" s="43"/>
      <c r="N45" s="33"/>
      <c r="O45" s="69"/>
      <c r="Q45" s="61"/>
      <c r="R45" s="71"/>
      <c r="S45" s="40"/>
      <c r="T45" s="71"/>
      <c r="U45" s="72"/>
    </row>
    <row r="46" spans="1:21" x14ac:dyDescent="0.2">
      <c r="A46" s="7"/>
      <c r="B46" s="17">
        <v>2</v>
      </c>
      <c r="C46" s="17" t="s">
        <v>42</v>
      </c>
      <c r="D46" s="7"/>
      <c r="E46" s="7"/>
      <c r="F46" s="7"/>
      <c r="G46" s="7"/>
      <c r="H46" s="8"/>
      <c r="I46" s="8"/>
      <c r="J46" s="76"/>
      <c r="K46" s="65"/>
      <c r="L46" s="43"/>
      <c r="N46" s="57"/>
      <c r="O46" s="69"/>
      <c r="Q46" s="61"/>
      <c r="R46" s="71"/>
      <c r="S46" s="72"/>
      <c r="T46" s="71"/>
      <c r="U46" s="72"/>
    </row>
    <row r="47" spans="1:21" x14ac:dyDescent="0.2">
      <c r="A47" s="7"/>
      <c r="B47" s="7"/>
      <c r="C47" s="7" t="s">
        <v>36</v>
      </c>
      <c r="D47" s="7"/>
      <c r="E47" s="7"/>
      <c r="F47" s="7"/>
      <c r="G47" s="16"/>
      <c r="H47" s="8">
        <f>M119</f>
        <v>4200000</v>
      </c>
      <c r="I47" s="8"/>
      <c r="J47" s="76"/>
      <c r="K47" s="65"/>
      <c r="L47" s="34"/>
      <c r="N47" s="33"/>
      <c r="O47" s="57"/>
      <c r="Q47" s="61"/>
      <c r="R47" s="78"/>
      <c r="S47" s="78">
        <f>SUM(S13:S45)</f>
        <v>0</v>
      </c>
      <c r="T47" s="71"/>
      <c r="U47" s="72"/>
    </row>
    <row r="48" spans="1:21" x14ac:dyDescent="0.2">
      <c r="A48" s="7"/>
      <c r="B48" s="7"/>
      <c r="C48" s="7" t="s">
        <v>43</v>
      </c>
      <c r="D48" s="7"/>
      <c r="E48" s="7"/>
      <c r="F48" s="7"/>
      <c r="G48" s="21"/>
      <c r="H48" s="79"/>
      <c r="I48" s="8" t="s">
        <v>7</v>
      </c>
      <c r="J48" s="80"/>
      <c r="K48" s="65"/>
      <c r="L48" s="34"/>
      <c r="M48" s="81"/>
      <c r="N48" s="33"/>
      <c r="O48" s="57"/>
      <c r="P48" s="81"/>
      <c r="Q48" s="61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2"/>
      <c r="I49" s="8">
        <f>H47+H48</f>
        <v>4200000</v>
      </c>
      <c r="J49" s="80"/>
      <c r="K49" s="65"/>
      <c r="L49" s="34"/>
      <c r="M49" s="81"/>
      <c r="N49" s="33"/>
      <c r="O49" s="43"/>
      <c r="P49" s="81"/>
      <c r="Q49" s="61"/>
      <c r="R49" s="83"/>
      <c r="S49" s="2" t="s">
        <v>44</v>
      </c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84"/>
      <c r="I50" s="8" t="s">
        <v>7</v>
      </c>
      <c r="J50" s="76"/>
      <c r="K50" s="33"/>
      <c r="L50" s="34"/>
      <c r="M50" s="81"/>
      <c r="N50" s="33"/>
      <c r="O50" s="43"/>
      <c r="P50" s="81"/>
      <c r="Q50" s="61"/>
      <c r="R50" s="83"/>
      <c r="S50" s="2"/>
      <c r="U50" s="2"/>
    </row>
    <row r="51" spans="1:21" x14ac:dyDescent="0.25">
      <c r="A51" s="7"/>
      <c r="B51" s="7"/>
      <c r="C51" s="7" t="s">
        <v>45</v>
      </c>
      <c r="D51" s="7"/>
      <c r="E51" s="7"/>
      <c r="F51" s="7"/>
      <c r="G51" s="16"/>
      <c r="I51" s="8">
        <v>0</v>
      </c>
      <c r="J51" s="85"/>
      <c r="K51" s="33"/>
      <c r="L51" s="34"/>
      <c r="M51" s="81"/>
      <c r="N51" s="33"/>
      <c r="O51" s="43"/>
      <c r="P51" s="81"/>
      <c r="Q51" s="61"/>
      <c r="R51" s="83"/>
      <c r="S51" s="2"/>
      <c r="U51" s="2"/>
    </row>
    <row r="52" spans="1:21" x14ac:dyDescent="0.25">
      <c r="A52" s="7"/>
      <c r="B52" s="7"/>
      <c r="C52" s="86" t="s">
        <v>46</v>
      </c>
      <c r="D52" s="7"/>
      <c r="E52" s="7"/>
      <c r="F52" s="7"/>
      <c r="G52" s="16"/>
      <c r="H52" s="55">
        <f>+L119</f>
        <v>13513000</v>
      </c>
      <c r="I52" s="8"/>
      <c r="J52" s="87"/>
      <c r="K52" s="33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86" t="s">
        <v>47</v>
      </c>
      <c r="D53" s="7"/>
      <c r="E53" s="7"/>
      <c r="F53" s="7"/>
      <c r="G53" s="16"/>
      <c r="H53" s="55">
        <f>+O119</f>
        <v>11290000</v>
      </c>
      <c r="I53" s="8"/>
      <c r="J53" s="87"/>
      <c r="K53" s="33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7" t="s">
        <v>48</v>
      </c>
      <c r="D54" s="7"/>
      <c r="E54" s="7"/>
      <c r="F54" s="7"/>
      <c r="G54" s="7"/>
      <c r="H54" s="68"/>
      <c r="I54" s="8"/>
      <c r="J54" s="87"/>
      <c r="K54" s="33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7" t="s">
        <v>49</v>
      </c>
      <c r="D55" s="7"/>
      <c r="E55" s="7"/>
      <c r="F55" s="7"/>
      <c r="G55" s="7"/>
      <c r="H55" s="16"/>
      <c r="I55" s="68">
        <f>SUM(H52:H54)</f>
        <v>24803000</v>
      </c>
      <c r="J55" s="85"/>
      <c r="K55" s="33"/>
      <c r="L55" s="34"/>
      <c r="M55" s="81"/>
      <c r="N55" s="33"/>
      <c r="O55" s="43"/>
      <c r="P55" s="81"/>
      <c r="Q55" s="61"/>
      <c r="R55" s="88"/>
      <c r="S55" s="66"/>
      <c r="T55" s="88"/>
      <c r="U55" s="66"/>
    </row>
    <row r="56" spans="1:21" x14ac:dyDescent="0.25">
      <c r="A56" s="7"/>
      <c r="B56" s="7"/>
      <c r="C56" s="17" t="s">
        <v>49</v>
      </c>
      <c r="D56" s="7"/>
      <c r="E56" s="7"/>
      <c r="F56" s="7"/>
      <c r="G56" s="7"/>
      <c r="H56" s="8"/>
      <c r="I56" s="8">
        <f>+I31-I49+I55</f>
        <v>43596600</v>
      </c>
      <c r="J56" s="85"/>
      <c r="K56" s="33"/>
      <c r="L56" s="34"/>
      <c r="M56" s="89"/>
      <c r="N56" s="33"/>
      <c r="O56" s="43"/>
      <c r="P56" s="89"/>
      <c r="Q56" s="61"/>
      <c r="R56" s="88"/>
      <c r="S56" s="66"/>
      <c r="T56" s="88"/>
      <c r="U56" s="66"/>
    </row>
    <row r="57" spans="1:21" x14ac:dyDescent="0.25">
      <c r="A57" s="86" t="s">
        <v>50</v>
      </c>
      <c r="B57" s="7"/>
      <c r="C57" s="7" t="s">
        <v>51</v>
      </c>
      <c r="D57" s="7"/>
      <c r="E57" s="7"/>
      <c r="F57" s="7"/>
      <c r="G57" s="7"/>
      <c r="H57" s="8"/>
      <c r="I57" s="8">
        <f>+I27</f>
        <v>43596600</v>
      </c>
      <c r="J57" s="87"/>
      <c r="K57" s="33"/>
      <c r="L57" s="34"/>
      <c r="M57" s="89"/>
      <c r="N57" s="33"/>
      <c r="O57" s="43"/>
      <c r="P57" s="89"/>
      <c r="Q57" s="61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8">
        <v>0</v>
      </c>
      <c r="J58" s="87"/>
      <c r="K58" s="33"/>
      <c r="L58" s="34"/>
      <c r="M58" s="90"/>
      <c r="N58" s="33"/>
      <c r="O58" s="43"/>
      <c r="P58" s="90"/>
      <c r="Q58" s="61"/>
      <c r="R58" s="88"/>
      <c r="S58" s="66"/>
      <c r="T58" s="88"/>
      <c r="U58" s="91"/>
    </row>
    <row r="59" spans="1:21" x14ac:dyDescent="0.25">
      <c r="A59" s="7"/>
      <c r="B59" s="7"/>
      <c r="C59" s="7"/>
      <c r="D59" s="7"/>
      <c r="E59" s="7" t="s">
        <v>52</v>
      </c>
      <c r="F59" s="7"/>
      <c r="G59" s="7"/>
      <c r="H59" s="8"/>
      <c r="I59" s="8">
        <f>+I57-I56</f>
        <v>0</v>
      </c>
      <c r="J59" s="92"/>
      <c r="K59" s="33"/>
      <c r="L59" s="34"/>
      <c r="M59" s="81"/>
      <c r="N59" s="33"/>
      <c r="O59" s="43"/>
      <c r="P59" s="81"/>
      <c r="Q59" s="61"/>
      <c r="R59" s="88"/>
      <c r="S59" s="66"/>
      <c r="T59" s="88"/>
      <c r="U59" s="88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2"/>
      <c r="K60" s="33"/>
      <c r="L60" s="34"/>
      <c r="M60" s="90"/>
      <c r="N60" s="33"/>
      <c r="O60" s="43"/>
      <c r="P60" s="90"/>
      <c r="Q60" s="61"/>
      <c r="R60" s="88"/>
      <c r="S60" s="66"/>
      <c r="T60" s="88"/>
      <c r="U60" s="88"/>
    </row>
    <row r="61" spans="1:21" x14ac:dyDescent="0.25">
      <c r="A61" s="7" t="s">
        <v>53</v>
      </c>
      <c r="B61" s="7"/>
      <c r="C61" s="7"/>
      <c r="D61" s="7"/>
      <c r="E61" s="7"/>
      <c r="F61" s="7"/>
      <c r="G61" s="7"/>
      <c r="H61" s="8"/>
      <c r="I61" s="93"/>
      <c r="J61" s="92"/>
      <c r="K61" s="33"/>
      <c r="L61" s="34"/>
      <c r="M61" s="90"/>
      <c r="N61" s="33"/>
      <c r="O61" s="43"/>
      <c r="P61" s="90"/>
      <c r="Q61" s="61"/>
      <c r="R61" s="88"/>
      <c r="S61" s="66"/>
      <c r="T61" s="88"/>
      <c r="U61" s="88"/>
    </row>
    <row r="62" spans="1:21" x14ac:dyDescent="0.25">
      <c r="A62" s="7" t="s">
        <v>54</v>
      </c>
      <c r="B62" s="7"/>
      <c r="C62" s="7"/>
      <c r="D62" s="7"/>
      <c r="E62" s="7" t="s">
        <v>7</v>
      </c>
      <c r="F62" s="7"/>
      <c r="G62" s="7" t="s">
        <v>55</v>
      </c>
      <c r="H62" s="8"/>
      <c r="I62" s="22"/>
      <c r="J62" s="92"/>
      <c r="K62" s="33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2"/>
      <c r="K63" s="33"/>
      <c r="L63" s="34"/>
      <c r="M63" s="90"/>
      <c r="N63" s="33"/>
      <c r="O63" s="43"/>
      <c r="P63" s="90"/>
      <c r="Q63" s="61"/>
      <c r="S63" s="41"/>
    </row>
    <row r="64" spans="1:21" x14ac:dyDescent="0.25">
      <c r="A64" s="94"/>
      <c r="B64" s="95"/>
      <c r="C64" s="95"/>
      <c r="D64" s="96"/>
      <c r="E64" s="96"/>
      <c r="F64" s="96"/>
      <c r="G64" s="96"/>
      <c r="H64" s="96"/>
      <c r="J64" s="92"/>
      <c r="K64" s="57"/>
      <c r="L64" s="34"/>
      <c r="N64" s="33"/>
      <c r="O64" s="43"/>
      <c r="Q64" s="61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92"/>
      <c r="K65" s="77"/>
      <c r="L65" s="34"/>
      <c r="N65" s="33"/>
      <c r="O65" s="43"/>
      <c r="Q65" s="61"/>
      <c r="S65" s="83"/>
    </row>
    <row r="66" spans="1:19" x14ac:dyDescent="0.25">
      <c r="A66" s="97" t="s">
        <v>56</v>
      </c>
      <c r="B66" s="95"/>
      <c r="C66" s="95"/>
      <c r="D66" s="96"/>
      <c r="E66" s="96"/>
      <c r="F66" s="96"/>
      <c r="G66" s="9" t="s">
        <v>57</v>
      </c>
      <c r="J66" s="92"/>
      <c r="K66" s="77"/>
      <c r="L66" s="34"/>
      <c r="O66" s="43"/>
      <c r="Q66" s="61"/>
      <c r="S66" s="83"/>
    </row>
    <row r="67" spans="1:19" x14ac:dyDescent="0.25">
      <c r="K67" s="77"/>
      <c r="L67" s="34"/>
    </row>
    <row r="68" spans="1:19" x14ac:dyDescent="0.25">
      <c r="A68" s="97" t="s">
        <v>58</v>
      </c>
      <c r="B68" s="95"/>
      <c r="C68" s="95"/>
      <c r="D68" s="96"/>
      <c r="E68" s="96"/>
      <c r="F68" s="96"/>
      <c r="G68" s="9"/>
      <c r="H68" s="6" t="s">
        <v>59</v>
      </c>
      <c r="J68" s="92"/>
      <c r="K68" s="77"/>
      <c r="L68" s="34"/>
      <c r="O68" s="43"/>
      <c r="Q68" s="61"/>
      <c r="S68" s="83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92"/>
      <c r="K69" s="77"/>
      <c r="L69" s="34"/>
      <c r="O69" s="43"/>
      <c r="Q69" s="61"/>
    </row>
    <row r="70" spans="1:19" x14ac:dyDescent="0.25">
      <c r="A70" s="2"/>
      <c r="B70" s="2"/>
      <c r="C70" s="2"/>
      <c r="D70" s="2"/>
      <c r="E70" s="2"/>
      <c r="F70" s="2"/>
      <c r="G70" s="96" t="s">
        <v>60</v>
      </c>
      <c r="H70" s="2"/>
      <c r="I70" s="2"/>
      <c r="J70" s="92"/>
      <c r="K70" s="77"/>
      <c r="L70" s="34"/>
      <c r="M70" s="90"/>
      <c r="N70" s="90"/>
      <c r="O70" s="43"/>
      <c r="P70" s="90"/>
      <c r="Q70" s="61"/>
    </row>
    <row r="71" spans="1:19" x14ac:dyDescent="0.25">
      <c r="A71" s="2"/>
      <c r="B71" s="2"/>
      <c r="C71" s="2"/>
      <c r="D71" s="2"/>
      <c r="E71" s="2"/>
      <c r="F71" s="2"/>
      <c r="G71" s="96"/>
      <c r="H71" s="2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 t="s">
        <v>61</v>
      </c>
      <c r="F72" s="2"/>
      <c r="G72" s="2"/>
      <c r="H72" s="2"/>
      <c r="I72" s="2"/>
      <c r="J72" s="92"/>
      <c r="K72" s="77"/>
      <c r="L72" s="34"/>
      <c r="O72" s="43"/>
      <c r="Q72" s="61"/>
    </row>
    <row r="73" spans="1:19" x14ac:dyDescent="0.25">
      <c r="A73" s="2"/>
      <c r="B73" s="2"/>
      <c r="C73" s="2"/>
      <c r="D73" s="2"/>
      <c r="E73" s="2" t="s">
        <v>61</v>
      </c>
      <c r="F73" s="2"/>
      <c r="G73" s="2"/>
      <c r="H73" s="2"/>
      <c r="I73" s="99"/>
      <c r="J73" s="92"/>
      <c r="K73" s="77"/>
      <c r="L73" s="34"/>
      <c r="O73" s="43"/>
      <c r="Q73" s="61"/>
    </row>
    <row r="74" spans="1:19" x14ac:dyDescent="0.25">
      <c r="A74" s="96"/>
      <c r="B74" s="96"/>
      <c r="C74" s="96"/>
      <c r="D74" s="96"/>
      <c r="E74" s="96"/>
      <c r="F74" s="96"/>
      <c r="G74" s="100"/>
      <c r="H74" s="101"/>
      <c r="I74" s="96"/>
      <c r="J74" s="92"/>
      <c r="K74" s="77"/>
      <c r="L74" s="34"/>
      <c r="O74" s="43"/>
      <c r="Q74" s="102"/>
    </row>
    <row r="75" spans="1:19" x14ac:dyDescent="0.25">
      <c r="A75" s="96"/>
      <c r="B75" s="96"/>
      <c r="C75" s="96"/>
      <c r="D75" s="96"/>
      <c r="E75" s="96"/>
      <c r="F75" s="96"/>
      <c r="G75" s="100" t="s">
        <v>62</v>
      </c>
      <c r="H75" s="103"/>
      <c r="I75" s="96"/>
      <c r="J75" s="92"/>
      <c r="K75" s="77"/>
      <c r="L75" s="34"/>
      <c r="O75" s="43"/>
      <c r="Q75" s="102"/>
    </row>
    <row r="76" spans="1:19" x14ac:dyDescent="0.25">
      <c r="A76" s="104"/>
      <c r="B76" s="105"/>
      <c r="C76" s="105"/>
      <c r="D76" s="105"/>
      <c r="E76" s="106"/>
      <c r="F76" s="2"/>
      <c r="G76" s="2"/>
      <c r="H76" s="66"/>
      <c r="I76" s="2"/>
      <c r="J76" s="92"/>
      <c r="K76" s="77"/>
      <c r="L76" s="34"/>
      <c r="O76" s="43"/>
      <c r="Q76" s="102"/>
    </row>
    <row r="77" spans="1:19" x14ac:dyDescent="0.25">
      <c r="A77" s="104"/>
      <c r="B77" s="105"/>
      <c r="C77" s="107"/>
      <c r="D77" s="105"/>
      <c r="E77" s="108"/>
      <c r="F77" s="2"/>
      <c r="G77" s="2"/>
      <c r="H77" s="66"/>
      <c r="I77" s="2"/>
      <c r="J77" s="92"/>
      <c r="K77" s="109"/>
      <c r="O77" s="43"/>
      <c r="Q77" s="102"/>
    </row>
    <row r="78" spans="1:19" x14ac:dyDescent="0.25">
      <c r="A78" s="106"/>
      <c r="B78" s="105"/>
      <c r="C78" s="107"/>
      <c r="D78" s="107"/>
      <c r="E78" s="110"/>
      <c r="F78" s="83"/>
      <c r="H78" s="88"/>
      <c r="J78" s="92"/>
      <c r="O78" s="43"/>
      <c r="Q78" s="102"/>
    </row>
    <row r="79" spans="1:19" x14ac:dyDescent="0.25">
      <c r="A79" s="111"/>
      <c r="B79" s="105"/>
      <c r="C79" s="112"/>
      <c r="D79" s="112"/>
      <c r="E79" s="110"/>
      <c r="H79" s="88"/>
      <c r="J79" s="92"/>
      <c r="O79" s="43"/>
      <c r="Q79" s="102"/>
    </row>
    <row r="80" spans="1:19" x14ac:dyDescent="0.25">
      <c r="A80" s="113"/>
      <c r="B80" s="105"/>
      <c r="C80" s="112"/>
      <c r="D80" s="112"/>
      <c r="E80" s="110"/>
      <c r="H80" s="88"/>
      <c r="J80" s="92"/>
      <c r="O80" s="43"/>
      <c r="Q80" s="114"/>
    </row>
    <row r="81" spans="1:17" x14ac:dyDescent="0.25">
      <c r="A81" s="113"/>
      <c r="B81" s="105"/>
      <c r="C81" s="112"/>
      <c r="D81" s="112"/>
      <c r="E81" s="110"/>
      <c r="H81" s="88"/>
      <c r="J81" s="92"/>
      <c r="O81" s="43"/>
      <c r="Q81" s="114"/>
    </row>
    <row r="82" spans="1:17" x14ac:dyDescent="0.25">
      <c r="A82" s="115"/>
      <c r="B82" s="105"/>
      <c r="C82" s="105"/>
      <c r="D82" s="105"/>
      <c r="E82" s="106"/>
      <c r="F82" s="2"/>
      <c r="G82" s="2"/>
      <c r="H82" s="66"/>
      <c r="I82" s="2"/>
      <c r="J82" s="92"/>
      <c r="K82" s="57"/>
      <c r="L82" s="43"/>
      <c r="O82" s="43"/>
      <c r="Q82" s="114"/>
    </row>
    <row r="83" spans="1:17" x14ac:dyDescent="0.25">
      <c r="A83" s="104" t="s">
        <v>63</v>
      </c>
      <c r="B83" s="105"/>
      <c r="C83" s="105"/>
      <c r="D83" s="105"/>
      <c r="E83" s="106"/>
      <c r="F83" s="2"/>
      <c r="G83" s="2"/>
      <c r="H83" s="66"/>
      <c r="I83" s="2"/>
      <c r="J83" s="92"/>
      <c r="K83" s="116"/>
      <c r="L83" s="43"/>
      <c r="O83" s="43"/>
      <c r="Q83" s="114"/>
    </row>
    <row r="84" spans="1:17" x14ac:dyDescent="0.25">
      <c r="A84" s="104"/>
      <c r="B84" s="105"/>
      <c r="C84" s="107"/>
      <c r="D84" s="105"/>
      <c r="E84" s="108"/>
      <c r="F84" s="2"/>
      <c r="G84" s="2"/>
      <c r="H84" s="66"/>
      <c r="I84" s="2"/>
      <c r="J84" s="92"/>
      <c r="K84" s="116"/>
      <c r="L84" s="43"/>
      <c r="O84" s="43"/>
      <c r="Q84" s="114"/>
    </row>
    <row r="85" spans="1:17" x14ac:dyDescent="0.25">
      <c r="A85" s="117">
        <f>SUM(A66:A84)</f>
        <v>0</v>
      </c>
      <c r="E85" s="88">
        <f>SUM(E66:E84)</f>
        <v>0</v>
      </c>
      <c r="H85" s="88">
        <f>SUM(H66:H84)</f>
        <v>0</v>
      </c>
      <c r="J85" s="92"/>
      <c r="K85" s="116"/>
      <c r="L85" s="43"/>
      <c r="O85" s="43"/>
      <c r="Q85" s="114"/>
    </row>
    <row r="86" spans="1:17" x14ac:dyDescent="0.25">
      <c r="J86" s="92"/>
      <c r="K86" s="116"/>
      <c r="L86" s="43"/>
      <c r="O86" s="43"/>
      <c r="Q86" s="102"/>
    </row>
    <row r="87" spans="1:17" x14ac:dyDescent="0.25">
      <c r="J87" s="92"/>
      <c r="K87" s="116"/>
      <c r="L87" s="43"/>
      <c r="O87" s="43"/>
      <c r="Q87" s="102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">
      <c r="K92" s="116"/>
      <c r="L92" s="43"/>
      <c r="O92" s="43"/>
      <c r="Q92" s="102"/>
    </row>
    <row r="93" spans="1:17" x14ac:dyDescent="0.2"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5">
      <c r="K98" s="116"/>
      <c r="L98" s="118"/>
      <c r="O98" s="118"/>
      <c r="Q98" s="102"/>
    </row>
    <row r="99" spans="1:21" x14ac:dyDescent="0.25">
      <c r="K99" s="116"/>
      <c r="L99" s="118"/>
      <c r="O99" s="118"/>
      <c r="Q99" s="102"/>
    </row>
    <row r="100" spans="1:21" x14ac:dyDescent="0.25">
      <c r="K100" s="116"/>
      <c r="L100" s="119"/>
      <c r="O100" s="119"/>
      <c r="Q100" s="102"/>
    </row>
    <row r="101" spans="1:21" x14ac:dyDescent="0.25">
      <c r="K101" s="116"/>
      <c r="L101" s="119"/>
      <c r="O101" s="119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6"/>
      <c r="L107" s="119"/>
      <c r="O107" s="119"/>
      <c r="Q107" s="102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6"/>
      <c r="L108" s="119"/>
      <c r="O108" s="119"/>
      <c r="Q108" s="98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98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0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6"/>
      <c r="L113" s="119"/>
      <c r="O113" s="119"/>
      <c r="Q113" s="98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20">
        <f>SUM(L12:L118)</f>
        <v>13513000</v>
      </c>
      <c r="M119" s="120">
        <f t="shared" ref="M119:P119" si="1">SUM(M13:M118)</f>
        <v>4200000</v>
      </c>
      <c r="N119" s="120">
        <f>SUM(N13:N118)</f>
        <v>0</v>
      </c>
      <c r="O119" s="120">
        <f>SUM(O13:O118)</f>
        <v>11290000</v>
      </c>
      <c r="P119" s="120">
        <f t="shared" si="1"/>
        <v>0</v>
      </c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20">
        <f>SUM(L16:L119)</f>
        <v>23313000</v>
      </c>
      <c r="O120" s="120">
        <f>SUM(O13:O119)</f>
        <v>22580000</v>
      </c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7"/>
      <c r="O121" s="27"/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7"/>
      <c r="O122" s="27"/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G1" zoomScale="90" zoomScaleNormal="100" zoomScaleSheetLayoutView="90" workbookViewId="0">
      <selection activeCell="P56" sqref="P5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38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67</v>
      </c>
      <c r="C3" s="9"/>
      <c r="D3" s="7"/>
      <c r="E3" s="7"/>
      <c r="F3" s="7"/>
      <c r="G3" s="7"/>
      <c r="H3" s="7" t="s">
        <v>3</v>
      </c>
      <c r="I3" s="11">
        <v>43241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34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420+382</f>
        <v>802</v>
      </c>
      <c r="F8" s="21"/>
      <c r="G8" s="16">
        <f>C8*E8</f>
        <v>80200000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247+71</f>
        <v>318</v>
      </c>
      <c r="F9" s="21"/>
      <c r="G9" s="16">
        <f t="shared" ref="G9:G16" si="0">C9*E9</f>
        <v>15900000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41</v>
      </c>
      <c r="F10" s="21"/>
      <c r="G10" s="16">
        <f t="shared" si="0"/>
        <v>820000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f>51+4</f>
        <v>55</v>
      </c>
      <c r="F11" s="21"/>
      <c r="G11" s="16">
        <f t="shared" si="0"/>
        <v>550000</v>
      </c>
      <c r="H11" s="8"/>
      <c r="I11" s="16"/>
      <c r="J11" s="16"/>
      <c r="K11" s="25"/>
      <c r="L11" s="146" t="s">
        <v>13</v>
      </c>
      <c r="M11" s="146"/>
      <c r="N11" s="147" t="s">
        <v>14</v>
      </c>
      <c r="O11" s="147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12</v>
      </c>
      <c r="F12" s="21"/>
      <c r="G12" s="16">
        <f t="shared" si="0"/>
        <v>60000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1</v>
      </c>
      <c r="F13" s="21"/>
      <c r="G13" s="16">
        <f t="shared" si="0"/>
        <v>2000</v>
      </c>
      <c r="H13" s="8"/>
      <c r="I13" s="16"/>
      <c r="J13" s="32" t="s">
        <v>131</v>
      </c>
      <c r="K13" s="65" t="s">
        <v>118</v>
      </c>
      <c r="L13" s="43">
        <v>2500000</v>
      </c>
      <c r="M13" s="35">
        <v>25000</v>
      </c>
      <c r="N13" s="33"/>
      <c r="O13" s="34">
        <v>15800000</v>
      </c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 t="s">
        <v>131</v>
      </c>
      <c r="K14" s="65" t="s">
        <v>119</v>
      </c>
      <c r="L14" s="43">
        <v>800000</v>
      </c>
      <c r="M14" s="35">
        <v>100000</v>
      </c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 t="s">
        <v>131</v>
      </c>
      <c r="K15" s="65" t="s">
        <v>120</v>
      </c>
      <c r="L15" s="43">
        <v>1150000</v>
      </c>
      <c r="M15" s="35">
        <v>30000</v>
      </c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 t="s">
        <v>131</v>
      </c>
      <c r="K16" s="65" t="s">
        <v>121</v>
      </c>
      <c r="L16" s="43">
        <v>1500000</v>
      </c>
      <c r="M16" s="35"/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97532000</v>
      </c>
      <c r="I17" s="9"/>
      <c r="J17" s="32" t="s">
        <v>130</v>
      </c>
      <c r="K17" s="65" t="s">
        <v>122</v>
      </c>
      <c r="L17" s="43">
        <v>1000000</v>
      </c>
      <c r="M17" s="35"/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65" t="s">
        <v>123</v>
      </c>
      <c r="L18" s="43">
        <v>1000000</v>
      </c>
      <c r="M18" s="35"/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65" t="s">
        <v>124</v>
      </c>
      <c r="L19" s="43">
        <v>2500000</v>
      </c>
      <c r="M19" s="35"/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65" t="s">
        <v>125</v>
      </c>
      <c r="L20" s="43">
        <v>500000</v>
      </c>
      <c r="M20" s="35"/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451</v>
      </c>
      <c r="F21" s="7"/>
      <c r="G21" s="22">
        <f>C21*E21</f>
        <v>225500</v>
      </c>
      <c r="H21" s="8"/>
      <c r="I21" s="22"/>
      <c r="J21" s="32"/>
      <c r="K21" s="65" t="s">
        <v>126</v>
      </c>
      <c r="L21" s="43">
        <v>800000</v>
      </c>
      <c r="M21" s="35"/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65" t="s">
        <v>127</v>
      </c>
      <c r="L22" s="43">
        <v>1300000</v>
      </c>
      <c r="M22" s="35"/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5</v>
      </c>
      <c r="F23" s="7"/>
      <c r="G23" s="22">
        <f>C23*E23</f>
        <v>500</v>
      </c>
      <c r="H23" s="8"/>
      <c r="I23" s="9"/>
      <c r="J23" s="32"/>
      <c r="K23" s="65" t="s">
        <v>128</v>
      </c>
      <c r="L23" s="43">
        <v>800000</v>
      </c>
      <c r="M23" s="35"/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65" t="s">
        <v>129</v>
      </c>
      <c r="L24" s="43">
        <v>4500000</v>
      </c>
      <c r="M24" s="35"/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65" t="s">
        <v>132</v>
      </c>
      <c r="L25" s="43">
        <v>480000</v>
      </c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226600</v>
      </c>
      <c r="I26" s="8"/>
      <c r="J26" s="32"/>
      <c r="K26" s="65" t="s">
        <v>133</v>
      </c>
      <c r="L26" s="43">
        <v>5000000</v>
      </c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97758600</v>
      </c>
      <c r="J27" s="32"/>
      <c r="K27" s="65" t="s">
        <v>134</v>
      </c>
      <c r="L27" s="43">
        <v>5000000</v>
      </c>
      <c r="M27" s="54"/>
      <c r="N27" s="33"/>
      <c r="O27" s="34"/>
      <c r="P27" s="54"/>
      <c r="Q27" s="37"/>
      <c r="R27" s="52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2"/>
      <c r="K28" s="65" t="s">
        <v>135</v>
      </c>
      <c r="L28" s="43">
        <v>5000000</v>
      </c>
      <c r="M28" s="64"/>
      <c r="N28" s="33"/>
      <c r="O28" s="34"/>
      <c r="P28" s="64"/>
      <c r="Q28" s="61"/>
      <c r="R28" s="40"/>
      <c r="S28" s="41"/>
      <c r="T28" s="48"/>
      <c r="U28" s="41"/>
    </row>
    <row r="29" spans="1:21" x14ac:dyDescent="0.25">
      <c r="A29" s="7"/>
      <c r="B29" s="7"/>
      <c r="C29" s="17" t="s">
        <v>29</v>
      </c>
      <c r="D29" s="7"/>
      <c r="E29" s="7"/>
      <c r="F29" s="7"/>
      <c r="G29" s="7"/>
      <c r="H29" s="8"/>
      <c r="I29" s="8"/>
      <c r="J29" s="32"/>
      <c r="K29" s="65" t="s">
        <v>136</v>
      </c>
      <c r="L29" s="43">
        <v>1200000</v>
      </c>
      <c r="M29" s="64"/>
      <c r="N29" s="33"/>
      <c r="O29" s="34"/>
      <c r="P29" s="64"/>
      <c r="Q29" s="61"/>
      <c r="R29" s="2"/>
      <c r="S29" s="41"/>
      <c r="T29" s="2"/>
      <c r="U29" s="41"/>
    </row>
    <row r="30" spans="1:21" x14ac:dyDescent="0.25">
      <c r="A30" s="7"/>
      <c r="B30" s="7"/>
      <c r="C30" s="7" t="s">
        <v>30</v>
      </c>
      <c r="D30" s="7"/>
      <c r="E30" s="7"/>
      <c r="F30" s="7"/>
      <c r="G30" s="7" t="s">
        <v>7</v>
      </c>
      <c r="H30" s="8"/>
      <c r="I30" s="8">
        <f>+'14 Mei '!I38</f>
        <v>581495965</v>
      </c>
      <c r="J30" s="32"/>
      <c r="K30" s="65" t="s">
        <v>137</v>
      </c>
      <c r="L30" s="43">
        <v>1300000</v>
      </c>
      <c r="M30" s="64"/>
      <c r="N30" s="33"/>
      <c r="O30" s="34"/>
      <c r="P30" s="64"/>
      <c r="Q30" s="61"/>
      <c r="R30" s="2"/>
      <c r="S30" s="41"/>
      <c r="T30" s="2"/>
      <c r="U30" s="41"/>
    </row>
    <row r="31" spans="1:21" x14ac:dyDescent="0.25">
      <c r="A31" s="7"/>
      <c r="B31" s="7"/>
      <c r="C31" s="7" t="s">
        <v>31</v>
      </c>
      <c r="D31" s="7"/>
      <c r="E31" s="7"/>
      <c r="F31" s="7"/>
      <c r="G31" s="7"/>
      <c r="H31" s="8"/>
      <c r="I31" s="8">
        <f>+'19 Mei '!I56</f>
        <v>43596600</v>
      </c>
      <c r="J31" s="32"/>
      <c r="K31" s="65" t="s">
        <v>138</v>
      </c>
      <c r="L31" s="43">
        <v>2500000</v>
      </c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65" t="s">
        <v>139</v>
      </c>
      <c r="L32" s="43">
        <v>750000</v>
      </c>
      <c r="M32" s="64"/>
      <c r="N32" s="33"/>
      <c r="O32" s="34"/>
      <c r="P32" s="64"/>
      <c r="Q32" s="61"/>
      <c r="R32" s="2"/>
      <c r="S32" s="41"/>
      <c r="T32" s="66"/>
      <c r="U32" s="41"/>
    </row>
    <row r="33" spans="1:21" x14ac:dyDescent="0.25">
      <c r="A33" s="7"/>
      <c r="B33" s="7"/>
      <c r="C33" s="17" t="s">
        <v>32</v>
      </c>
      <c r="D33" s="7"/>
      <c r="E33" s="7"/>
      <c r="F33" s="7"/>
      <c r="G33" s="7"/>
      <c r="H33" s="8"/>
      <c r="I33" s="40"/>
      <c r="J33" s="32"/>
      <c r="K33" s="65" t="s">
        <v>140</v>
      </c>
      <c r="L33" s="43">
        <v>2500000</v>
      </c>
      <c r="M33" s="64"/>
      <c r="N33" s="33"/>
      <c r="O33" s="34"/>
      <c r="P33" s="64"/>
      <c r="Q33" s="61"/>
      <c r="R33" s="41"/>
      <c r="S33" s="41"/>
      <c r="T33" s="2"/>
      <c r="U33" s="41"/>
    </row>
    <row r="34" spans="1:21" x14ac:dyDescent="0.2">
      <c r="A34" s="7"/>
      <c r="B34" s="17">
        <v>1</v>
      </c>
      <c r="C34" s="17" t="s">
        <v>33</v>
      </c>
      <c r="D34" s="7"/>
      <c r="E34" s="7"/>
      <c r="F34" s="7"/>
      <c r="G34" s="7"/>
      <c r="H34" s="8"/>
      <c r="I34" s="8"/>
      <c r="J34" s="32"/>
      <c r="K34" s="65" t="s">
        <v>141</v>
      </c>
      <c r="L34" s="43">
        <v>6500000</v>
      </c>
      <c r="N34" s="33"/>
      <c r="O34" s="34"/>
      <c r="Q34" s="61"/>
      <c r="R34" s="9"/>
      <c r="S34" s="41"/>
      <c r="T34" s="2"/>
      <c r="U34" s="2"/>
    </row>
    <row r="35" spans="1:21" x14ac:dyDescent="0.2">
      <c r="A35" s="7"/>
      <c r="B35" s="17"/>
      <c r="C35" s="17" t="s">
        <v>15</v>
      </c>
      <c r="D35" s="7"/>
      <c r="E35" s="7"/>
      <c r="F35" s="7"/>
      <c r="G35" s="7"/>
      <c r="H35" s="8"/>
      <c r="I35" s="8"/>
      <c r="J35" s="32"/>
      <c r="K35" s="65" t="s">
        <v>142</v>
      </c>
      <c r="L35" s="43">
        <v>4500000</v>
      </c>
      <c r="N35" s="33"/>
      <c r="O35" s="34"/>
      <c r="Q35" s="61"/>
      <c r="S35" s="41"/>
      <c r="T35" s="2"/>
      <c r="U35" s="2"/>
    </row>
    <row r="36" spans="1:21" x14ac:dyDescent="0.2">
      <c r="A36" s="7"/>
      <c r="B36" s="7"/>
      <c r="C36" s="7" t="s">
        <v>34</v>
      </c>
      <c r="D36" s="7"/>
      <c r="E36" s="7" t="s">
        <v>35</v>
      </c>
      <c r="F36" s="7"/>
      <c r="G36" s="22"/>
      <c r="H36" s="55"/>
      <c r="I36" s="8"/>
      <c r="J36" s="32"/>
      <c r="K36" s="65" t="s">
        <v>143</v>
      </c>
      <c r="L36" s="43">
        <v>1310000</v>
      </c>
      <c r="N36" s="33"/>
      <c r="O36" s="34"/>
      <c r="Q36" s="61"/>
      <c r="S36" s="41"/>
      <c r="T36" s="2"/>
      <c r="U36" s="2"/>
    </row>
    <row r="37" spans="1:21" x14ac:dyDescent="0.2">
      <c r="A37" s="7"/>
      <c r="B37" s="7"/>
      <c r="C37" s="7" t="s">
        <v>36</v>
      </c>
      <c r="D37" s="7"/>
      <c r="E37" s="7"/>
      <c r="F37" s="7"/>
      <c r="G37" s="7"/>
      <c r="H37" s="68"/>
      <c r="I37" s="7" t="s">
        <v>7</v>
      </c>
      <c r="J37" s="32"/>
      <c r="K37" s="65"/>
      <c r="L37" s="43">
        <v>-15800000</v>
      </c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37</v>
      </c>
      <c r="D38" s="7"/>
      <c r="E38" s="7"/>
      <c r="F38" s="7"/>
      <c r="G38" s="7"/>
      <c r="H38" s="8"/>
      <c r="I38" s="8">
        <f>+I30+H36-H37</f>
        <v>581495965</v>
      </c>
      <c r="J38" s="32"/>
      <c r="K38" s="65"/>
      <c r="L38" s="43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65"/>
      <c r="L39" s="43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38</v>
      </c>
      <c r="D40" s="7"/>
      <c r="E40" s="7"/>
      <c r="F40" s="7"/>
      <c r="G40" s="7"/>
      <c r="H40" s="8">
        <v>75000000</v>
      </c>
      <c r="I40" s="8"/>
      <c r="J40" s="32"/>
      <c r="K40" s="65"/>
      <c r="L40" s="43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17" t="s">
        <v>39</v>
      </c>
      <c r="D41" s="7"/>
      <c r="E41" s="7"/>
      <c r="F41" s="7"/>
      <c r="G41" s="7"/>
      <c r="H41" s="55">
        <v>7528602</v>
      </c>
      <c r="J41" s="32"/>
      <c r="K41" s="65"/>
      <c r="L41" s="43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17" t="s">
        <v>40</v>
      </c>
      <c r="D42" s="7"/>
      <c r="E42" s="7"/>
      <c r="F42" s="7"/>
      <c r="G42" s="7"/>
      <c r="H42" s="8">
        <v>14838470</v>
      </c>
      <c r="I42" s="8"/>
      <c r="J42" s="32"/>
      <c r="K42" s="65"/>
      <c r="L42" s="43"/>
      <c r="N42" s="57"/>
      <c r="O42" s="69"/>
      <c r="Q42" s="61"/>
      <c r="S42" s="41"/>
      <c r="T42" s="2"/>
      <c r="U42" s="2"/>
    </row>
    <row r="43" spans="1:21" ht="16.5" x14ac:dyDescent="0.35">
      <c r="A43" s="7"/>
      <c r="B43" s="7"/>
      <c r="C43" s="17" t="s">
        <v>41</v>
      </c>
      <c r="D43" s="7"/>
      <c r="E43" s="7"/>
      <c r="F43" s="7"/>
      <c r="G43" s="7"/>
      <c r="H43" s="70">
        <v>142663893</v>
      </c>
      <c r="I43" s="8"/>
      <c r="J43" s="32"/>
      <c r="K43" s="65"/>
      <c r="L43" s="43"/>
      <c r="N43" s="33"/>
      <c r="O43" s="69"/>
      <c r="Q43" s="61"/>
      <c r="R43" s="71"/>
      <c r="S43" s="40"/>
      <c r="T43" s="72"/>
      <c r="U43" s="7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3">
        <f>SUM(H40:H43)</f>
        <v>240030965</v>
      </c>
      <c r="J44" s="32"/>
      <c r="K44" s="65"/>
      <c r="L44" s="43"/>
      <c r="N44" s="57"/>
      <c r="O44" s="69"/>
      <c r="Q44" s="61"/>
      <c r="R44" s="71"/>
      <c r="S44" s="40"/>
      <c r="T44" s="74"/>
      <c r="U44" s="72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5">
        <f>SUM(I38:I44)</f>
        <v>821526930</v>
      </c>
      <c r="J45" s="32"/>
      <c r="K45" s="65"/>
      <c r="L45" s="43"/>
      <c r="N45" s="33"/>
      <c r="O45" s="69"/>
      <c r="Q45" s="61"/>
      <c r="R45" s="71"/>
      <c r="S45" s="40"/>
      <c r="T45" s="71"/>
      <c r="U45" s="72"/>
    </row>
    <row r="46" spans="1:21" x14ac:dyDescent="0.2">
      <c r="A46" s="7"/>
      <c r="B46" s="17">
        <v>2</v>
      </c>
      <c r="C46" s="17" t="s">
        <v>42</v>
      </c>
      <c r="D46" s="7"/>
      <c r="E46" s="7"/>
      <c r="F46" s="7"/>
      <c r="G46" s="7"/>
      <c r="H46" s="8"/>
      <c r="I46" s="8"/>
      <c r="J46" s="76"/>
      <c r="K46" s="65"/>
      <c r="L46" s="43"/>
      <c r="N46" s="57"/>
      <c r="O46" s="69"/>
      <c r="Q46" s="61"/>
      <c r="R46" s="71"/>
      <c r="S46" s="72"/>
      <c r="T46" s="71"/>
      <c r="U46" s="72"/>
    </row>
    <row r="47" spans="1:21" x14ac:dyDescent="0.2">
      <c r="A47" s="7"/>
      <c r="B47" s="7"/>
      <c r="C47" s="7" t="s">
        <v>36</v>
      </c>
      <c r="D47" s="7"/>
      <c r="E47" s="7"/>
      <c r="F47" s="7"/>
      <c r="G47" s="16"/>
      <c r="H47" s="8">
        <f>M119</f>
        <v>155000</v>
      </c>
      <c r="I47" s="8"/>
      <c r="J47" s="76"/>
      <c r="K47" s="65"/>
      <c r="L47" s="34"/>
      <c r="N47" s="33"/>
      <c r="O47" s="57"/>
      <c r="Q47" s="61"/>
      <c r="R47" s="78"/>
      <c r="S47" s="78">
        <f>SUM(S13:S45)</f>
        <v>0</v>
      </c>
      <c r="T47" s="71"/>
      <c r="U47" s="72"/>
    </row>
    <row r="48" spans="1:21" x14ac:dyDescent="0.2">
      <c r="A48" s="7"/>
      <c r="B48" s="7"/>
      <c r="C48" s="7" t="s">
        <v>43</v>
      </c>
      <c r="D48" s="7"/>
      <c r="E48" s="7"/>
      <c r="F48" s="7"/>
      <c r="G48" s="21"/>
      <c r="H48" s="79">
        <v>73000</v>
      </c>
      <c r="I48" s="8" t="s">
        <v>7</v>
      </c>
      <c r="J48" s="80"/>
      <c r="K48" s="65"/>
      <c r="L48" s="34"/>
      <c r="M48" s="81"/>
      <c r="N48" s="33"/>
      <c r="O48" s="57"/>
      <c r="P48" s="81"/>
      <c r="Q48" s="61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2"/>
      <c r="I49" s="8">
        <f>H47+H48</f>
        <v>228000</v>
      </c>
      <c r="J49" s="80"/>
      <c r="K49" s="65"/>
      <c r="L49" s="34"/>
      <c r="M49" s="81"/>
      <c r="N49" s="33"/>
      <c r="O49" s="43"/>
      <c r="P49" s="81"/>
      <c r="Q49" s="61"/>
      <c r="R49" s="83"/>
      <c r="S49" s="2" t="s">
        <v>44</v>
      </c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84"/>
      <c r="I50" s="8" t="s">
        <v>7</v>
      </c>
      <c r="J50" s="76"/>
      <c r="K50" s="33"/>
      <c r="L50" s="34"/>
      <c r="M50" s="81"/>
      <c r="N50" s="33"/>
      <c r="O50" s="43"/>
      <c r="P50" s="81"/>
      <c r="Q50" s="61"/>
      <c r="R50" s="83"/>
      <c r="S50" s="2"/>
      <c r="U50" s="2"/>
    </row>
    <row r="51" spans="1:21" x14ac:dyDescent="0.25">
      <c r="A51" s="7"/>
      <c r="B51" s="7"/>
      <c r="C51" s="7" t="s">
        <v>45</v>
      </c>
      <c r="D51" s="7"/>
      <c r="E51" s="7"/>
      <c r="F51" s="7"/>
      <c r="G51" s="16"/>
      <c r="I51" s="8">
        <v>0</v>
      </c>
      <c r="J51" s="85"/>
      <c r="K51" s="33"/>
      <c r="L51" s="34"/>
      <c r="M51" s="81"/>
      <c r="N51" s="33"/>
      <c r="O51" s="43"/>
      <c r="P51" s="81"/>
      <c r="Q51" s="61"/>
      <c r="R51" s="83"/>
      <c r="S51" s="2"/>
      <c r="U51" s="2"/>
    </row>
    <row r="52" spans="1:21" x14ac:dyDescent="0.25">
      <c r="A52" s="7"/>
      <c r="B52" s="7"/>
      <c r="C52" s="86" t="s">
        <v>46</v>
      </c>
      <c r="D52" s="7"/>
      <c r="E52" s="7"/>
      <c r="F52" s="7"/>
      <c r="G52" s="16"/>
      <c r="H52" s="55">
        <f>+L119</f>
        <v>38590000</v>
      </c>
      <c r="I52" s="8"/>
      <c r="J52" s="87"/>
      <c r="K52" s="33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86" t="s">
        <v>47</v>
      </c>
      <c r="D53" s="7"/>
      <c r="E53" s="7"/>
      <c r="F53" s="7"/>
      <c r="G53" s="16"/>
      <c r="H53" s="55">
        <f>+O119</f>
        <v>15800000</v>
      </c>
      <c r="I53" s="8"/>
      <c r="J53" s="87"/>
      <c r="K53" s="33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7" t="s">
        <v>48</v>
      </c>
      <c r="D54" s="7"/>
      <c r="E54" s="7"/>
      <c r="F54" s="7"/>
      <c r="G54" s="7"/>
      <c r="H54" s="68"/>
      <c r="I54" s="8"/>
      <c r="J54" s="87"/>
      <c r="K54" s="33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7" t="s">
        <v>49</v>
      </c>
      <c r="D55" s="7"/>
      <c r="E55" s="7"/>
      <c r="F55" s="7"/>
      <c r="G55" s="7"/>
      <c r="H55" s="16"/>
      <c r="I55" s="68">
        <f>SUM(H52:H54)</f>
        <v>54390000</v>
      </c>
      <c r="J55" s="85"/>
      <c r="K55" s="33"/>
      <c r="L55" s="34"/>
      <c r="M55" s="81"/>
      <c r="N55" s="33"/>
      <c r="O55" s="43"/>
      <c r="P55" s="81"/>
      <c r="Q55" s="61"/>
      <c r="R55" s="88"/>
      <c r="S55" s="66"/>
      <c r="T55" s="88"/>
      <c r="U55" s="66"/>
    </row>
    <row r="56" spans="1:21" x14ac:dyDescent="0.25">
      <c r="A56" s="7"/>
      <c r="B56" s="7"/>
      <c r="C56" s="17" t="s">
        <v>49</v>
      </c>
      <c r="D56" s="7"/>
      <c r="E56" s="7"/>
      <c r="F56" s="7"/>
      <c r="G56" s="7"/>
      <c r="H56" s="8"/>
      <c r="I56" s="8">
        <f>+I31-I49+I55</f>
        <v>97758600</v>
      </c>
      <c r="J56" s="85"/>
      <c r="K56" s="33"/>
      <c r="L56" s="34"/>
      <c r="M56" s="89"/>
      <c r="N56" s="33"/>
      <c r="O56" s="43"/>
      <c r="P56" s="89"/>
      <c r="Q56" s="61"/>
      <c r="R56" s="88"/>
      <c r="S56" s="66"/>
      <c r="T56" s="88"/>
      <c r="U56" s="66"/>
    </row>
    <row r="57" spans="1:21" x14ac:dyDescent="0.25">
      <c r="A57" s="86" t="s">
        <v>50</v>
      </c>
      <c r="B57" s="7"/>
      <c r="C57" s="7" t="s">
        <v>51</v>
      </c>
      <c r="D57" s="7"/>
      <c r="E57" s="7"/>
      <c r="F57" s="7"/>
      <c r="G57" s="7"/>
      <c r="H57" s="8"/>
      <c r="I57" s="8">
        <f>+I27</f>
        <v>97758600</v>
      </c>
      <c r="J57" s="87"/>
      <c r="K57" s="33"/>
      <c r="L57" s="34"/>
      <c r="M57" s="89"/>
      <c r="N57" s="33"/>
      <c r="O57" s="43"/>
      <c r="P57" s="89"/>
      <c r="Q57" s="61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8">
        <v>0</v>
      </c>
      <c r="J58" s="87"/>
      <c r="K58" s="33"/>
      <c r="L58" s="34"/>
      <c r="M58" s="90"/>
      <c r="N58" s="33"/>
      <c r="O58" s="43"/>
      <c r="P58" s="90"/>
      <c r="Q58" s="61"/>
      <c r="R58" s="88"/>
      <c r="S58" s="66"/>
      <c r="T58" s="88"/>
      <c r="U58" s="91"/>
    </row>
    <row r="59" spans="1:21" x14ac:dyDescent="0.25">
      <c r="A59" s="7"/>
      <c r="B59" s="7"/>
      <c r="C59" s="7"/>
      <c r="D59" s="7"/>
      <c r="E59" s="7" t="s">
        <v>52</v>
      </c>
      <c r="F59" s="7"/>
      <c r="G59" s="7"/>
      <c r="H59" s="8"/>
      <c r="I59" s="8">
        <f>+I57-I56</f>
        <v>0</v>
      </c>
      <c r="J59" s="92"/>
      <c r="K59" s="33"/>
      <c r="L59" s="34"/>
      <c r="M59" s="81"/>
      <c r="N59" s="33"/>
      <c r="O59" s="43"/>
      <c r="P59" s="81"/>
      <c r="Q59" s="61"/>
      <c r="R59" s="88"/>
      <c r="S59" s="66"/>
      <c r="T59" s="88"/>
      <c r="U59" s="88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2"/>
      <c r="K60" s="33"/>
      <c r="L60" s="34"/>
      <c r="M60" s="90"/>
      <c r="N60" s="33"/>
      <c r="O60" s="43"/>
      <c r="P60" s="90"/>
      <c r="Q60" s="61"/>
      <c r="R60" s="88"/>
      <c r="S60" s="66"/>
      <c r="T60" s="88"/>
      <c r="U60" s="88"/>
    </row>
    <row r="61" spans="1:21" x14ac:dyDescent="0.25">
      <c r="A61" s="7" t="s">
        <v>53</v>
      </c>
      <c r="B61" s="7"/>
      <c r="C61" s="7"/>
      <c r="D61" s="7"/>
      <c r="E61" s="7"/>
      <c r="F61" s="7"/>
      <c r="G61" s="7"/>
      <c r="H61" s="8"/>
      <c r="I61" s="93"/>
      <c r="J61" s="92"/>
      <c r="K61" s="33"/>
      <c r="L61" s="34"/>
      <c r="M61" s="90"/>
      <c r="N61" s="33"/>
      <c r="O61" s="43"/>
      <c r="P61" s="90"/>
      <c r="Q61" s="61"/>
      <c r="R61" s="88"/>
      <c r="S61" s="66"/>
      <c r="T61" s="88"/>
      <c r="U61" s="88"/>
    </row>
    <row r="62" spans="1:21" x14ac:dyDescent="0.25">
      <c r="A62" s="7" t="s">
        <v>54</v>
      </c>
      <c r="B62" s="7"/>
      <c r="C62" s="7"/>
      <c r="D62" s="7"/>
      <c r="E62" s="7" t="s">
        <v>7</v>
      </c>
      <c r="F62" s="7"/>
      <c r="G62" s="7" t="s">
        <v>55</v>
      </c>
      <c r="H62" s="8"/>
      <c r="I62" s="22"/>
      <c r="J62" s="92"/>
      <c r="K62" s="33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2"/>
      <c r="K63" s="33"/>
      <c r="L63" s="34"/>
      <c r="M63" s="90"/>
      <c r="N63" s="33"/>
      <c r="O63" s="43"/>
      <c r="P63" s="90"/>
      <c r="Q63" s="61"/>
      <c r="S63" s="41"/>
    </row>
    <row r="64" spans="1:21" x14ac:dyDescent="0.25">
      <c r="A64" s="94"/>
      <c r="B64" s="95"/>
      <c r="C64" s="95"/>
      <c r="D64" s="96"/>
      <c r="E64" s="96"/>
      <c r="F64" s="96"/>
      <c r="G64" s="96"/>
      <c r="H64" s="96"/>
      <c r="J64" s="92"/>
      <c r="K64" s="57"/>
      <c r="L64" s="34"/>
      <c r="N64" s="33"/>
      <c r="O64" s="43"/>
      <c r="Q64" s="61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92"/>
      <c r="K65" s="77"/>
      <c r="L65" s="34"/>
      <c r="N65" s="33"/>
      <c r="O65" s="43"/>
      <c r="Q65" s="61"/>
      <c r="S65" s="83"/>
    </row>
    <row r="66" spans="1:19" x14ac:dyDescent="0.25">
      <c r="A66" s="97" t="s">
        <v>56</v>
      </c>
      <c r="B66" s="95"/>
      <c r="C66" s="95"/>
      <c r="D66" s="96"/>
      <c r="E66" s="96"/>
      <c r="F66" s="96"/>
      <c r="G66" s="9" t="s">
        <v>57</v>
      </c>
      <c r="J66" s="92"/>
      <c r="K66" s="77"/>
      <c r="L66" s="34"/>
      <c r="O66" s="43"/>
      <c r="Q66" s="61"/>
      <c r="S66" s="83"/>
    </row>
    <row r="67" spans="1:19" x14ac:dyDescent="0.25">
      <c r="K67" s="77"/>
      <c r="L67" s="34"/>
    </row>
    <row r="68" spans="1:19" x14ac:dyDescent="0.25">
      <c r="A68" s="97" t="s">
        <v>58</v>
      </c>
      <c r="B68" s="95"/>
      <c r="C68" s="95"/>
      <c r="D68" s="96"/>
      <c r="E68" s="96"/>
      <c r="F68" s="96"/>
      <c r="G68" s="9"/>
      <c r="H68" s="6" t="s">
        <v>59</v>
      </c>
      <c r="J68" s="92"/>
      <c r="K68" s="77"/>
      <c r="L68" s="34"/>
      <c r="O68" s="43"/>
      <c r="Q68" s="61"/>
      <c r="S68" s="83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92"/>
      <c r="K69" s="77"/>
      <c r="L69" s="34"/>
      <c r="O69" s="43"/>
      <c r="Q69" s="61"/>
    </row>
    <row r="70" spans="1:19" x14ac:dyDescent="0.25">
      <c r="A70" s="2"/>
      <c r="B70" s="2"/>
      <c r="C70" s="2"/>
      <c r="D70" s="2"/>
      <c r="E70" s="2"/>
      <c r="F70" s="2"/>
      <c r="G70" s="96" t="s">
        <v>60</v>
      </c>
      <c r="H70" s="2"/>
      <c r="I70" s="2"/>
      <c r="J70" s="92"/>
      <c r="K70" s="77"/>
      <c r="L70" s="34"/>
      <c r="M70" s="90"/>
      <c r="N70" s="90"/>
      <c r="O70" s="43"/>
      <c r="P70" s="90"/>
      <c r="Q70" s="61"/>
    </row>
    <row r="71" spans="1:19" x14ac:dyDescent="0.25">
      <c r="A71" s="2"/>
      <c r="B71" s="2"/>
      <c r="C71" s="2"/>
      <c r="D71" s="2"/>
      <c r="E71" s="2"/>
      <c r="F71" s="2"/>
      <c r="G71" s="96"/>
      <c r="H71" s="2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 t="s">
        <v>61</v>
      </c>
      <c r="F72" s="2"/>
      <c r="G72" s="2"/>
      <c r="H72" s="2"/>
      <c r="I72" s="2"/>
      <c r="J72" s="92"/>
      <c r="K72" s="77"/>
      <c r="L72" s="34"/>
      <c r="O72" s="43"/>
      <c r="Q72" s="61"/>
    </row>
    <row r="73" spans="1:19" x14ac:dyDescent="0.25">
      <c r="A73" s="2"/>
      <c r="B73" s="2"/>
      <c r="C73" s="2"/>
      <c r="D73" s="2"/>
      <c r="E73" s="2" t="s">
        <v>61</v>
      </c>
      <c r="F73" s="2"/>
      <c r="G73" s="2"/>
      <c r="H73" s="2"/>
      <c r="I73" s="99"/>
      <c r="J73" s="92"/>
      <c r="K73" s="77"/>
      <c r="L73" s="34"/>
      <c r="O73" s="43"/>
      <c r="Q73" s="61"/>
    </row>
    <row r="74" spans="1:19" x14ac:dyDescent="0.25">
      <c r="A74" s="96"/>
      <c r="B74" s="96"/>
      <c r="C74" s="96"/>
      <c r="D74" s="96"/>
      <c r="E74" s="96"/>
      <c r="F74" s="96"/>
      <c r="G74" s="100"/>
      <c r="H74" s="101"/>
      <c r="I74" s="96"/>
      <c r="J74" s="92"/>
      <c r="K74" s="77"/>
      <c r="L74" s="34"/>
      <c r="O74" s="43"/>
      <c r="Q74" s="102"/>
    </row>
    <row r="75" spans="1:19" x14ac:dyDescent="0.25">
      <c r="A75" s="96"/>
      <c r="B75" s="96"/>
      <c r="C75" s="96"/>
      <c r="D75" s="96"/>
      <c r="E75" s="96"/>
      <c r="F75" s="96"/>
      <c r="G75" s="100" t="s">
        <v>62</v>
      </c>
      <c r="H75" s="103"/>
      <c r="I75" s="96"/>
      <c r="J75" s="92"/>
      <c r="K75" s="77"/>
      <c r="L75" s="34"/>
      <c r="O75" s="43"/>
      <c r="Q75" s="102"/>
    </row>
    <row r="76" spans="1:19" x14ac:dyDescent="0.25">
      <c r="A76" s="104"/>
      <c r="B76" s="105"/>
      <c r="C76" s="105"/>
      <c r="D76" s="105"/>
      <c r="E76" s="106"/>
      <c r="F76" s="2"/>
      <c r="G76" s="2"/>
      <c r="H76" s="66"/>
      <c r="I76" s="2"/>
      <c r="J76" s="92"/>
      <c r="K76" s="77"/>
      <c r="L76" s="34"/>
      <c r="O76" s="43"/>
      <c r="Q76" s="102"/>
    </row>
    <row r="77" spans="1:19" x14ac:dyDescent="0.25">
      <c r="A77" s="104"/>
      <c r="B77" s="105"/>
      <c r="C77" s="107"/>
      <c r="D77" s="105"/>
      <c r="E77" s="108"/>
      <c r="F77" s="2"/>
      <c r="G77" s="2"/>
      <c r="H77" s="66"/>
      <c r="I77" s="2"/>
      <c r="J77" s="92"/>
      <c r="K77" s="109"/>
      <c r="O77" s="43"/>
      <c r="Q77" s="102"/>
    </row>
    <row r="78" spans="1:19" x14ac:dyDescent="0.25">
      <c r="A78" s="106"/>
      <c r="B78" s="105"/>
      <c r="C78" s="107"/>
      <c r="D78" s="107"/>
      <c r="E78" s="110"/>
      <c r="F78" s="83"/>
      <c r="H78" s="88"/>
      <c r="J78" s="92"/>
      <c r="O78" s="43"/>
      <c r="Q78" s="102"/>
    </row>
    <row r="79" spans="1:19" x14ac:dyDescent="0.25">
      <c r="A79" s="111"/>
      <c r="B79" s="105"/>
      <c r="C79" s="112"/>
      <c r="D79" s="112"/>
      <c r="E79" s="110"/>
      <c r="H79" s="88"/>
      <c r="J79" s="92"/>
      <c r="O79" s="43"/>
      <c r="Q79" s="102"/>
    </row>
    <row r="80" spans="1:19" x14ac:dyDescent="0.25">
      <c r="A80" s="113"/>
      <c r="B80" s="105"/>
      <c r="C80" s="112"/>
      <c r="D80" s="112"/>
      <c r="E80" s="110"/>
      <c r="H80" s="88"/>
      <c r="J80" s="92"/>
      <c r="O80" s="43"/>
      <c r="Q80" s="114"/>
    </row>
    <row r="81" spans="1:17" x14ac:dyDescent="0.25">
      <c r="A81" s="113"/>
      <c r="B81" s="105"/>
      <c r="C81" s="112"/>
      <c r="D81" s="112"/>
      <c r="E81" s="110"/>
      <c r="H81" s="88"/>
      <c r="J81" s="92"/>
      <c r="O81" s="43"/>
      <c r="Q81" s="114"/>
    </row>
    <row r="82" spans="1:17" x14ac:dyDescent="0.25">
      <c r="A82" s="115"/>
      <c r="B82" s="105"/>
      <c r="C82" s="105"/>
      <c r="D82" s="105"/>
      <c r="E82" s="106"/>
      <c r="F82" s="2"/>
      <c r="G82" s="2"/>
      <c r="H82" s="66"/>
      <c r="I82" s="2"/>
      <c r="J82" s="92"/>
      <c r="K82" s="57"/>
      <c r="L82" s="43"/>
      <c r="O82" s="43"/>
      <c r="Q82" s="114"/>
    </row>
    <row r="83" spans="1:17" x14ac:dyDescent="0.25">
      <c r="A83" s="104" t="s">
        <v>63</v>
      </c>
      <c r="B83" s="105"/>
      <c r="C83" s="105"/>
      <c r="D83" s="105"/>
      <c r="E83" s="106"/>
      <c r="F83" s="2"/>
      <c r="G83" s="2"/>
      <c r="H83" s="66"/>
      <c r="I83" s="2"/>
      <c r="J83" s="92"/>
      <c r="K83" s="116"/>
      <c r="L83" s="43"/>
      <c r="O83" s="43"/>
      <c r="Q83" s="114"/>
    </row>
    <row r="84" spans="1:17" x14ac:dyDescent="0.25">
      <c r="A84" s="104"/>
      <c r="B84" s="105"/>
      <c r="C84" s="107"/>
      <c r="D84" s="105"/>
      <c r="E84" s="108"/>
      <c r="F84" s="2"/>
      <c r="G84" s="2"/>
      <c r="H84" s="66"/>
      <c r="I84" s="2"/>
      <c r="J84" s="92"/>
      <c r="K84" s="116"/>
      <c r="L84" s="43"/>
      <c r="O84" s="43"/>
      <c r="Q84" s="114"/>
    </row>
    <row r="85" spans="1:17" x14ac:dyDescent="0.25">
      <c r="A85" s="117">
        <f>SUM(A66:A84)</f>
        <v>0</v>
      </c>
      <c r="E85" s="88">
        <f>SUM(E66:E84)</f>
        <v>0</v>
      </c>
      <c r="H85" s="88">
        <f>SUM(H66:H84)</f>
        <v>0</v>
      </c>
      <c r="J85" s="92"/>
      <c r="K85" s="116"/>
      <c r="L85" s="43"/>
      <c r="O85" s="43"/>
      <c r="Q85" s="114"/>
    </row>
    <row r="86" spans="1:17" x14ac:dyDescent="0.25">
      <c r="J86" s="92"/>
      <c r="K86" s="116"/>
      <c r="L86" s="43"/>
      <c r="O86" s="43"/>
      <c r="Q86" s="102"/>
    </row>
    <row r="87" spans="1:17" x14ac:dyDescent="0.25">
      <c r="J87" s="92"/>
      <c r="K87" s="116"/>
      <c r="L87" s="43"/>
      <c r="O87" s="43"/>
      <c r="Q87" s="102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">
      <c r="K92" s="116"/>
      <c r="L92" s="43"/>
      <c r="O92" s="43"/>
      <c r="Q92" s="102"/>
    </row>
    <row r="93" spans="1:17" x14ac:dyDescent="0.2"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5">
      <c r="K98" s="116"/>
      <c r="L98" s="118"/>
      <c r="O98" s="118"/>
      <c r="Q98" s="102"/>
    </row>
    <row r="99" spans="1:21" x14ac:dyDescent="0.25">
      <c r="K99" s="116"/>
      <c r="L99" s="118"/>
      <c r="O99" s="118"/>
      <c r="Q99" s="102"/>
    </row>
    <row r="100" spans="1:21" x14ac:dyDescent="0.25">
      <c r="K100" s="116"/>
      <c r="L100" s="119"/>
      <c r="O100" s="119"/>
      <c r="Q100" s="102"/>
    </row>
    <row r="101" spans="1:21" x14ac:dyDescent="0.25">
      <c r="K101" s="116"/>
      <c r="L101" s="119"/>
      <c r="O101" s="119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6"/>
      <c r="L107" s="119"/>
      <c r="O107" s="119"/>
      <c r="Q107" s="102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6"/>
      <c r="L108" s="119"/>
      <c r="O108" s="119"/>
      <c r="Q108" s="98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98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0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6"/>
      <c r="L113" s="119"/>
      <c r="O113" s="119"/>
      <c r="Q113" s="98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20">
        <f>SUM(L12:L118)</f>
        <v>38590000</v>
      </c>
      <c r="M119" s="120">
        <f t="shared" ref="M119:P119" si="1">SUM(M13:M118)</f>
        <v>155000</v>
      </c>
      <c r="N119" s="120">
        <f>SUM(N13:N118)</f>
        <v>0</v>
      </c>
      <c r="O119" s="120">
        <f>SUM(O13:O118)</f>
        <v>15800000</v>
      </c>
      <c r="P119" s="120">
        <f t="shared" si="1"/>
        <v>0</v>
      </c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20">
        <f>SUM(L16:L119)</f>
        <v>72730000</v>
      </c>
      <c r="O120" s="120">
        <f>SUM(O13:O119)</f>
        <v>31600000</v>
      </c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7"/>
      <c r="O121" s="27"/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7"/>
      <c r="O122" s="27"/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E10" zoomScale="90" zoomScaleNormal="100" zoomScaleSheetLayoutView="90" workbookViewId="0">
      <selection activeCell="L24" sqref="L2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39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68</v>
      </c>
      <c r="C3" s="9"/>
      <c r="D3" s="7"/>
      <c r="E3" s="7"/>
      <c r="F3" s="7"/>
      <c r="G3" s="7"/>
      <c r="H3" s="7" t="s">
        <v>3</v>
      </c>
      <c r="I3" s="11">
        <v>43242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34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994</v>
      </c>
      <c r="F8" s="21"/>
      <c r="G8" s="16">
        <f>C8*E8</f>
        <v>99400000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446</v>
      </c>
      <c r="F9" s="21"/>
      <c r="G9" s="16">
        <f t="shared" ref="G9:G16" si="0">C9*E9</f>
        <v>22300000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41</v>
      </c>
      <c r="F10" s="21"/>
      <c r="G10" s="16">
        <f t="shared" si="0"/>
        <v>820000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52</v>
      </c>
      <c r="F11" s="21"/>
      <c r="G11" s="16">
        <f t="shared" si="0"/>
        <v>520000</v>
      </c>
      <c r="H11" s="8"/>
      <c r="I11" s="16"/>
      <c r="J11" s="16"/>
      <c r="K11" s="25"/>
      <c r="L11" s="146" t="s">
        <v>13</v>
      </c>
      <c r="M11" s="146"/>
      <c r="N11" s="147" t="s">
        <v>14</v>
      </c>
      <c r="O11" s="147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10</v>
      </c>
      <c r="F12" s="21"/>
      <c r="G12" s="16">
        <f t="shared" si="0"/>
        <v>50000</v>
      </c>
      <c r="H12" s="8"/>
      <c r="I12" s="16"/>
      <c r="L12" s="27" t="s">
        <v>16</v>
      </c>
      <c r="M12" s="28"/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1</v>
      </c>
      <c r="F13" s="21"/>
      <c r="G13" s="16">
        <f t="shared" si="0"/>
        <v>2000</v>
      </c>
      <c r="H13" s="8"/>
      <c r="I13" s="16"/>
      <c r="J13" s="32"/>
      <c r="K13" s="65" t="s">
        <v>144</v>
      </c>
      <c r="L13" s="43">
        <v>1700000</v>
      </c>
      <c r="M13" s="35">
        <v>415000</v>
      </c>
      <c r="N13" s="33"/>
      <c r="O13" s="34">
        <v>6500000</v>
      </c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65" t="s">
        <v>145</v>
      </c>
      <c r="L14" s="43">
        <v>1000000</v>
      </c>
      <c r="M14" s="35">
        <v>1500000</v>
      </c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65" t="s">
        <v>146</v>
      </c>
      <c r="L15" s="43">
        <v>1500000</v>
      </c>
      <c r="M15" s="35">
        <v>350000</v>
      </c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65" t="s">
        <v>147</v>
      </c>
      <c r="L16" s="43">
        <v>2500000</v>
      </c>
      <c r="M16" s="35">
        <v>40000</v>
      </c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123092000</v>
      </c>
      <c r="I17" s="9"/>
      <c r="J17" s="32"/>
      <c r="K17" s="65" t="s">
        <v>148</v>
      </c>
      <c r="L17" s="43">
        <v>5000000</v>
      </c>
      <c r="M17" s="35">
        <v>257000</v>
      </c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65" t="s">
        <v>149</v>
      </c>
      <c r="L18" s="43">
        <v>3000000</v>
      </c>
      <c r="M18" s="35">
        <v>350000</v>
      </c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65" t="s">
        <v>150</v>
      </c>
      <c r="L19" s="43">
        <v>2500000</v>
      </c>
      <c r="M19" s="35">
        <v>3000000</v>
      </c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65" t="s">
        <v>151</v>
      </c>
      <c r="L20" s="43">
        <v>5000000</v>
      </c>
      <c r="M20" s="35">
        <v>500000</v>
      </c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451</v>
      </c>
      <c r="F21" s="7"/>
      <c r="G21" s="22">
        <f>C21*E21</f>
        <v>225500</v>
      </c>
      <c r="H21" s="8"/>
      <c r="I21" s="22"/>
      <c r="J21" s="32"/>
      <c r="K21" s="65" t="s">
        <v>152</v>
      </c>
      <c r="L21" s="43">
        <v>850000</v>
      </c>
      <c r="M21" s="35"/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65" t="s">
        <v>153</v>
      </c>
      <c r="L22" s="43">
        <v>1000000</v>
      </c>
      <c r="M22" s="35"/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5</v>
      </c>
      <c r="F23" s="7"/>
      <c r="G23" s="22">
        <f>C23*E23</f>
        <v>500</v>
      </c>
      <c r="H23" s="8"/>
      <c r="I23" s="9"/>
      <c r="J23" s="32"/>
      <c r="K23" s="65" t="s">
        <v>154</v>
      </c>
      <c r="L23" s="43">
        <v>1000000</v>
      </c>
      <c r="M23" s="35"/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65" t="s">
        <v>155</v>
      </c>
      <c r="L24" s="43">
        <v>6459000</v>
      </c>
      <c r="M24" s="35"/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65"/>
      <c r="L25" s="43">
        <f>+-6500000</f>
        <v>-6500000</v>
      </c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226600</v>
      </c>
      <c r="I26" s="8"/>
      <c r="J26" s="32"/>
      <c r="K26" s="65"/>
      <c r="L26" s="43"/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123318600</v>
      </c>
      <c r="J27" s="32"/>
      <c r="K27" s="65"/>
      <c r="L27" s="43"/>
      <c r="M27" s="54"/>
      <c r="N27" s="33"/>
      <c r="O27" s="34"/>
      <c r="P27" s="54"/>
      <c r="Q27" s="37"/>
      <c r="R27" s="52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2"/>
      <c r="K28" s="65"/>
      <c r="L28" s="43"/>
      <c r="M28" s="64"/>
      <c r="N28" s="33"/>
      <c r="O28" s="34"/>
      <c r="P28" s="64"/>
      <c r="Q28" s="61"/>
      <c r="R28" s="40"/>
      <c r="S28" s="41"/>
      <c r="T28" s="48"/>
      <c r="U28" s="41"/>
    </row>
    <row r="29" spans="1:21" x14ac:dyDescent="0.25">
      <c r="A29" s="7"/>
      <c r="B29" s="7"/>
      <c r="C29" s="17" t="s">
        <v>29</v>
      </c>
      <c r="D29" s="7"/>
      <c r="E29" s="7"/>
      <c r="F29" s="7"/>
      <c r="G29" s="7"/>
      <c r="H29" s="8"/>
      <c r="I29" s="8"/>
      <c r="J29" s="32"/>
      <c r="K29" s="65"/>
      <c r="L29" s="43"/>
      <c r="M29" s="64"/>
      <c r="N29" s="33"/>
      <c r="O29" s="34"/>
      <c r="P29" s="64"/>
      <c r="Q29" s="61"/>
      <c r="R29" s="2"/>
      <c r="S29" s="41"/>
      <c r="T29" s="2"/>
      <c r="U29" s="41"/>
    </row>
    <row r="30" spans="1:21" x14ac:dyDescent="0.25">
      <c r="A30" s="7"/>
      <c r="B30" s="7"/>
      <c r="C30" s="7" t="s">
        <v>30</v>
      </c>
      <c r="D30" s="7"/>
      <c r="E30" s="7"/>
      <c r="F30" s="7"/>
      <c r="G30" s="7" t="s">
        <v>7</v>
      </c>
      <c r="H30" s="8"/>
      <c r="I30" s="8">
        <f>+'14 Mei '!I38</f>
        <v>581495965</v>
      </c>
      <c r="J30" s="32"/>
      <c r="K30" s="65"/>
      <c r="L30" s="43"/>
      <c r="M30" s="64"/>
      <c r="N30" s="33"/>
      <c r="O30" s="34"/>
      <c r="P30" s="64"/>
      <c r="Q30" s="61"/>
      <c r="R30" s="2"/>
      <c r="S30" s="41"/>
      <c r="T30" s="2"/>
      <c r="U30" s="41"/>
    </row>
    <row r="31" spans="1:21" x14ac:dyDescent="0.25">
      <c r="A31" s="7"/>
      <c r="B31" s="7"/>
      <c r="C31" s="7" t="s">
        <v>31</v>
      </c>
      <c r="D31" s="7"/>
      <c r="E31" s="7"/>
      <c r="F31" s="7"/>
      <c r="G31" s="7"/>
      <c r="H31" s="8"/>
      <c r="I31" s="8">
        <f>+'21 Mei'!I56</f>
        <v>97758600</v>
      </c>
      <c r="J31" s="32"/>
      <c r="K31" s="65"/>
      <c r="L31" s="43"/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65"/>
      <c r="L32" s="43"/>
      <c r="M32" s="64"/>
      <c r="N32" s="33"/>
      <c r="O32" s="34"/>
      <c r="P32" s="64"/>
      <c r="Q32" s="61"/>
      <c r="R32" s="2"/>
      <c r="S32" s="41"/>
      <c r="T32" s="66"/>
      <c r="U32" s="41"/>
    </row>
    <row r="33" spans="1:21" x14ac:dyDescent="0.25">
      <c r="A33" s="7"/>
      <c r="B33" s="7"/>
      <c r="C33" s="17" t="s">
        <v>32</v>
      </c>
      <c r="D33" s="7"/>
      <c r="E33" s="7"/>
      <c r="F33" s="7"/>
      <c r="G33" s="7"/>
      <c r="H33" s="8"/>
      <c r="I33" s="40"/>
      <c r="J33" s="32"/>
      <c r="K33" s="65"/>
      <c r="L33" s="43"/>
      <c r="M33" s="64"/>
      <c r="N33" s="33"/>
      <c r="O33" s="34"/>
      <c r="P33" s="64"/>
      <c r="Q33" s="61"/>
      <c r="R33" s="41"/>
      <c r="S33" s="41"/>
      <c r="T33" s="2"/>
      <c r="U33" s="41"/>
    </row>
    <row r="34" spans="1:21" x14ac:dyDescent="0.2">
      <c r="A34" s="7"/>
      <c r="B34" s="17">
        <v>1</v>
      </c>
      <c r="C34" s="17" t="s">
        <v>33</v>
      </c>
      <c r="D34" s="7"/>
      <c r="E34" s="7"/>
      <c r="F34" s="7"/>
      <c r="G34" s="7"/>
      <c r="H34" s="8"/>
      <c r="I34" s="8"/>
      <c r="J34" s="32"/>
      <c r="K34" s="65"/>
      <c r="L34" s="43"/>
      <c r="N34" s="33"/>
      <c r="O34" s="34"/>
      <c r="Q34" s="61"/>
      <c r="R34" s="9"/>
      <c r="S34" s="41"/>
      <c r="T34" s="2"/>
      <c r="U34" s="2"/>
    </row>
    <row r="35" spans="1:21" x14ac:dyDescent="0.2">
      <c r="A35" s="7"/>
      <c r="B35" s="17"/>
      <c r="C35" s="17" t="s">
        <v>15</v>
      </c>
      <c r="D35" s="7"/>
      <c r="E35" s="7"/>
      <c r="F35" s="7"/>
      <c r="G35" s="7"/>
      <c r="H35" s="8"/>
      <c r="I35" s="8"/>
      <c r="J35" s="32"/>
      <c r="K35" s="65"/>
      <c r="L35" s="43"/>
      <c r="N35" s="33"/>
      <c r="O35" s="34"/>
      <c r="Q35" s="61"/>
      <c r="S35" s="41"/>
      <c r="T35" s="2"/>
      <c r="U35" s="2"/>
    </row>
    <row r="36" spans="1:21" x14ac:dyDescent="0.2">
      <c r="A36" s="7"/>
      <c r="B36" s="7"/>
      <c r="C36" s="7" t="s">
        <v>34</v>
      </c>
      <c r="D36" s="7"/>
      <c r="E36" s="7" t="s">
        <v>35</v>
      </c>
      <c r="F36" s="7"/>
      <c r="G36" s="22"/>
      <c r="H36" s="55"/>
      <c r="I36" s="8"/>
      <c r="J36" s="32"/>
      <c r="K36" s="65"/>
      <c r="L36" s="43"/>
      <c r="N36" s="33"/>
      <c r="O36" s="34"/>
      <c r="Q36" s="61"/>
      <c r="S36" s="41"/>
      <c r="T36" s="2"/>
      <c r="U36" s="2"/>
    </row>
    <row r="37" spans="1:21" x14ac:dyDescent="0.2">
      <c r="A37" s="7"/>
      <c r="B37" s="7"/>
      <c r="C37" s="7" t="s">
        <v>36</v>
      </c>
      <c r="D37" s="7"/>
      <c r="E37" s="7"/>
      <c r="F37" s="7"/>
      <c r="G37" s="7"/>
      <c r="H37" s="68"/>
      <c r="I37" s="7" t="s">
        <v>7</v>
      </c>
      <c r="J37" s="32"/>
      <c r="K37" s="65"/>
      <c r="L37" s="43"/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37</v>
      </c>
      <c r="D38" s="7"/>
      <c r="E38" s="7"/>
      <c r="F38" s="7"/>
      <c r="G38" s="7"/>
      <c r="H38" s="8"/>
      <c r="I38" s="8">
        <f>+I30+H36-H37</f>
        <v>581495965</v>
      </c>
      <c r="J38" s="32"/>
      <c r="K38" s="65"/>
      <c r="L38" s="43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65"/>
      <c r="L39" s="43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38</v>
      </c>
      <c r="D40" s="7"/>
      <c r="E40" s="7"/>
      <c r="F40" s="7"/>
      <c r="G40" s="7"/>
      <c r="H40" s="8">
        <v>75000000</v>
      </c>
      <c r="I40" s="8"/>
      <c r="J40" s="32"/>
      <c r="K40" s="65"/>
      <c r="L40" s="43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17" t="s">
        <v>39</v>
      </c>
      <c r="D41" s="7"/>
      <c r="E41" s="7"/>
      <c r="F41" s="7"/>
      <c r="G41" s="7"/>
      <c r="H41" s="55">
        <v>7528602</v>
      </c>
      <c r="J41" s="32"/>
      <c r="K41" s="65"/>
      <c r="L41" s="43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17" t="s">
        <v>40</v>
      </c>
      <c r="D42" s="7"/>
      <c r="E42" s="7"/>
      <c r="F42" s="7"/>
      <c r="G42" s="7"/>
      <c r="H42" s="8">
        <v>14838470</v>
      </c>
      <c r="I42" s="8"/>
      <c r="J42" s="32"/>
      <c r="K42" s="65"/>
      <c r="L42" s="43"/>
      <c r="N42" s="57"/>
      <c r="O42" s="69"/>
      <c r="Q42" s="61"/>
      <c r="S42" s="41"/>
      <c r="T42" s="2"/>
      <c r="U42" s="2"/>
    </row>
    <row r="43" spans="1:21" ht="16.5" x14ac:dyDescent="0.35">
      <c r="A43" s="7"/>
      <c r="B43" s="7"/>
      <c r="C43" s="17" t="s">
        <v>41</v>
      </c>
      <c r="D43" s="7"/>
      <c r="E43" s="7"/>
      <c r="F43" s="7"/>
      <c r="G43" s="7"/>
      <c r="H43" s="70">
        <v>142663893</v>
      </c>
      <c r="I43" s="8"/>
      <c r="J43" s="32"/>
      <c r="K43" s="65"/>
      <c r="L43" s="43"/>
      <c r="N43" s="33"/>
      <c r="O43" s="69"/>
      <c r="Q43" s="61"/>
      <c r="R43" s="71"/>
      <c r="S43" s="40"/>
      <c r="T43" s="72"/>
      <c r="U43" s="7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3">
        <f>SUM(H40:H43)</f>
        <v>240030965</v>
      </c>
      <c r="J44" s="32"/>
      <c r="K44" s="65"/>
      <c r="L44" s="43"/>
      <c r="N44" s="57"/>
      <c r="O44" s="69"/>
      <c r="Q44" s="61"/>
      <c r="R44" s="71"/>
      <c r="S44" s="40"/>
      <c r="T44" s="74"/>
      <c r="U44" s="72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5">
        <f>SUM(I38:I44)</f>
        <v>821526930</v>
      </c>
      <c r="J45" s="32"/>
      <c r="K45" s="65"/>
      <c r="L45" s="43"/>
      <c r="N45" s="33"/>
      <c r="O45" s="69"/>
      <c r="Q45" s="61"/>
      <c r="R45" s="71"/>
      <c r="S45" s="40"/>
      <c r="T45" s="71"/>
      <c r="U45" s="72"/>
    </row>
    <row r="46" spans="1:21" x14ac:dyDescent="0.2">
      <c r="A46" s="7"/>
      <c r="B46" s="17">
        <v>2</v>
      </c>
      <c r="C46" s="17" t="s">
        <v>42</v>
      </c>
      <c r="D46" s="7"/>
      <c r="E46" s="7"/>
      <c r="F46" s="7"/>
      <c r="G46" s="7"/>
      <c r="H46" s="8"/>
      <c r="I46" s="8"/>
      <c r="J46" s="76"/>
      <c r="K46" s="65"/>
      <c r="L46" s="43"/>
      <c r="N46" s="57"/>
      <c r="O46" s="69"/>
      <c r="Q46" s="61"/>
      <c r="R46" s="71"/>
      <c r="S46" s="72"/>
      <c r="T46" s="71"/>
      <c r="U46" s="72"/>
    </row>
    <row r="47" spans="1:21" x14ac:dyDescent="0.2">
      <c r="A47" s="7"/>
      <c r="B47" s="7"/>
      <c r="C47" s="7" t="s">
        <v>36</v>
      </c>
      <c r="D47" s="7"/>
      <c r="E47" s="7"/>
      <c r="F47" s="7"/>
      <c r="G47" s="16"/>
      <c r="H47" s="8">
        <f>M119</f>
        <v>6412000</v>
      </c>
      <c r="I47" s="8"/>
      <c r="J47" s="76"/>
      <c r="K47" s="65"/>
      <c r="L47" s="34"/>
      <c r="N47" s="33"/>
      <c r="O47" s="57"/>
      <c r="Q47" s="61"/>
      <c r="R47" s="78"/>
      <c r="S47" s="78">
        <f>SUM(S13:S45)</f>
        <v>0</v>
      </c>
      <c r="T47" s="71"/>
      <c r="U47" s="72"/>
    </row>
    <row r="48" spans="1:21" x14ac:dyDescent="0.2">
      <c r="A48" s="7"/>
      <c r="B48" s="7"/>
      <c r="C48" s="7" t="s">
        <v>43</v>
      </c>
      <c r="D48" s="7"/>
      <c r="E48" s="7"/>
      <c r="F48" s="7"/>
      <c r="G48" s="21"/>
      <c r="H48" s="79">
        <v>337000</v>
      </c>
      <c r="I48" s="8" t="s">
        <v>7</v>
      </c>
      <c r="J48" s="80"/>
      <c r="K48" s="65"/>
      <c r="L48" s="34"/>
      <c r="M48" s="81"/>
      <c r="N48" s="33"/>
      <c r="O48" s="57"/>
      <c r="P48" s="81"/>
      <c r="Q48" s="61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2"/>
      <c r="I49" s="8">
        <f>H47+H48</f>
        <v>6749000</v>
      </c>
      <c r="J49" s="80"/>
      <c r="K49" s="65"/>
      <c r="L49" s="34"/>
      <c r="M49" s="81"/>
      <c r="N49" s="33"/>
      <c r="O49" s="43"/>
      <c r="P49" s="81"/>
      <c r="Q49" s="61"/>
      <c r="R49" s="83"/>
      <c r="S49" s="2" t="s">
        <v>44</v>
      </c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84"/>
      <c r="I50" s="8" t="s">
        <v>7</v>
      </c>
      <c r="J50" s="76"/>
      <c r="K50" s="33"/>
      <c r="L50" s="34"/>
      <c r="M50" s="81"/>
      <c r="N50" s="33"/>
      <c r="O50" s="43"/>
      <c r="P50" s="81"/>
      <c r="Q50" s="61"/>
      <c r="R50" s="83"/>
      <c r="S50" s="2"/>
      <c r="U50" s="2"/>
    </row>
    <row r="51" spans="1:21" x14ac:dyDescent="0.25">
      <c r="A51" s="7"/>
      <c r="B51" s="7"/>
      <c r="C51" s="7" t="s">
        <v>45</v>
      </c>
      <c r="D51" s="7"/>
      <c r="E51" s="7"/>
      <c r="F51" s="7"/>
      <c r="G51" s="16"/>
      <c r="I51" s="8">
        <v>0</v>
      </c>
      <c r="J51" s="85"/>
      <c r="K51" s="33"/>
      <c r="L51" s="34"/>
      <c r="M51" s="81"/>
      <c r="N51" s="33"/>
      <c r="O51" s="43"/>
      <c r="P51" s="81"/>
      <c r="Q51" s="61"/>
      <c r="R51" s="83"/>
      <c r="S51" s="2"/>
      <c r="U51" s="2"/>
    </row>
    <row r="52" spans="1:21" x14ac:dyDescent="0.25">
      <c r="A52" s="7"/>
      <c r="B52" s="7"/>
      <c r="C52" s="86" t="s">
        <v>46</v>
      </c>
      <c r="D52" s="7"/>
      <c r="E52" s="7"/>
      <c r="F52" s="7"/>
      <c r="G52" s="16"/>
      <c r="H52" s="55">
        <f>+L119</f>
        <v>25009000</v>
      </c>
      <c r="I52" s="8"/>
      <c r="J52" s="87"/>
      <c r="K52" s="33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86" t="s">
        <v>47</v>
      </c>
      <c r="D53" s="7"/>
      <c r="E53" s="7"/>
      <c r="F53" s="7"/>
      <c r="G53" s="16"/>
      <c r="H53" s="55">
        <f>+O119</f>
        <v>6500000</v>
      </c>
      <c r="I53" s="8"/>
      <c r="J53" s="87"/>
      <c r="K53" s="33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7" t="s">
        <v>48</v>
      </c>
      <c r="D54" s="7"/>
      <c r="E54" s="7"/>
      <c r="F54" s="7"/>
      <c r="G54" s="7"/>
      <c r="H54" s="68">
        <v>800000</v>
      </c>
      <c r="I54" s="8"/>
      <c r="J54" s="87"/>
      <c r="K54" s="33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7" t="s">
        <v>49</v>
      </c>
      <c r="D55" s="7"/>
      <c r="E55" s="7"/>
      <c r="F55" s="7"/>
      <c r="G55" s="7"/>
      <c r="H55" s="16"/>
      <c r="I55" s="68">
        <f>SUM(H52:H54)</f>
        <v>32309000</v>
      </c>
      <c r="J55" s="85"/>
      <c r="K55" s="33"/>
      <c r="L55" s="34"/>
      <c r="M55" s="81"/>
      <c r="N55" s="33"/>
      <c r="O55" s="43"/>
      <c r="P55" s="81"/>
      <c r="Q55" s="61"/>
      <c r="R55" s="88"/>
      <c r="S55" s="66"/>
      <c r="T55" s="88"/>
      <c r="U55" s="66"/>
    </row>
    <row r="56" spans="1:21" x14ac:dyDescent="0.25">
      <c r="A56" s="7"/>
      <c r="B56" s="7"/>
      <c r="C56" s="17" t="s">
        <v>49</v>
      </c>
      <c r="D56" s="7"/>
      <c r="E56" s="7"/>
      <c r="F56" s="7"/>
      <c r="G56" s="7"/>
      <c r="H56" s="8"/>
      <c r="I56" s="8">
        <f>+I31-I49+I55</f>
        <v>123318600</v>
      </c>
      <c r="J56" s="85"/>
      <c r="K56" s="33"/>
      <c r="L56" s="34"/>
      <c r="M56" s="89"/>
      <c r="N56" s="33"/>
      <c r="O56" s="43"/>
      <c r="P56" s="89"/>
      <c r="Q56" s="61"/>
      <c r="R56" s="88"/>
      <c r="S56" s="66"/>
      <c r="T56" s="88"/>
      <c r="U56" s="66"/>
    </row>
    <row r="57" spans="1:21" x14ac:dyDescent="0.25">
      <c r="A57" s="86" t="s">
        <v>50</v>
      </c>
      <c r="B57" s="7"/>
      <c r="C57" s="7" t="s">
        <v>51</v>
      </c>
      <c r="D57" s="7"/>
      <c r="E57" s="7"/>
      <c r="F57" s="7"/>
      <c r="G57" s="7"/>
      <c r="H57" s="8"/>
      <c r="I57" s="8">
        <f>+I27</f>
        <v>123318600</v>
      </c>
      <c r="J57" s="87"/>
      <c r="K57" s="33"/>
      <c r="L57" s="34"/>
      <c r="M57" s="89"/>
      <c r="N57" s="33"/>
      <c r="O57" s="43"/>
      <c r="P57" s="89"/>
      <c r="Q57" s="61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8">
        <v>0</v>
      </c>
      <c r="J58" s="87"/>
      <c r="K58" s="33"/>
      <c r="L58" s="34"/>
      <c r="M58" s="90"/>
      <c r="N58" s="33"/>
      <c r="O58" s="43"/>
      <c r="P58" s="90"/>
      <c r="Q58" s="61"/>
      <c r="R58" s="88"/>
      <c r="S58" s="66"/>
      <c r="T58" s="88"/>
      <c r="U58" s="91"/>
    </row>
    <row r="59" spans="1:21" x14ac:dyDescent="0.25">
      <c r="A59" s="7"/>
      <c r="B59" s="7"/>
      <c r="C59" s="7"/>
      <c r="D59" s="7"/>
      <c r="E59" s="7" t="s">
        <v>52</v>
      </c>
      <c r="F59" s="7"/>
      <c r="G59" s="7"/>
      <c r="H59" s="8"/>
      <c r="I59" s="8">
        <f>+I57-I56</f>
        <v>0</v>
      </c>
      <c r="J59" s="92"/>
      <c r="K59" s="33"/>
      <c r="L59" s="34"/>
      <c r="M59" s="81"/>
      <c r="N59" s="33"/>
      <c r="O59" s="43"/>
      <c r="P59" s="81"/>
      <c r="Q59" s="61"/>
      <c r="R59" s="88"/>
      <c r="S59" s="66"/>
      <c r="T59" s="88"/>
      <c r="U59" s="88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2"/>
      <c r="K60" s="33"/>
      <c r="L60" s="34"/>
      <c r="M60" s="90"/>
      <c r="N60" s="33"/>
      <c r="O60" s="43"/>
      <c r="P60" s="90"/>
      <c r="Q60" s="61"/>
      <c r="R60" s="88"/>
      <c r="S60" s="66"/>
      <c r="T60" s="88"/>
      <c r="U60" s="88"/>
    </row>
    <row r="61" spans="1:21" x14ac:dyDescent="0.25">
      <c r="A61" s="7" t="s">
        <v>53</v>
      </c>
      <c r="B61" s="7"/>
      <c r="C61" s="7"/>
      <c r="D61" s="7"/>
      <c r="E61" s="7"/>
      <c r="F61" s="7"/>
      <c r="G61" s="7"/>
      <c r="H61" s="8"/>
      <c r="I61" s="93"/>
      <c r="J61" s="92"/>
      <c r="K61" s="33"/>
      <c r="L61" s="34"/>
      <c r="M61" s="90"/>
      <c r="N61" s="33"/>
      <c r="O61" s="43"/>
      <c r="P61" s="90"/>
      <c r="Q61" s="61"/>
      <c r="R61" s="88"/>
      <c r="S61" s="66"/>
      <c r="T61" s="88"/>
      <c r="U61" s="88"/>
    </row>
    <row r="62" spans="1:21" x14ac:dyDescent="0.25">
      <c r="A62" s="7" t="s">
        <v>54</v>
      </c>
      <c r="B62" s="7"/>
      <c r="C62" s="7"/>
      <c r="D62" s="7"/>
      <c r="E62" s="7" t="s">
        <v>7</v>
      </c>
      <c r="F62" s="7"/>
      <c r="G62" s="7" t="s">
        <v>55</v>
      </c>
      <c r="H62" s="8"/>
      <c r="I62" s="22"/>
      <c r="J62" s="92"/>
      <c r="K62" s="33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2"/>
      <c r="K63" s="33"/>
      <c r="L63" s="34"/>
      <c r="M63" s="90"/>
      <c r="N63" s="33"/>
      <c r="O63" s="43"/>
      <c r="P63" s="90"/>
      <c r="Q63" s="61"/>
      <c r="S63" s="41"/>
    </row>
    <row r="64" spans="1:21" x14ac:dyDescent="0.25">
      <c r="A64" s="94"/>
      <c r="B64" s="95"/>
      <c r="C64" s="95"/>
      <c r="D64" s="96"/>
      <c r="E64" s="96"/>
      <c r="F64" s="96"/>
      <c r="G64" s="96"/>
      <c r="H64" s="96"/>
      <c r="J64" s="92"/>
      <c r="K64" s="57"/>
      <c r="L64" s="34"/>
      <c r="N64" s="33"/>
      <c r="O64" s="43"/>
      <c r="Q64" s="61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92"/>
      <c r="K65" s="77"/>
      <c r="L65" s="34"/>
      <c r="N65" s="33"/>
      <c r="O65" s="43"/>
      <c r="Q65" s="61"/>
      <c r="S65" s="83"/>
    </row>
    <row r="66" spans="1:19" x14ac:dyDescent="0.25">
      <c r="A66" s="97" t="s">
        <v>56</v>
      </c>
      <c r="B66" s="95"/>
      <c r="C66" s="95"/>
      <c r="D66" s="96"/>
      <c r="E66" s="96"/>
      <c r="F66" s="96"/>
      <c r="G66" s="9" t="s">
        <v>57</v>
      </c>
      <c r="J66" s="92"/>
      <c r="K66" s="77"/>
      <c r="L66" s="34"/>
      <c r="O66" s="43"/>
      <c r="Q66" s="61"/>
      <c r="S66" s="83"/>
    </row>
    <row r="67" spans="1:19" x14ac:dyDescent="0.25">
      <c r="K67" s="77"/>
      <c r="L67" s="34"/>
    </row>
    <row r="68" spans="1:19" x14ac:dyDescent="0.25">
      <c r="A68" s="97" t="s">
        <v>58</v>
      </c>
      <c r="B68" s="95"/>
      <c r="C68" s="95"/>
      <c r="D68" s="96"/>
      <c r="E68" s="96"/>
      <c r="F68" s="96"/>
      <c r="G68" s="9"/>
      <c r="H68" s="6" t="s">
        <v>59</v>
      </c>
      <c r="J68" s="92"/>
      <c r="K68" s="77"/>
      <c r="L68" s="34"/>
      <c r="O68" s="43"/>
      <c r="Q68" s="61"/>
      <c r="S68" s="83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92"/>
      <c r="K69" s="77"/>
      <c r="L69" s="34"/>
      <c r="O69" s="43"/>
      <c r="Q69" s="61"/>
    </row>
    <row r="70" spans="1:19" x14ac:dyDescent="0.25">
      <c r="A70" s="2"/>
      <c r="B70" s="2"/>
      <c r="C70" s="2"/>
      <c r="D70" s="2"/>
      <c r="E70" s="2"/>
      <c r="F70" s="2"/>
      <c r="G70" s="96" t="s">
        <v>60</v>
      </c>
      <c r="H70" s="2"/>
      <c r="I70" s="2"/>
      <c r="J70" s="92"/>
      <c r="K70" s="77"/>
      <c r="L70" s="34"/>
      <c r="M70" s="90"/>
      <c r="N70" s="90"/>
      <c r="O70" s="43"/>
      <c r="P70" s="90"/>
      <c r="Q70" s="61"/>
    </row>
    <row r="71" spans="1:19" x14ac:dyDescent="0.25">
      <c r="A71" s="2"/>
      <c r="B71" s="2"/>
      <c r="C71" s="2"/>
      <c r="D71" s="2"/>
      <c r="E71" s="2"/>
      <c r="F71" s="2"/>
      <c r="G71" s="96"/>
      <c r="H71" s="2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 t="s">
        <v>61</v>
      </c>
      <c r="F72" s="2"/>
      <c r="G72" s="2"/>
      <c r="H72" s="2"/>
      <c r="I72" s="2"/>
      <c r="J72" s="92"/>
      <c r="K72" s="77"/>
      <c r="L72" s="34"/>
      <c r="O72" s="43"/>
      <c r="Q72" s="61"/>
    </row>
    <row r="73" spans="1:19" x14ac:dyDescent="0.25">
      <c r="A73" s="2"/>
      <c r="B73" s="2"/>
      <c r="C73" s="2"/>
      <c r="D73" s="2"/>
      <c r="E73" s="2" t="s">
        <v>61</v>
      </c>
      <c r="F73" s="2"/>
      <c r="G73" s="2"/>
      <c r="H73" s="2"/>
      <c r="I73" s="99"/>
      <c r="J73" s="92"/>
      <c r="K73" s="77"/>
      <c r="L73" s="34"/>
      <c r="O73" s="43"/>
      <c r="Q73" s="61"/>
    </row>
    <row r="74" spans="1:19" x14ac:dyDescent="0.25">
      <c r="A74" s="96"/>
      <c r="B74" s="96"/>
      <c r="C74" s="96"/>
      <c r="D74" s="96"/>
      <c r="E74" s="96"/>
      <c r="F74" s="96"/>
      <c r="G74" s="100"/>
      <c r="H74" s="101"/>
      <c r="I74" s="96"/>
      <c r="J74" s="92"/>
      <c r="K74" s="77"/>
      <c r="L74" s="34"/>
      <c r="O74" s="43"/>
      <c r="Q74" s="102"/>
    </row>
    <row r="75" spans="1:19" x14ac:dyDescent="0.25">
      <c r="A75" s="96"/>
      <c r="B75" s="96"/>
      <c r="C75" s="96"/>
      <c r="D75" s="96"/>
      <c r="E75" s="96"/>
      <c r="F75" s="96"/>
      <c r="G75" s="100" t="s">
        <v>62</v>
      </c>
      <c r="H75" s="103"/>
      <c r="I75" s="96"/>
      <c r="J75" s="92"/>
      <c r="K75" s="77"/>
      <c r="L75" s="34"/>
      <c r="O75" s="43"/>
      <c r="Q75" s="102"/>
    </row>
    <row r="76" spans="1:19" x14ac:dyDescent="0.25">
      <c r="A76" s="104"/>
      <c r="B76" s="105"/>
      <c r="C76" s="105"/>
      <c r="D76" s="105"/>
      <c r="E76" s="106"/>
      <c r="F76" s="2"/>
      <c r="G76" s="2"/>
      <c r="H76" s="66"/>
      <c r="I76" s="2"/>
      <c r="J76" s="92"/>
      <c r="K76" s="77"/>
      <c r="L76" s="34"/>
      <c r="O76" s="43"/>
      <c r="Q76" s="102"/>
    </row>
    <row r="77" spans="1:19" x14ac:dyDescent="0.25">
      <c r="A77" s="104"/>
      <c r="B77" s="105"/>
      <c r="C77" s="107"/>
      <c r="D77" s="105"/>
      <c r="E77" s="108"/>
      <c r="F77" s="2"/>
      <c r="G77" s="2"/>
      <c r="H77" s="66"/>
      <c r="I77" s="2"/>
      <c r="J77" s="92"/>
      <c r="K77" s="109"/>
      <c r="O77" s="43"/>
      <c r="Q77" s="102"/>
    </row>
    <row r="78" spans="1:19" x14ac:dyDescent="0.25">
      <c r="A78" s="106"/>
      <c r="B78" s="105"/>
      <c r="C78" s="107"/>
      <c r="D78" s="107"/>
      <c r="E78" s="110"/>
      <c r="F78" s="83"/>
      <c r="H78" s="88"/>
      <c r="J78" s="92"/>
      <c r="O78" s="43"/>
      <c r="Q78" s="102"/>
    </row>
    <row r="79" spans="1:19" x14ac:dyDescent="0.25">
      <c r="A79" s="111"/>
      <c r="B79" s="105"/>
      <c r="C79" s="112"/>
      <c r="D79" s="112"/>
      <c r="E79" s="110"/>
      <c r="H79" s="88"/>
      <c r="J79" s="92"/>
      <c r="O79" s="43"/>
      <c r="Q79" s="102"/>
    </row>
    <row r="80" spans="1:19" x14ac:dyDescent="0.25">
      <c r="A80" s="113"/>
      <c r="B80" s="105"/>
      <c r="C80" s="112"/>
      <c r="D80" s="112"/>
      <c r="E80" s="110"/>
      <c r="H80" s="88"/>
      <c r="J80" s="92"/>
      <c r="O80" s="43"/>
      <c r="Q80" s="114"/>
    </row>
    <row r="81" spans="1:17" x14ac:dyDescent="0.25">
      <c r="A81" s="113"/>
      <c r="B81" s="105"/>
      <c r="C81" s="112"/>
      <c r="D81" s="112"/>
      <c r="E81" s="110"/>
      <c r="H81" s="88"/>
      <c r="J81" s="92"/>
      <c r="O81" s="43"/>
      <c r="Q81" s="114"/>
    </row>
    <row r="82" spans="1:17" x14ac:dyDescent="0.25">
      <c r="A82" s="115"/>
      <c r="B82" s="105"/>
      <c r="C82" s="105"/>
      <c r="D82" s="105"/>
      <c r="E82" s="106"/>
      <c r="F82" s="2"/>
      <c r="G82" s="2"/>
      <c r="H82" s="66"/>
      <c r="I82" s="2"/>
      <c r="J82" s="92"/>
      <c r="K82" s="57"/>
      <c r="L82" s="43"/>
      <c r="O82" s="43"/>
      <c r="Q82" s="114"/>
    </row>
    <row r="83" spans="1:17" x14ac:dyDescent="0.25">
      <c r="A83" s="104" t="s">
        <v>63</v>
      </c>
      <c r="B83" s="105"/>
      <c r="C83" s="105"/>
      <c r="D83" s="105"/>
      <c r="E83" s="106"/>
      <c r="F83" s="2"/>
      <c r="G83" s="2"/>
      <c r="H83" s="66"/>
      <c r="I83" s="2"/>
      <c r="J83" s="92"/>
      <c r="K83" s="116"/>
      <c r="L83" s="43"/>
      <c r="O83" s="43"/>
      <c r="Q83" s="114"/>
    </row>
    <row r="84" spans="1:17" x14ac:dyDescent="0.25">
      <c r="A84" s="104"/>
      <c r="B84" s="105"/>
      <c r="C84" s="107"/>
      <c r="D84" s="105"/>
      <c r="E84" s="108"/>
      <c r="F84" s="2"/>
      <c r="G84" s="2"/>
      <c r="H84" s="66"/>
      <c r="I84" s="2"/>
      <c r="J84" s="92"/>
      <c r="K84" s="116"/>
      <c r="L84" s="43"/>
      <c r="O84" s="43"/>
      <c r="Q84" s="114"/>
    </row>
    <row r="85" spans="1:17" x14ac:dyDescent="0.25">
      <c r="A85" s="117">
        <f>SUM(A66:A84)</f>
        <v>0</v>
      </c>
      <c r="E85" s="88">
        <f>SUM(E66:E84)</f>
        <v>0</v>
      </c>
      <c r="H85" s="88">
        <f>SUM(H66:H84)</f>
        <v>0</v>
      </c>
      <c r="J85" s="92"/>
      <c r="K85" s="116"/>
      <c r="L85" s="43"/>
      <c r="O85" s="43"/>
      <c r="Q85" s="114"/>
    </row>
    <row r="86" spans="1:17" x14ac:dyDescent="0.25">
      <c r="J86" s="92"/>
      <c r="K86" s="116"/>
      <c r="L86" s="43"/>
      <c r="O86" s="43"/>
      <c r="Q86" s="102"/>
    </row>
    <row r="87" spans="1:17" x14ac:dyDescent="0.25">
      <c r="J87" s="92"/>
      <c r="K87" s="116"/>
      <c r="L87" s="43"/>
      <c r="O87" s="43"/>
      <c r="Q87" s="102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">
      <c r="K92" s="116"/>
      <c r="L92" s="43"/>
      <c r="O92" s="43"/>
      <c r="Q92" s="102"/>
    </row>
    <row r="93" spans="1:17" x14ac:dyDescent="0.2"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5">
      <c r="K98" s="116"/>
      <c r="L98" s="118"/>
      <c r="O98" s="118"/>
      <c r="Q98" s="102"/>
    </row>
    <row r="99" spans="1:21" x14ac:dyDescent="0.25">
      <c r="K99" s="116"/>
      <c r="L99" s="118"/>
      <c r="O99" s="118"/>
      <c r="Q99" s="102"/>
    </row>
    <row r="100" spans="1:21" x14ac:dyDescent="0.25">
      <c r="K100" s="116"/>
      <c r="L100" s="119"/>
      <c r="O100" s="119"/>
      <c r="Q100" s="102"/>
    </row>
    <row r="101" spans="1:21" x14ac:dyDescent="0.25">
      <c r="K101" s="116"/>
      <c r="L101" s="119"/>
      <c r="O101" s="119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6"/>
      <c r="L107" s="119"/>
      <c r="O107" s="119"/>
      <c r="Q107" s="102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6"/>
      <c r="L108" s="119"/>
      <c r="O108" s="119"/>
      <c r="Q108" s="98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98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0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6"/>
      <c r="L113" s="119"/>
      <c r="O113" s="119"/>
      <c r="Q113" s="98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20">
        <f>SUM(L12:L118)</f>
        <v>25009000</v>
      </c>
      <c r="M119" s="120">
        <f t="shared" ref="M119:P119" si="1">SUM(M13:M118)</f>
        <v>6412000</v>
      </c>
      <c r="N119" s="120">
        <f>SUM(N13:N118)</f>
        <v>0</v>
      </c>
      <c r="O119" s="120">
        <f>SUM(O13:O118)</f>
        <v>6500000</v>
      </c>
      <c r="P119" s="120">
        <f t="shared" si="1"/>
        <v>0</v>
      </c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20">
        <f>SUM(L16:L119)</f>
        <v>45818000</v>
      </c>
      <c r="O120" s="120">
        <f>SUM(O13:O119)</f>
        <v>13000000</v>
      </c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7"/>
      <c r="O121" s="27"/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7"/>
      <c r="O122" s="27"/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2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F3" zoomScale="90" zoomScaleNormal="100" zoomScaleSheetLayoutView="90" workbookViewId="0">
      <selection activeCell="M16" sqref="M1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40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43243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34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1074</v>
      </c>
      <c r="F8" s="21"/>
      <c r="G8" s="16">
        <f>C8*E8</f>
        <v>107400000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465</v>
      </c>
      <c r="F9" s="21"/>
      <c r="G9" s="16">
        <f t="shared" ref="G9:G16" si="0">C9*E9</f>
        <v>23250000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62</v>
      </c>
      <c r="F10" s="21"/>
      <c r="G10" s="16">
        <f t="shared" si="0"/>
        <v>1240000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51</v>
      </c>
      <c r="F11" s="21"/>
      <c r="G11" s="16">
        <f t="shared" si="0"/>
        <v>510000</v>
      </c>
      <c r="H11" s="8"/>
      <c r="I11" s="16"/>
      <c r="J11" s="16"/>
      <c r="K11" s="25"/>
      <c r="L11" s="146" t="s">
        <v>13</v>
      </c>
      <c r="M11" s="146"/>
      <c r="N11" s="147" t="s">
        <v>14</v>
      </c>
      <c r="O11" s="147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0</v>
      </c>
      <c r="F12" s="21"/>
      <c r="G12" s="16">
        <f t="shared" si="0"/>
        <v>0</v>
      </c>
      <c r="H12" s="8"/>
      <c r="I12" s="16"/>
      <c r="L12" s="27" t="s">
        <v>16</v>
      </c>
      <c r="M12" s="28"/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0</v>
      </c>
      <c r="F13" s="21"/>
      <c r="G13" s="16">
        <f t="shared" si="0"/>
        <v>0</v>
      </c>
      <c r="H13" s="8"/>
      <c r="I13" s="16"/>
      <c r="J13" s="32"/>
      <c r="K13" s="33">
        <v>46276</v>
      </c>
      <c r="L13" s="43">
        <v>300000</v>
      </c>
      <c r="M13" s="35">
        <v>50000</v>
      </c>
      <c r="N13" s="33"/>
      <c r="O13" s="34">
        <v>4300000</v>
      </c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33">
        <v>46277</v>
      </c>
      <c r="L14" s="43">
        <v>708000</v>
      </c>
      <c r="M14" s="35">
        <v>1030000</v>
      </c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3">
        <v>46278</v>
      </c>
      <c r="L15" s="43">
        <v>2300000</v>
      </c>
      <c r="M15" s="35">
        <v>150000</v>
      </c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3">
        <v>46279</v>
      </c>
      <c r="L16" s="43">
        <v>2250000</v>
      </c>
      <c r="M16" s="35">
        <v>4000000</v>
      </c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132400000</v>
      </c>
      <c r="I17" s="9"/>
      <c r="J17" s="32"/>
      <c r="K17" s="33">
        <v>46280</v>
      </c>
      <c r="L17" s="43">
        <v>634000</v>
      </c>
      <c r="M17" s="35">
        <v>978500</v>
      </c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33">
        <v>46281</v>
      </c>
      <c r="L18" s="43">
        <v>625000</v>
      </c>
      <c r="M18" s="35">
        <v>6150000</v>
      </c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3">
        <v>46282</v>
      </c>
      <c r="L19" s="43">
        <v>1000000</v>
      </c>
      <c r="M19" s="35">
        <v>30000</v>
      </c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3">
        <v>46283</v>
      </c>
      <c r="L20" s="43">
        <v>1050000</v>
      </c>
      <c r="M20" s="35">
        <v>217000</v>
      </c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450</v>
      </c>
      <c r="F21" s="7"/>
      <c r="G21" s="22">
        <f>C21*E21</f>
        <v>225000</v>
      </c>
      <c r="H21" s="8"/>
      <c r="I21" s="22"/>
      <c r="J21" s="32"/>
      <c r="K21" s="33">
        <v>46284</v>
      </c>
      <c r="L21" s="43">
        <v>450000</v>
      </c>
      <c r="M21" s="35">
        <v>25800</v>
      </c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2"/>
      <c r="K22" s="33">
        <v>46285</v>
      </c>
      <c r="L22" s="43">
        <v>500000</v>
      </c>
      <c r="M22" s="35">
        <v>360000</v>
      </c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2"/>
      <c r="K23" s="33">
        <v>46286</v>
      </c>
      <c r="L23" s="43">
        <v>150000</v>
      </c>
      <c r="M23" s="35">
        <v>150300</v>
      </c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3">
        <v>46287</v>
      </c>
      <c r="L24" s="43">
        <v>500000</v>
      </c>
      <c r="M24" s="35"/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33">
        <v>46288</v>
      </c>
      <c r="L25" s="43">
        <v>500000</v>
      </c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225000</v>
      </c>
      <c r="I26" s="8"/>
      <c r="J26" s="32"/>
      <c r="K26" s="33">
        <v>46289</v>
      </c>
      <c r="L26" s="43">
        <v>200000</v>
      </c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132625000</v>
      </c>
      <c r="J27" s="32"/>
      <c r="K27" s="33">
        <v>46290</v>
      </c>
      <c r="L27" s="43">
        <v>400000</v>
      </c>
      <c r="M27" s="54"/>
      <c r="N27" s="33"/>
      <c r="O27" s="34"/>
      <c r="P27" s="54"/>
      <c r="Q27" s="37"/>
      <c r="R27" s="52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2"/>
      <c r="K28" s="33">
        <v>46291</v>
      </c>
      <c r="L28" s="43">
        <v>500000</v>
      </c>
      <c r="M28" s="64"/>
      <c r="N28" s="33"/>
      <c r="O28" s="34"/>
      <c r="P28" s="64"/>
      <c r="Q28" s="61"/>
      <c r="R28" s="40"/>
      <c r="S28" s="41"/>
      <c r="T28" s="48"/>
      <c r="U28" s="41"/>
    </row>
    <row r="29" spans="1:21" x14ac:dyDescent="0.25">
      <c r="A29" s="7"/>
      <c r="B29" s="7"/>
      <c r="C29" s="17" t="s">
        <v>29</v>
      </c>
      <c r="D29" s="7"/>
      <c r="E29" s="7"/>
      <c r="F29" s="7"/>
      <c r="G29" s="7"/>
      <c r="H29" s="8"/>
      <c r="I29" s="8"/>
      <c r="J29" s="32"/>
      <c r="K29" s="33">
        <v>46292</v>
      </c>
      <c r="L29" s="43">
        <v>1000000</v>
      </c>
      <c r="M29" s="64"/>
      <c r="N29" s="33"/>
      <c r="O29" s="34"/>
      <c r="P29" s="64"/>
      <c r="Q29" s="61"/>
      <c r="R29" s="2"/>
      <c r="S29" s="41"/>
      <c r="T29" s="2"/>
      <c r="U29" s="41"/>
    </row>
    <row r="30" spans="1:21" x14ac:dyDescent="0.25">
      <c r="A30" s="7"/>
      <c r="B30" s="7"/>
      <c r="C30" s="7" t="s">
        <v>30</v>
      </c>
      <c r="D30" s="7"/>
      <c r="E30" s="7"/>
      <c r="F30" s="7"/>
      <c r="G30" s="7" t="s">
        <v>7</v>
      </c>
      <c r="H30" s="8"/>
      <c r="I30" s="8">
        <f>+'14 Mei '!I38</f>
        <v>581495965</v>
      </c>
      <c r="J30" s="32"/>
      <c r="K30" s="33">
        <v>46293</v>
      </c>
      <c r="L30" s="43">
        <v>1000000</v>
      </c>
      <c r="M30" s="64"/>
      <c r="N30" s="33"/>
      <c r="O30" s="34"/>
      <c r="P30" s="64"/>
      <c r="Q30" s="61"/>
      <c r="R30" s="2"/>
      <c r="S30" s="41"/>
      <c r="T30" s="2"/>
      <c r="U30" s="41"/>
    </row>
    <row r="31" spans="1:21" x14ac:dyDescent="0.25">
      <c r="A31" s="7"/>
      <c r="B31" s="7"/>
      <c r="C31" s="7" t="s">
        <v>31</v>
      </c>
      <c r="D31" s="7"/>
      <c r="E31" s="7"/>
      <c r="F31" s="7"/>
      <c r="G31" s="7"/>
      <c r="H31" s="8"/>
      <c r="I31" s="8">
        <f>+'22 Mei'!I56</f>
        <v>123318600</v>
      </c>
      <c r="J31" s="32"/>
      <c r="K31" s="33">
        <v>46294</v>
      </c>
      <c r="L31" s="43">
        <v>1000000</v>
      </c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33">
        <v>46295</v>
      </c>
      <c r="L32" s="43">
        <v>1040000</v>
      </c>
      <c r="M32" s="64"/>
      <c r="N32" s="33"/>
      <c r="O32" s="34"/>
      <c r="P32" s="64"/>
      <c r="Q32" s="61"/>
      <c r="R32" s="2"/>
      <c r="S32" s="41"/>
      <c r="T32" s="66"/>
      <c r="U32" s="41"/>
    </row>
    <row r="33" spans="1:21" x14ac:dyDescent="0.25">
      <c r="A33" s="7"/>
      <c r="B33" s="7"/>
      <c r="C33" s="17" t="s">
        <v>32</v>
      </c>
      <c r="D33" s="7"/>
      <c r="E33" s="7"/>
      <c r="F33" s="7"/>
      <c r="G33" s="7"/>
      <c r="H33" s="8"/>
      <c r="I33" s="40"/>
      <c r="J33" s="32"/>
      <c r="K33" s="33">
        <v>46296</v>
      </c>
      <c r="L33" s="43">
        <v>1000000</v>
      </c>
      <c r="M33" s="64"/>
      <c r="N33" s="33"/>
      <c r="O33" s="34"/>
      <c r="P33" s="64"/>
      <c r="Q33" s="61"/>
      <c r="R33" s="41"/>
      <c r="S33" s="41"/>
      <c r="T33" s="2"/>
      <c r="U33" s="41"/>
    </row>
    <row r="34" spans="1:21" x14ac:dyDescent="0.2">
      <c r="A34" s="7"/>
      <c r="B34" s="17">
        <v>1</v>
      </c>
      <c r="C34" s="17" t="s">
        <v>33</v>
      </c>
      <c r="D34" s="7"/>
      <c r="E34" s="7"/>
      <c r="F34" s="7"/>
      <c r="G34" s="7"/>
      <c r="H34" s="8"/>
      <c r="I34" s="8"/>
      <c r="J34" s="32"/>
      <c r="K34" s="33">
        <v>46297</v>
      </c>
      <c r="L34" s="43">
        <v>5000000</v>
      </c>
      <c r="N34" s="33"/>
      <c r="O34" s="34"/>
      <c r="Q34" s="61"/>
      <c r="R34" s="9"/>
      <c r="S34" s="41"/>
      <c r="T34" s="2"/>
      <c r="U34" s="2"/>
    </row>
    <row r="35" spans="1:21" x14ac:dyDescent="0.2">
      <c r="A35" s="7"/>
      <c r="B35" s="17"/>
      <c r="C35" s="17" t="s">
        <v>15</v>
      </c>
      <c r="D35" s="7"/>
      <c r="E35" s="7"/>
      <c r="F35" s="7"/>
      <c r="G35" s="7"/>
      <c r="H35" s="8"/>
      <c r="I35" s="8"/>
      <c r="J35" s="32"/>
      <c r="K35" s="33">
        <v>46298</v>
      </c>
      <c r="L35" s="43">
        <v>2000000</v>
      </c>
      <c r="N35" s="33"/>
      <c r="O35" s="34"/>
      <c r="Q35" s="61"/>
      <c r="S35" s="41"/>
      <c r="T35" s="2"/>
      <c r="U35" s="2"/>
    </row>
    <row r="36" spans="1:21" x14ac:dyDescent="0.2">
      <c r="A36" s="7"/>
      <c r="B36" s="7"/>
      <c r="C36" s="7" t="s">
        <v>34</v>
      </c>
      <c r="D36" s="7"/>
      <c r="E36" s="7" t="s">
        <v>35</v>
      </c>
      <c r="F36" s="7"/>
      <c r="G36" s="22"/>
      <c r="H36" s="55"/>
      <c r="I36" s="8"/>
      <c r="J36" s="32"/>
      <c r="K36" s="33">
        <v>46299</v>
      </c>
      <c r="L36" s="43">
        <v>2500000</v>
      </c>
      <c r="N36" s="33"/>
      <c r="O36" s="34"/>
      <c r="Q36" s="61"/>
      <c r="S36" s="41"/>
      <c r="T36" s="2"/>
      <c r="U36" s="2"/>
    </row>
    <row r="37" spans="1:21" x14ac:dyDescent="0.2">
      <c r="A37" s="7"/>
      <c r="B37" s="7"/>
      <c r="C37" s="7" t="s">
        <v>36</v>
      </c>
      <c r="D37" s="7"/>
      <c r="E37" s="7"/>
      <c r="F37" s="7"/>
      <c r="G37" s="7"/>
      <c r="H37" s="68"/>
      <c r="I37" s="7" t="s">
        <v>7</v>
      </c>
      <c r="J37" s="32"/>
      <c r="K37" s="33">
        <v>46300</v>
      </c>
      <c r="L37" s="43">
        <v>2300000</v>
      </c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37</v>
      </c>
      <c r="D38" s="7"/>
      <c r="E38" s="7"/>
      <c r="F38" s="7"/>
      <c r="G38" s="7"/>
      <c r="H38" s="8"/>
      <c r="I38" s="8">
        <f>+I30+H36-H37</f>
        <v>581495965</v>
      </c>
      <c r="J38" s="32"/>
      <c r="K38" s="57"/>
      <c r="L38" s="43">
        <v>-6459000</v>
      </c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65"/>
      <c r="L39" s="43">
        <v>-4300000</v>
      </c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38</v>
      </c>
      <c r="D40" s="7"/>
      <c r="E40" s="7"/>
      <c r="F40" s="7"/>
      <c r="G40" s="7"/>
      <c r="H40" s="8">
        <v>75000000</v>
      </c>
      <c r="I40" s="8"/>
      <c r="J40" s="32"/>
      <c r="K40" s="65"/>
      <c r="L40" s="43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17" t="s">
        <v>39</v>
      </c>
      <c r="D41" s="7"/>
      <c r="E41" s="7"/>
      <c r="F41" s="7"/>
      <c r="G41" s="7"/>
      <c r="H41" s="55">
        <v>7528602</v>
      </c>
      <c r="J41" s="32"/>
      <c r="K41" s="65"/>
      <c r="L41" s="43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17" t="s">
        <v>40</v>
      </c>
      <c r="D42" s="7"/>
      <c r="E42" s="7"/>
      <c r="F42" s="7"/>
      <c r="G42" s="7"/>
      <c r="H42" s="8">
        <v>14838470</v>
      </c>
      <c r="I42" s="8"/>
      <c r="J42" s="32"/>
      <c r="K42" s="65"/>
      <c r="L42" s="43"/>
      <c r="N42" s="57"/>
      <c r="O42" s="69"/>
      <c r="Q42" s="61"/>
      <c r="S42" s="41"/>
      <c r="T42" s="2"/>
      <c r="U42" s="2"/>
    </row>
    <row r="43" spans="1:21" ht="16.5" x14ac:dyDescent="0.35">
      <c r="A43" s="7"/>
      <c r="B43" s="7"/>
      <c r="C43" s="17" t="s">
        <v>41</v>
      </c>
      <c r="D43" s="7"/>
      <c r="E43" s="7"/>
      <c r="F43" s="7"/>
      <c r="G43" s="7"/>
      <c r="H43" s="70">
        <v>142663893</v>
      </c>
      <c r="I43" s="8"/>
      <c r="J43" s="32"/>
      <c r="K43" s="65"/>
      <c r="L43" s="43"/>
      <c r="N43" s="33"/>
      <c r="O43" s="69"/>
      <c r="Q43" s="61"/>
      <c r="R43" s="71"/>
      <c r="S43" s="40"/>
      <c r="T43" s="72"/>
      <c r="U43" s="7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3">
        <f>SUM(H40:H43)</f>
        <v>240030965</v>
      </c>
      <c r="J44" s="32"/>
      <c r="K44" s="65"/>
      <c r="L44" s="43"/>
      <c r="N44" s="57"/>
      <c r="O44" s="69"/>
      <c r="Q44" s="61"/>
      <c r="R44" s="71"/>
      <c r="S44" s="40"/>
      <c r="T44" s="74"/>
      <c r="U44" s="72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5">
        <f>SUM(I38:I44)</f>
        <v>821526930</v>
      </c>
      <c r="J45" s="32"/>
      <c r="K45" s="65"/>
      <c r="L45" s="43"/>
      <c r="N45" s="33"/>
      <c r="O45" s="69"/>
      <c r="Q45" s="61"/>
      <c r="R45" s="71"/>
      <c r="S45" s="40"/>
      <c r="T45" s="71"/>
      <c r="U45" s="72"/>
    </row>
    <row r="46" spans="1:21" x14ac:dyDescent="0.2">
      <c r="A46" s="7"/>
      <c r="B46" s="17">
        <v>2</v>
      </c>
      <c r="C46" s="17" t="s">
        <v>42</v>
      </c>
      <c r="D46" s="7"/>
      <c r="E46" s="7"/>
      <c r="F46" s="7"/>
      <c r="G46" s="7"/>
      <c r="H46" s="8"/>
      <c r="I46" s="8"/>
      <c r="J46" s="76"/>
      <c r="K46" s="65"/>
      <c r="L46" s="43"/>
      <c r="N46" s="57"/>
      <c r="O46" s="69"/>
      <c r="Q46" s="61"/>
      <c r="R46" s="71"/>
      <c r="S46" s="72"/>
      <c r="T46" s="71"/>
      <c r="U46" s="72"/>
    </row>
    <row r="47" spans="1:21" x14ac:dyDescent="0.2">
      <c r="A47" s="7"/>
      <c r="B47" s="7"/>
      <c r="C47" s="7" t="s">
        <v>36</v>
      </c>
      <c r="D47" s="7"/>
      <c r="E47" s="7"/>
      <c r="F47" s="7"/>
      <c r="G47" s="16"/>
      <c r="H47" s="8">
        <f>M119</f>
        <v>13141600</v>
      </c>
      <c r="I47" s="8"/>
      <c r="J47" s="76"/>
      <c r="K47" s="65"/>
      <c r="L47" s="34"/>
      <c r="N47" s="33"/>
      <c r="O47" s="57"/>
      <c r="Q47" s="61"/>
      <c r="R47" s="78"/>
      <c r="S47" s="78">
        <f>SUM(S13:S45)</f>
        <v>0</v>
      </c>
      <c r="T47" s="71"/>
      <c r="U47" s="72"/>
    </row>
    <row r="48" spans="1:21" x14ac:dyDescent="0.2">
      <c r="A48" s="7"/>
      <c r="B48" s="7"/>
      <c r="C48" s="7" t="s">
        <v>43</v>
      </c>
      <c r="D48" s="7"/>
      <c r="E48" s="7"/>
      <c r="F48" s="7"/>
      <c r="G48" s="21"/>
      <c r="H48" s="79"/>
      <c r="I48" s="8" t="s">
        <v>7</v>
      </c>
      <c r="J48" s="80"/>
      <c r="K48" s="65"/>
      <c r="L48" s="34"/>
      <c r="M48" s="81"/>
      <c r="N48" s="33"/>
      <c r="O48" s="57"/>
      <c r="P48" s="81"/>
      <c r="Q48" s="61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2"/>
      <c r="I49" s="8">
        <f>H47+H48</f>
        <v>13141600</v>
      </c>
      <c r="J49" s="80"/>
      <c r="K49" s="65"/>
      <c r="L49" s="34"/>
      <c r="M49" s="81"/>
      <c r="N49" s="33"/>
      <c r="O49" s="43"/>
      <c r="P49" s="81"/>
      <c r="Q49" s="61"/>
      <c r="R49" s="83"/>
      <c r="S49" s="2" t="s">
        <v>44</v>
      </c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84"/>
      <c r="I50" s="8" t="s">
        <v>7</v>
      </c>
      <c r="J50" s="76"/>
      <c r="K50" s="33"/>
      <c r="L50" s="34"/>
      <c r="M50" s="81"/>
      <c r="N50" s="33"/>
      <c r="O50" s="43"/>
      <c r="P50" s="81"/>
      <c r="Q50" s="61"/>
      <c r="R50" s="83"/>
      <c r="S50" s="2"/>
      <c r="U50" s="2"/>
    </row>
    <row r="51" spans="1:21" x14ac:dyDescent="0.25">
      <c r="A51" s="7"/>
      <c r="B51" s="7"/>
      <c r="C51" s="7" t="s">
        <v>45</v>
      </c>
      <c r="D51" s="7"/>
      <c r="E51" s="7"/>
      <c r="F51" s="7"/>
      <c r="G51" s="16"/>
      <c r="I51" s="8">
        <v>0</v>
      </c>
      <c r="J51" s="85"/>
      <c r="K51" s="33"/>
      <c r="L51" s="34"/>
      <c r="M51" s="81"/>
      <c r="N51" s="33"/>
      <c r="O51" s="43"/>
      <c r="P51" s="81"/>
      <c r="Q51" s="61"/>
      <c r="R51" s="83"/>
      <c r="S51" s="2"/>
      <c r="U51" s="2"/>
    </row>
    <row r="52" spans="1:21" x14ac:dyDescent="0.25">
      <c r="A52" s="7"/>
      <c r="B52" s="7"/>
      <c r="C52" s="86" t="s">
        <v>46</v>
      </c>
      <c r="D52" s="7"/>
      <c r="E52" s="7"/>
      <c r="F52" s="7"/>
      <c r="G52" s="16"/>
      <c r="H52" s="55">
        <f>+L119</f>
        <v>18148000</v>
      </c>
      <c r="I52" s="8"/>
      <c r="J52" s="87"/>
      <c r="K52" s="33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86" t="s">
        <v>47</v>
      </c>
      <c r="D53" s="7"/>
      <c r="E53" s="7"/>
      <c r="F53" s="7"/>
      <c r="G53" s="16"/>
      <c r="H53" s="55">
        <f>+O119</f>
        <v>4300000</v>
      </c>
      <c r="I53" s="8"/>
      <c r="J53" s="87"/>
      <c r="K53" s="33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7" t="s">
        <v>48</v>
      </c>
      <c r="D54" s="7"/>
      <c r="E54" s="7"/>
      <c r="F54" s="7"/>
      <c r="G54" s="7"/>
      <c r="H54" s="68"/>
      <c r="I54" s="8"/>
      <c r="J54" s="87"/>
      <c r="K54" s="33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7" t="s">
        <v>49</v>
      </c>
      <c r="D55" s="7"/>
      <c r="E55" s="7"/>
      <c r="F55" s="7"/>
      <c r="G55" s="7"/>
      <c r="H55" s="16"/>
      <c r="I55" s="68">
        <f>SUM(H52:H54)</f>
        <v>22448000</v>
      </c>
      <c r="J55" s="85"/>
      <c r="K55" s="33"/>
      <c r="L55" s="34"/>
      <c r="M55" s="81"/>
      <c r="N55" s="33"/>
      <c r="O55" s="43"/>
      <c r="P55" s="81"/>
      <c r="Q55" s="61"/>
      <c r="R55" s="88"/>
      <c r="S55" s="66"/>
      <c r="T55" s="88"/>
      <c r="U55" s="66"/>
    </row>
    <row r="56" spans="1:21" x14ac:dyDescent="0.25">
      <c r="A56" s="7"/>
      <c r="B56" s="7"/>
      <c r="C56" s="17" t="s">
        <v>49</v>
      </c>
      <c r="D56" s="7"/>
      <c r="E56" s="7"/>
      <c r="F56" s="7"/>
      <c r="G56" s="7"/>
      <c r="H56" s="8"/>
      <c r="I56" s="8">
        <f>+I31-I49+I55</f>
        <v>132625000</v>
      </c>
      <c r="J56" s="85"/>
      <c r="K56" s="33"/>
      <c r="L56" s="34"/>
      <c r="M56" s="89"/>
      <c r="N56" s="33"/>
      <c r="O56" s="43"/>
      <c r="P56" s="89"/>
      <c r="Q56" s="61"/>
      <c r="R56" s="88"/>
      <c r="S56" s="66"/>
      <c r="T56" s="88"/>
      <c r="U56" s="66"/>
    </row>
    <row r="57" spans="1:21" x14ac:dyDescent="0.25">
      <c r="A57" s="86" t="s">
        <v>50</v>
      </c>
      <c r="B57" s="7"/>
      <c r="C57" s="7" t="s">
        <v>51</v>
      </c>
      <c r="D57" s="7"/>
      <c r="E57" s="7"/>
      <c r="F57" s="7"/>
      <c r="G57" s="7"/>
      <c r="H57" s="8"/>
      <c r="I57" s="8">
        <f>+I27</f>
        <v>132625000</v>
      </c>
      <c r="J57" s="87"/>
      <c r="K57" s="33"/>
      <c r="L57" s="34"/>
      <c r="M57" s="89"/>
      <c r="N57" s="33"/>
      <c r="O57" s="43"/>
      <c r="P57" s="89"/>
      <c r="Q57" s="61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8">
        <v>0</v>
      </c>
      <c r="J58" s="87"/>
      <c r="K58" s="33"/>
      <c r="L58" s="34"/>
      <c r="M58" s="90"/>
      <c r="N58" s="33"/>
      <c r="O58" s="43"/>
      <c r="P58" s="90"/>
      <c r="Q58" s="61"/>
      <c r="R58" s="88"/>
      <c r="S58" s="66"/>
      <c r="T58" s="88"/>
      <c r="U58" s="91"/>
    </row>
    <row r="59" spans="1:21" x14ac:dyDescent="0.25">
      <c r="A59" s="7"/>
      <c r="B59" s="7"/>
      <c r="C59" s="7"/>
      <c r="D59" s="7"/>
      <c r="E59" s="7" t="s">
        <v>52</v>
      </c>
      <c r="F59" s="7"/>
      <c r="G59" s="7"/>
      <c r="H59" s="8"/>
      <c r="I59" s="8">
        <f>+I57-I56</f>
        <v>0</v>
      </c>
      <c r="J59" s="92"/>
      <c r="K59" s="33"/>
      <c r="L59" s="34"/>
      <c r="M59" s="81"/>
      <c r="N59" s="33"/>
      <c r="O59" s="43"/>
      <c r="P59" s="81"/>
      <c r="Q59" s="61"/>
      <c r="R59" s="88"/>
      <c r="S59" s="66"/>
      <c r="T59" s="88"/>
      <c r="U59" s="88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2"/>
      <c r="K60" s="33"/>
      <c r="L60" s="34"/>
      <c r="M60" s="90"/>
      <c r="N60" s="33"/>
      <c r="O60" s="43"/>
      <c r="P60" s="90"/>
      <c r="Q60" s="61"/>
      <c r="R60" s="88"/>
      <c r="S60" s="66"/>
      <c r="T60" s="88"/>
      <c r="U60" s="88"/>
    </row>
    <row r="61" spans="1:21" x14ac:dyDescent="0.25">
      <c r="A61" s="7" t="s">
        <v>53</v>
      </c>
      <c r="B61" s="7"/>
      <c r="C61" s="7"/>
      <c r="D61" s="7"/>
      <c r="E61" s="7"/>
      <c r="F61" s="7"/>
      <c r="G61" s="7"/>
      <c r="H61" s="8"/>
      <c r="I61" s="93"/>
      <c r="J61" s="92"/>
      <c r="K61" s="33"/>
      <c r="L61" s="34"/>
      <c r="M61" s="90"/>
      <c r="N61" s="33"/>
      <c r="O61" s="43"/>
      <c r="P61" s="90"/>
      <c r="Q61" s="61"/>
      <c r="R61" s="88"/>
      <c r="S61" s="66"/>
      <c r="T61" s="88"/>
      <c r="U61" s="88"/>
    </row>
    <row r="62" spans="1:21" x14ac:dyDescent="0.25">
      <c r="A62" s="7" t="s">
        <v>54</v>
      </c>
      <c r="B62" s="7"/>
      <c r="C62" s="7"/>
      <c r="D62" s="7"/>
      <c r="E62" s="7" t="s">
        <v>7</v>
      </c>
      <c r="F62" s="7"/>
      <c r="G62" s="7" t="s">
        <v>55</v>
      </c>
      <c r="H62" s="8"/>
      <c r="I62" s="22"/>
      <c r="J62" s="92"/>
      <c r="K62" s="33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2"/>
      <c r="K63" s="33"/>
      <c r="L63" s="34"/>
      <c r="M63" s="90"/>
      <c r="N63" s="33"/>
      <c r="O63" s="43"/>
      <c r="P63" s="90"/>
      <c r="Q63" s="61"/>
      <c r="S63" s="41"/>
    </row>
    <row r="64" spans="1:21" x14ac:dyDescent="0.25">
      <c r="A64" s="94"/>
      <c r="B64" s="95"/>
      <c r="C64" s="95"/>
      <c r="D64" s="96"/>
      <c r="E64" s="96"/>
      <c r="F64" s="96"/>
      <c r="G64" s="96"/>
      <c r="H64" s="96"/>
      <c r="J64" s="92"/>
      <c r="K64" s="57"/>
      <c r="L64" s="34"/>
      <c r="N64" s="33"/>
      <c r="O64" s="43"/>
      <c r="Q64" s="61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92"/>
      <c r="K65" s="77"/>
      <c r="L65" s="34"/>
      <c r="N65" s="33"/>
      <c r="O65" s="43"/>
      <c r="Q65" s="61"/>
      <c r="S65" s="83"/>
    </row>
    <row r="66" spans="1:19" x14ac:dyDescent="0.25">
      <c r="A66" s="97" t="s">
        <v>56</v>
      </c>
      <c r="B66" s="95"/>
      <c r="C66" s="95"/>
      <c r="D66" s="96"/>
      <c r="E66" s="96"/>
      <c r="F66" s="96"/>
      <c r="G66" s="9" t="s">
        <v>57</v>
      </c>
      <c r="J66" s="92"/>
      <c r="K66" s="77"/>
      <c r="L66" s="34"/>
      <c r="O66" s="43"/>
      <c r="Q66" s="61"/>
      <c r="S66" s="83"/>
    </row>
    <row r="67" spans="1:19" x14ac:dyDescent="0.25">
      <c r="K67" s="77"/>
      <c r="L67" s="34"/>
    </row>
    <row r="68" spans="1:19" x14ac:dyDescent="0.25">
      <c r="A68" s="97" t="s">
        <v>58</v>
      </c>
      <c r="B68" s="95"/>
      <c r="C68" s="95"/>
      <c r="D68" s="96"/>
      <c r="E68" s="96"/>
      <c r="F68" s="96"/>
      <c r="G68" s="9"/>
      <c r="H68" s="6" t="s">
        <v>59</v>
      </c>
      <c r="J68" s="92"/>
      <c r="K68" s="77"/>
      <c r="L68" s="34"/>
      <c r="O68" s="43"/>
      <c r="Q68" s="61"/>
      <c r="S68" s="83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92"/>
      <c r="K69" s="77"/>
      <c r="L69" s="34"/>
      <c r="O69" s="43"/>
      <c r="Q69" s="61"/>
    </row>
    <row r="70" spans="1:19" x14ac:dyDescent="0.25">
      <c r="A70" s="2"/>
      <c r="B70" s="2"/>
      <c r="C70" s="2"/>
      <c r="D70" s="2"/>
      <c r="E70" s="2"/>
      <c r="F70" s="2"/>
      <c r="G70" s="96" t="s">
        <v>60</v>
      </c>
      <c r="H70" s="2"/>
      <c r="I70" s="2"/>
      <c r="J70" s="92"/>
      <c r="K70" s="77"/>
      <c r="L70" s="34"/>
      <c r="M70" s="90"/>
      <c r="N70" s="90"/>
      <c r="O70" s="43"/>
      <c r="P70" s="90"/>
      <c r="Q70" s="61"/>
    </row>
    <row r="71" spans="1:19" x14ac:dyDescent="0.25">
      <c r="A71" s="2"/>
      <c r="B71" s="2"/>
      <c r="C71" s="2"/>
      <c r="D71" s="2"/>
      <c r="E71" s="2"/>
      <c r="F71" s="2"/>
      <c r="G71" s="96"/>
      <c r="H71" s="2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 t="s">
        <v>61</v>
      </c>
      <c r="F72" s="2"/>
      <c r="G72" s="2"/>
      <c r="H72" s="2"/>
      <c r="I72" s="2"/>
      <c r="J72" s="92"/>
      <c r="K72" s="77"/>
      <c r="L72" s="34"/>
      <c r="O72" s="43"/>
      <c r="Q72" s="61"/>
    </row>
    <row r="73" spans="1:19" x14ac:dyDescent="0.25">
      <c r="A73" s="2"/>
      <c r="B73" s="2"/>
      <c r="C73" s="2"/>
      <c r="D73" s="2"/>
      <c r="E73" s="2" t="s">
        <v>61</v>
      </c>
      <c r="F73" s="2"/>
      <c r="G73" s="2"/>
      <c r="H73" s="2"/>
      <c r="I73" s="99"/>
      <c r="J73" s="92"/>
      <c r="K73" s="77"/>
      <c r="L73" s="34"/>
      <c r="O73" s="43"/>
      <c r="Q73" s="61"/>
    </row>
    <row r="74" spans="1:19" x14ac:dyDescent="0.25">
      <c r="A74" s="96"/>
      <c r="B74" s="96"/>
      <c r="C74" s="96"/>
      <c r="D74" s="96"/>
      <c r="E74" s="96"/>
      <c r="F74" s="96"/>
      <c r="G74" s="100"/>
      <c r="H74" s="101"/>
      <c r="I74" s="96"/>
      <c r="J74" s="92"/>
      <c r="K74" s="77"/>
      <c r="L74" s="34"/>
      <c r="O74" s="43"/>
      <c r="Q74" s="102"/>
    </row>
    <row r="75" spans="1:19" x14ac:dyDescent="0.25">
      <c r="A75" s="96"/>
      <c r="B75" s="96"/>
      <c r="C75" s="96"/>
      <c r="D75" s="96"/>
      <c r="E75" s="96"/>
      <c r="F75" s="96"/>
      <c r="G75" s="100" t="s">
        <v>62</v>
      </c>
      <c r="H75" s="103"/>
      <c r="I75" s="96"/>
      <c r="J75" s="92"/>
      <c r="K75" s="77"/>
      <c r="L75" s="34"/>
      <c r="O75" s="43"/>
      <c r="Q75" s="102"/>
    </row>
    <row r="76" spans="1:19" x14ac:dyDescent="0.25">
      <c r="A76" s="104"/>
      <c r="B76" s="105"/>
      <c r="C76" s="105"/>
      <c r="D76" s="105"/>
      <c r="E76" s="106"/>
      <c r="F76" s="2"/>
      <c r="G76" s="2"/>
      <c r="H76" s="66"/>
      <c r="I76" s="2"/>
      <c r="J76" s="92"/>
      <c r="K76" s="77"/>
      <c r="L76" s="34"/>
      <c r="O76" s="43"/>
      <c r="Q76" s="102"/>
    </row>
    <row r="77" spans="1:19" x14ac:dyDescent="0.25">
      <c r="A77" s="104"/>
      <c r="B77" s="105"/>
      <c r="C77" s="107"/>
      <c r="D77" s="105"/>
      <c r="E77" s="108"/>
      <c r="F77" s="2"/>
      <c r="G77" s="2"/>
      <c r="H77" s="66"/>
      <c r="I77" s="2"/>
      <c r="J77" s="92"/>
      <c r="K77" s="109"/>
      <c r="O77" s="43"/>
      <c r="Q77" s="102"/>
    </row>
    <row r="78" spans="1:19" x14ac:dyDescent="0.25">
      <c r="A78" s="106"/>
      <c r="B78" s="105"/>
      <c r="C78" s="107"/>
      <c r="D78" s="107"/>
      <c r="E78" s="110"/>
      <c r="F78" s="83"/>
      <c r="H78" s="88"/>
      <c r="J78" s="92"/>
      <c r="O78" s="43"/>
      <c r="Q78" s="102"/>
    </row>
    <row r="79" spans="1:19" x14ac:dyDescent="0.25">
      <c r="A79" s="111"/>
      <c r="B79" s="105"/>
      <c r="C79" s="112"/>
      <c r="D79" s="112"/>
      <c r="E79" s="110"/>
      <c r="H79" s="88"/>
      <c r="J79" s="92"/>
      <c r="O79" s="43"/>
      <c r="Q79" s="102"/>
    </row>
    <row r="80" spans="1:19" x14ac:dyDescent="0.25">
      <c r="A80" s="113"/>
      <c r="B80" s="105"/>
      <c r="C80" s="112"/>
      <c r="D80" s="112"/>
      <c r="E80" s="110"/>
      <c r="H80" s="88"/>
      <c r="J80" s="92"/>
      <c r="O80" s="43"/>
      <c r="Q80" s="114"/>
    </row>
    <row r="81" spans="1:17" x14ac:dyDescent="0.25">
      <c r="A81" s="113"/>
      <c r="B81" s="105"/>
      <c r="C81" s="112"/>
      <c r="D81" s="112"/>
      <c r="E81" s="110"/>
      <c r="H81" s="88"/>
      <c r="J81" s="92"/>
      <c r="O81" s="43"/>
      <c r="Q81" s="114"/>
    </row>
    <row r="82" spans="1:17" x14ac:dyDescent="0.25">
      <c r="A82" s="115"/>
      <c r="B82" s="105"/>
      <c r="C82" s="105"/>
      <c r="D82" s="105"/>
      <c r="E82" s="106"/>
      <c r="F82" s="2"/>
      <c r="G82" s="2"/>
      <c r="H82" s="66"/>
      <c r="I82" s="2"/>
      <c r="J82" s="92"/>
      <c r="K82" s="57"/>
      <c r="L82" s="43"/>
      <c r="O82" s="43"/>
      <c r="Q82" s="114"/>
    </row>
    <row r="83" spans="1:17" x14ac:dyDescent="0.25">
      <c r="A83" s="104" t="s">
        <v>63</v>
      </c>
      <c r="B83" s="105"/>
      <c r="C83" s="105"/>
      <c r="D83" s="105"/>
      <c r="E83" s="106"/>
      <c r="F83" s="2"/>
      <c r="G83" s="2"/>
      <c r="H83" s="66"/>
      <c r="I83" s="2"/>
      <c r="J83" s="92"/>
      <c r="K83" s="116"/>
      <c r="L83" s="43"/>
      <c r="O83" s="43"/>
      <c r="Q83" s="114"/>
    </row>
    <row r="84" spans="1:17" x14ac:dyDescent="0.25">
      <c r="A84" s="104"/>
      <c r="B84" s="105"/>
      <c r="C84" s="107"/>
      <c r="D84" s="105"/>
      <c r="E84" s="108"/>
      <c r="F84" s="2"/>
      <c r="G84" s="2"/>
      <c r="H84" s="66"/>
      <c r="I84" s="2"/>
      <c r="J84" s="92"/>
      <c r="K84" s="116"/>
      <c r="L84" s="43"/>
      <c r="O84" s="43"/>
      <c r="Q84" s="114"/>
    </row>
    <row r="85" spans="1:17" x14ac:dyDescent="0.25">
      <c r="A85" s="117">
        <f>SUM(A66:A84)</f>
        <v>0</v>
      </c>
      <c r="E85" s="88">
        <f>SUM(E66:E84)</f>
        <v>0</v>
      </c>
      <c r="H85" s="88">
        <f>SUM(H66:H84)</f>
        <v>0</v>
      </c>
      <c r="J85" s="92"/>
      <c r="K85" s="116"/>
      <c r="L85" s="43"/>
      <c r="O85" s="43"/>
      <c r="Q85" s="114"/>
    </row>
    <row r="86" spans="1:17" x14ac:dyDescent="0.25">
      <c r="J86" s="92"/>
      <c r="K86" s="116"/>
      <c r="L86" s="43"/>
      <c r="O86" s="43"/>
      <c r="Q86" s="102"/>
    </row>
    <row r="87" spans="1:17" x14ac:dyDescent="0.25">
      <c r="J87" s="92"/>
      <c r="K87" s="116"/>
      <c r="L87" s="43"/>
      <c r="O87" s="43"/>
      <c r="Q87" s="102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">
      <c r="K92" s="116"/>
      <c r="L92" s="43"/>
      <c r="O92" s="43"/>
      <c r="Q92" s="102"/>
    </row>
    <row r="93" spans="1:17" x14ac:dyDescent="0.2"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5">
      <c r="K98" s="116"/>
      <c r="L98" s="118"/>
      <c r="O98" s="118"/>
      <c r="Q98" s="102"/>
    </row>
    <row r="99" spans="1:21" x14ac:dyDescent="0.25">
      <c r="K99" s="116"/>
      <c r="L99" s="118"/>
      <c r="O99" s="118"/>
      <c r="Q99" s="102"/>
    </row>
    <row r="100" spans="1:21" x14ac:dyDescent="0.25">
      <c r="K100" s="116"/>
      <c r="L100" s="119"/>
      <c r="O100" s="119"/>
      <c r="Q100" s="102"/>
    </row>
    <row r="101" spans="1:21" x14ac:dyDescent="0.25">
      <c r="K101" s="116"/>
      <c r="L101" s="119"/>
      <c r="O101" s="119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6"/>
      <c r="L107" s="119"/>
      <c r="O107" s="119"/>
      <c r="Q107" s="102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6"/>
      <c r="L108" s="119"/>
      <c r="O108" s="119"/>
      <c r="Q108" s="98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98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0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6"/>
      <c r="L113" s="119"/>
      <c r="O113" s="119"/>
      <c r="Q113" s="98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20">
        <f>SUM(L12:L118)</f>
        <v>18148000</v>
      </c>
      <c r="M119" s="120">
        <f t="shared" ref="M119:P119" si="1">SUM(M13:M118)</f>
        <v>13141600</v>
      </c>
      <c r="N119" s="120">
        <f>SUM(N13:N118)</f>
        <v>0</v>
      </c>
      <c r="O119" s="120">
        <f>SUM(O13:O118)</f>
        <v>4300000</v>
      </c>
      <c r="P119" s="120">
        <f t="shared" si="1"/>
        <v>0</v>
      </c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20">
        <f>SUM(L16:L119)</f>
        <v>32988000</v>
      </c>
      <c r="O120" s="120">
        <f>SUM(O13:O119)</f>
        <v>8600000</v>
      </c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7"/>
      <c r="O121" s="27"/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7"/>
      <c r="O122" s="27"/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5" r:id="rId1" display="cetak-kwitansi.php%3fid=1802128"/>
    <hyperlink ref="K20" r:id="rId2" display="cetak-kwitansi.php%3fid=1802133"/>
    <hyperlink ref="K32" r:id="rId3" display="cetak-kwitansi.php%3fid=1802146"/>
    <hyperlink ref="K13" r:id="rId4" display="cetak-kwitansi.php%3fid=1802126"/>
    <hyperlink ref="K14" r:id="rId5" display="cetak-kwitansi.php%3fid=1802127"/>
    <hyperlink ref="K16" r:id="rId6" display="cetak-kwitansi.php%3fid=1802129"/>
    <hyperlink ref="K35" r:id="rId7" display="cetak-kwitansi.php%3fid=1802149"/>
    <hyperlink ref="K37" r:id="rId8" display="cetak-kwitansi.php%3fid=1802151"/>
    <hyperlink ref="K17" r:id="rId9" display="cetak-kwitansi.php%3fid=1802130"/>
    <hyperlink ref="K18" r:id="rId10" display="cetak-kwitansi.php%3fid=1802131"/>
    <hyperlink ref="K19" r:id="rId11" display="cetak-kwitansi.php%3fid=1802132"/>
    <hyperlink ref="K21" r:id="rId12" display="cetak-kwitansi.php%3fid=1802134"/>
    <hyperlink ref="K22" r:id="rId13" display="cetak-kwitansi.php%3fid=1802135"/>
    <hyperlink ref="K23" r:id="rId14" display="cetak-kwitansi.php%3fid=1802136"/>
    <hyperlink ref="K24" r:id="rId15" display="cetak-kwitansi.php%3fid=1802137"/>
    <hyperlink ref="K25" r:id="rId16" display="cetak-kwitansi.php%3fid=1802138"/>
    <hyperlink ref="K26" r:id="rId17" display="cetak-kwitansi.php%3fid=1802139"/>
    <hyperlink ref="K27" r:id="rId18" display="cetak-kwitansi.php%3fid=1802140"/>
    <hyperlink ref="K28" r:id="rId19" display="cetak-kwitansi.php%3fid=1802141"/>
    <hyperlink ref="K29" r:id="rId20" display="cetak-kwitansi.php%3fid=1802142"/>
    <hyperlink ref="K30" r:id="rId21" display="cetak-kwitansi.php%3fid=1802143"/>
    <hyperlink ref="K31" r:id="rId22" display="cetak-kwitansi.php%3fid=1802145"/>
    <hyperlink ref="K33" r:id="rId23" display="cetak-kwitansi.php%3fid=1802147"/>
    <hyperlink ref="K34" r:id="rId24" display="cetak-kwitansi.php%3fid=1802148"/>
    <hyperlink ref="K36" r:id="rId25" display="cetak-kwitansi.php%3fid=1802150"/>
  </hyperlinks>
  <pageMargins left="0.7" right="0.7" top="0.75" bottom="0.75" header="0.3" footer="0.3"/>
  <pageSetup scale="62" orientation="portrait" r:id="rId2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G43" zoomScaleNormal="100" zoomScaleSheetLayoutView="100" workbookViewId="0">
      <selection sqref="A1:I77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64</v>
      </c>
      <c r="C3" s="9"/>
      <c r="D3" s="7"/>
      <c r="E3" s="7"/>
      <c r="F3" s="7"/>
      <c r="G3" s="7"/>
      <c r="H3" s="7" t="s">
        <v>3</v>
      </c>
      <c r="I3" s="11">
        <v>43223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928</v>
      </c>
      <c r="F8" s="21"/>
      <c r="G8" s="16">
        <f>C8*E8</f>
        <v>92800000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800</v>
      </c>
      <c r="F9" s="21"/>
      <c r="G9" s="16">
        <f t="shared" ref="G9:G16" si="0">C9*E9</f>
        <v>40000000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40</v>
      </c>
      <c r="F10" s="21"/>
      <c r="G10" s="16">
        <f t="shared" si="0"/>
        <v>800000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73</v>
      </c>
      <c r="F11" s="21"/>
      <c r="G11" s="16">
        <f t="shared" si="0"/>
        <v>730000</v>
      </c>
      <c r="H11" s="8"/>
      <c r="I11" s="16"/>
      <c r="J11" s="16"/>
      <c r="K11" s="25"/>
      <c r="L11" s="146" t="s">
        <v>13</v>
      </c>
      <c r="M11" s="146"/>
      <c r="N11" s="147" t="s">
        <v>14</v>
      </c>
      <c r="O11" s="147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54</v>
      </c>
      <c r="F12" s="21"/>
      <c r="G12" s="16">
        <f t="shared" si="0"/>
        <v>270000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53</v>
      </c>
      <c r="F13" s="21"/>
      <c r="G13" s="16">
        <f t="shared" si="0"/>
        <v>106000</v>
      </c>
      <c r="H13" s="8"/>
      <c r="I13" s="16"/>
      <c r="J13" s="32"/>
      <c r="K13" s="121">
        <v>46023</v>
      </c>
      <c r="L13" s="122">
        <v>2000000</v>
      </c>
      <c r="M13" s="35">
        <v>8970000</v>
      </c>
      <c r="N13" s="33"/>
      <c r="O13" s="34">
        <v>12450000</v>
      </c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121">
        <v>46024</v>
      </c>
      <c r="L14" s="122">
        <v>3000000</v>
      </c>
      <c r="M14" s="35"/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121">
        <v>46025</v>
      </c>
      <c r="L15" s="122">
        <v>750000</v>
      </c>
      <c r="M15" s="35"/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121">
        <v>46026</v>
      </c>
      <c r="L16" s="122">
        <v>3000000</v>
      </c>
      <c r="M16" s="35"/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134706000</v>
      </c>
      <c r="I17" s="9"/>
      <c r="J17" s="32"/>
      <c r="K17" s="121">
        <v>46027</v>
      </c>
      <c r="L17" s="122">
        <v>800000</v>
      </c>
      <c r="M17" s="35"/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121">
        <v>46028</v>
      </c>
      <c r="L18" s="122">
        <v>2000000</v>
      </c>
      <c r="M18" s="35"/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121">
        <v>46029</v>
      </c>
      <c r="L19" s="122">
        <v>600000</v>
      </c>
      <c r="M19" s="35"/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121">
        <v>46030</v>
      </c>
      <c r="L20" s="122">
        <v>1600000</v>
      </c>
      <c r="M20" s="35"/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121">
        <v>46031</v>
      </c>
      <c r="L21" s="122">
        <v>1600000</v>
      </c>
      <c r="M21" s="35"/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121">
        <v>46032</v>
      </c>
      <c r="L22" s="122">
        <v>1500000</v>
      </c>
      <c r="M22" s="35"/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121">
        <v>46033</v>
      </c>
      <c r="L23" s="122">
        <v>1000000</v>
      </c>
      <c r="M23" s="35"/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121">
        <v>46034</v>
      </c>
      <c r="L24" s="122">
        <v>500000</v>
      </c>
      <c r="M24" s="35"/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121">
        <v>46035</v>
      </c>
      <c r="L25" s="122">
        <v>390000</v>
      </c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250900</v>
      </c>
      <c r="I26" s="8"/>
      <c r="J26" s="32"/>
      <c r="K26" s="121">
        <v>46036</v>
      </c>
      <c r="L26" s="122">
        <v>2500000</v>
      </c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134956900</v>
      </c>
      <c r="J27" s="32"/>
      <c r="K27" s="121">
        <v>46037</v>
      </c>
      <c r="L27" s="122">
        <v>7000000</v>
      </c>
      <c r="M27" s="54"/>
      <c r="N27" s="33"/>
      <c r="O27" s="34"/>
      <c r="P27" s="54"/>
      <c r="Q27" s="37"/>
      <c r="R27" s="52"/>
    </row>
    <row r="28" spans="1:21" x14ac:dyDescent="0.2">
      <c r="A28" s="7"/>
      <c r="B28" s="7"/>
      <c r="C28" s="58" t="s">
        <v>27</v>
      </c>
      <c r="D28" s="7"/>
      <c r="E28" s="7"/>
      <c r="F28" s="7"/>
      <c r="G28" s="59"/>
      <c r="H28" s="8"/>
      <c r="I28" s="8"/>
      <c r="J28" s="32"/>
      <c r="K28" s="123"/>
      <c r="L28" s="43">
        <v>-12450000</v>
      </c>
      <c r="M28" s="50"/>
      <c r="N28" s="33"/>
      <c r="O28" s="34"/>
      <c r="P28" s="60"/>
      <c r="Q28" s="61"/>
      <c r="R28" s="40"/>
      <c r="S28" s="41"/>
      <c r="T28" s="48"/>
      <c r="U28" s="41"/>
    </row>
    <row r="29" spans="1:21" x14ac:dyDescent="0.2">
      <c r="A29" s="7"/>
      <c r="B29" s="7"/>
      <c r="C29" s="58" t="s">
        <v>28</v>
      </c>
      <c r="D29" s="7"/>
      <c r="E29" s="7"/>
      <c r="F29" s="7"/>
      <c r="G29" s="59"/>
      <c r="H29" s="8"/>
      <c r="I29" s="8"/>
      <c r="J29" s="32"/>
      <c r="K29" s="33"/>
      <c r="L29" s="43"/>
      <c r="M29" s="50"/>
      <c r="N29" s="33"/>
      <c r="O29" s="34"/>
      <c r="P29" s="60"/>
      <c r="Q29" s="61"/>
      <c r="R29" s="40"/>
      <c r="S29" s="41"/>
      <c r="T29" s="62"/>
      <c r="U29" s="41"/>
    </row>
    <row r="30" spans="1:21" x14ac:dyDescent="0.25">
      <c r="A30" s="7"/>
      <c r="B30" s="7"/>
      <c r="C30" s="7"/>
      <c r="D30" s="7"/>
      <c r="E30" s="7"/>
      <c r="F30" s="7"/>
      <c r="G30" s="63"/>
      <c r="H30" s="8"/>
      <c r="I30" s="8"/>
      <c r="J30" s="32"/>
      <c r="K30" s="33"/>
      <c r="L30" s="43"/>
      <c r="M30" s="64"/>
      <c r="N30" s="33"/>
      <c r="O30" s="34"/>
      <c r="P30" s="64"/>
      <c r="Q30" s="61"/>
      <c r="R30" s="40"/>
      <c r="S30" s="41"/>
      <c r="T30" s="48"/>
      <c r="U30" s="41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3"/>
      <c r="L31" s="43"/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7</v>
      </c>
      <c r="H32" s="8"/>
      <c r="I32" s="8">
        <v>491495965</v>
      </c>
      <c r="J32" s="32"/>
      <c r="K32" s="65"/>
      <c r="L32" s="43"/>
      <c r="M32" s="64"/>
      <c r="N32" s="33"/>
      <c r="O32" s="34"/>
      <c r="P32" s="64"/>
      <c r="Q32" s="61"/>
      <c r="R32" s="2"/>
      <c r="S32" s="41"/>
      <c r="T32" s="2"/>
      <c r="U32" s="41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+'[1]02 Mei'!I58</f>
        <v>115686900</v>
      </c>
      <c r="J33" s="32"/>
      <c r="K33" s="65"/>
      <c r="L33" s="43"/>
      <c r="M33" s="64"/>
      <c r="N33" s="33"/>
      <c r="O33" s="34"/>
      <c r="P33" s="64"/>
      <c r="Q33" s="61"/>
      <c r="R33" s="2"/>
      <c r="S33" s="41"/>
      <c r="T33" s="2"/>
      <c r="U33" s="41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3"/>
      <c r="L34" s="34"/>
      <c r="M34" s="64"/>
      <c r="N34" s="33"/>
      <c r="O34" s="34"/>
      <c r="P34" s="64"/>
      <c r="Q34" s="61"/>
      <c r="R34" s="2"/>
      <c r="S34" s="41"/>
      <c r="T34" s="66"/>
      <c r="U34" s="41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0"/>
      <c r="J35" s="32"/>
      <c r="K35" s="57"/>
      <c r="L35" s="34"/>
      <c r="M35" s="64"/>
      <c r="N35" s="33"/>
      <c r="O35" s="34"/>
      <c r="P35" s="64"/>
      <c r="Q35" s="61"/>
      <c r="R35" s="41"/>
      <c r="S35" s="41"/>
      <c r="T35" s="2"/>
      <c r="U35" s="41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34"/>
      <c r="N36" s="33"/>
      <c r="O36" s="34"/>
      <c r="Q36" s="61"/>
      <c r="R36" s="9"/>
      <c r="S36" s="41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34"/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35</v>
      </c>
      <c r="F38" s="7"/>
      <c r="G38" s="22"/>
      <c r="H38" s="55"/>
      <c r="I38" s="8"/>
      <c r="J38" s="32"/>
      <c r="K38" s="32"/>
      <c r="L38" s="34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 t="s">
        <v>36</v>
      </c>
      <c r="D39" s="7"/>
      <c r="E39" s="7"/>
      <c r="F39" s="7"/>
      <c r="G39" s="7"/>
      <c r="H39" s="68"/>
      <c r="I39" s="7" t="s">
        <v>7</v>
      </c>
      <c r="J39" s="32"/>
      <c r="K39" s="32"/>
      <c r="L39" s="34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37</v>
      </c>
      <c r="D40" s="7"/>
      <c r="E40" s="7"/>
      <c r="F40" s="7"/>
      <c r="G40" s="7"/>
      <c r="H40" s="8"/>
      <c r="I40" s="8">
        <f>+I32+H38-H39</f>
        <v>491495965</v>
      </c>
      <c r="J40" s="32"/>
      <c r="K40" s="32"/>
      <c r="L40" s="34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34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7" t="s">
        <v>38</v>
      </c>
      <c r="D42" s="7"/>
      <c r="E42" s="7"/>
      <c r="F42" s="7"/>
      <c r="G42" s="7"/>
      <c r="H42" s="8">
        <v>75000000</v>
      </c>
      <c r="I42" s="8"/>
      <c r="J42" s="32"/>
      <c r="K42" s="32"/>
      <c r="L42" s="34"/>
      <c r="N42" s="33"/>
      <c r="O42" s="34"/>
      <c r="Q42" s="61"/>
      <c r="S42" s="41"/>
      <c r="T42" s="2"/>
      <c r="U42" s="2"/>
    </row>
    <row r="43" spans="1:21" x14ac:dyDescent="0.2">
      <c r="A43" s="7"/>
      <c r="B43" s="7"/>
      <c r="C43" s="17" t="s">
        <v>39</v>
      </c>
      <c r="D43" s="7"/>
      <c r="E43" s="7"/>
      <c r="F43" s="7"/>
      <c r="G43" s="7"/>
      <c r="H43" s="55">
        <v>7528602</v>
      </c>
      <c r="J43" s="32"/>
      <c r="K43" s="32"/>
      <c r="L43" s="34"/>
      <c r="N43" s="33"/>
      <c r="O43" s="34"/>
      <c r="Q43" s="61"/>
      <c r="S43" s="41"/>
      <c r="T43" s="2"/>
      <c r="U43" s="2"/>
    </row>
    <row r="44" spans="1:21" x14ac:dyDescent="0.2">
      <c r="A44" s="7"/>
      <c r="B44" s="7"/>
      <c r="C44" s="17" t="s">
        <v>40</v>
      </c>
      <c r="D44" s="7"/>
      <c r="E44" s="7"/>
      <c r="F44" s="7"/>
      <c r="G44" s="7"/>
      <c r="H44" s="8">
        <v>14838470</v>
      </c>
      <c r="I44" s="8"/>
      <c r="J44" s="32"/>
      <c r="K44" s="32"/>
      <c r="L44" s="34"/>
      <c r="N44" s="57"/>
      <c r="O44" s="69"/>
      <c r="Q44" s="61"/>
      <c r="S44" s="41"/>
      <c r="T44" s="2"/>
      <c r="U44" s="2"/>
    </row>
    <row r="45" spans="1:21" ht="16.5" x14ac:dyDescent="0.35">
      <c r="A45" s="7"/>
      <c r="B45" s="7"/>
      <c r="C45" s="17" t="s">
        <v>41</v>
      </c>
      <c r="D45" s="7"/>
      <c r="E45" s="7"/>
      <c r="F45" s="7"/>
      <c r="G45" s="7"/>
      <c r="H45" s="70">
        <v>43523470</v>
      </c>
      <c r="I45" s="8"/>
      <c r="J45" s="32"/>
      <c r="K45" s="32"/>
      <c r="L45" s="34"/>
      <c r="N45" s="33"/>
      <c r="O45" s="69"/>
      <c r="Q45" s="61"/>
      <c r="R45" s="71"/>
      <c r="S45" s="40"/>
      <c r="T45" s="72"/>
      <c r="U45" s="72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73">
        <f>SUM(H42:H45)</f>
        <v>140890542</v>
      </c>
      <c r="J46" s="32"/>
      <c r="K46" s="32"/>
      <c r="L46" s="34"/>
      <c r="N46" s="57"/>
      <c r="O46" s="69"/>
      <c r="Q46" s="61"/>
      <c r="R46" s="71"/>
      <c r="S46" s="40"/>
      <c r="T46" s="74"/>
      <c r="U46" s="72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75">
        <f>SUM(I40:I46)</f>
        <v>632386507</v>
      </c>
      <c r="J47" s="32"/>
      <c r="K47" s="32"/>
      <c r="L47" s="34"/>
      <c r="N47" s="33"/>
      <c r="O47" s="69"/>
      <c r="Q47" s="61"/>
      <c r="R47" s="71"/>
      <c r="S47" s="40"/>
      <c r="T47" s="71"/>
      <c r="U47" s="72"/>
    </row>
    <row r="48" spans="1:21" x14ac:dyDescent="0.25">
      <c r="A48" s="7"/>
      <c r="B48" s="17">
        <v>2</v>
      </c>
      <c r="C48" s="17" t="s">
        <v>42</v>
      </c>
      <c r="D48" s="7"/>
      <c r="E48" s="7"/>
      <c r="F48" s="7"/>
      <c r="G48" s="7"/>
      <c r="H48" s="8"/>
      <c r="I48" s="8"/>
      <c r="J48" s="76"/>
      <c r="K48" s="77"/>
      <c r="L48" s="34"/>
      <c r="N48" s="57"/>
      <c r="O48" s="69"/>
      <c r="Q48" s="61"/>
      <c r="R48" s="71"/>
      <c r="S48" s="72"/>
      <c r="T48" s="71"/>
      <c r="U48" s="72"/>
    </row>
    <row r="49" spans="1:21" x14ac:dyDescent="0.25">
      <c r="A49" s="7"/>
      <c r="B49" s="7"/>
      <c r="C49" s="7" t="s">
        <v>36</v>
      </c>
      <c r="D49" s="7"/>
      <c r="E49" s="7"/>
      <c r="F49" s="7"/>
      <c r="G49" s="16"/>
      <c r="H49" s="8">
        <f>M121</f>
        <v>8970000</v>
      </c>
      <c r="I49" s="8"/>
      <c r="J49" s="76"/>
      <c r="K49" s="77"/>
      <c r="L49" s="34"/>
      <c r="N49" s="33"/>
      <c r="O49" s="57"/>
      <c r="Q49" s="61"/>
      <c r="R49" s="78"/>
      <c r="S49" s="78">
        <f>SUM(S13:S47)</f>
        <v>0</v>
      </c>
      <c r="T49" s="71"/>
      <c r="U49" s="72"/>
    </row>
    <row r="50" spans="1:21" x14ac:dyDescent="0.25">
      <c r="A50" s="7"/>
      <c r="B50" s="7"/>
      <c r="C50" s="7" t="s">
        <v>43</v>
      </c>
      <c r="D50" s="7"/>
      <c r="E50" s="7"/>
      <c r="F50" s="7"/>
      <c r="G50" s="21"/>
      <c r="H50" s="79"/>
      <c r="I50" s="8" t="s">
        <v>7</v>
      </c>
      <c r="J50" s="80"/>
      <c r="K50" s="77"/>
      <c r="L50" s="34"/>
      <c r="M50" s="81"/>
      <c r="N50" s="33"/>
      <c r="O50" s="57"/>
      <c r="P50" s="81"/>
      <c r="Q50" s="61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7</v>
      </c>
      <c r="H51" s="82"/>
      <c r="I51" s="8">
        <f>H49+H50</f>
        <v>8970000</v>
      </c>
      <c r="J51" s="80"/>
      <c r="K51" s="77"/>
      <c r="L51" s="34"/>
      <c r="M51" s="81"/>
      <c r="N51" s="33"/>
      <c r="O51" s="43"/>
      <c r="P51" s="81"/>
      <c r="Q51" s="61"/>
      <c r="R51" s="83"/>
      <c r="S51" s="2" t="s">
        <v>44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84"/>
      <c r="I52" s="8" t="s">
        <v>7</v>
      </c>
      <c r="J52" s="76"/>
      <c r="K52" s="77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7" t="s">
        <v>45</v>
      </c>
      <c r="D53" s="7"/>
      <c r="E53" s="7"/>
      <c r="F53" s="7"/>
      <c r="G53" s="16"/>
      <c r="I53" s="8">
        <v>0</v>
      </c>
      <c r="J53" s="85"/>
      <c r="K53" s="77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86" t="s">
        <v>46</v>
      </c>
      <c r="D54" s="7"/>
      <c r="E54" s="7"/>
      <c r="F54" s="7"/>
      <c r="G54" s="16"/>
      <c r="H54" s="55">
        <f>+L121</f>
        <v>15790000</v>
      </c>
      <c r="I54" s="8"/>
      <c r="J54" s="87"/>
      <c r="K54" s="77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86" t="s">
        <v>47</v>
      </c>
      <c r="D55" s="7"/>
      <c r="E55" s="7"/>
      <c r="F55" s="7"/>
      <c r="G55" s="16"/>
      <c r="H55" s="55">
        <f>+O121</f>
        <v>12450000</v>
      </c>
      <c r="I55" s="8"/>
      <c r="J55" s="87"/>
      <c r="K55" s="77"/>
      <c r="L55" s="34"/>
      <c r="M55" s="81"/>
      <c r="N55" s="33"/>
      <c r="O55" s="43"/>
      <c r="P55" s="81"/>
      <c r="Q55" s="61"/>
      <c r="R55" s="83"/>
      <c r="S55" s="2"/>
      <c r="U55" s="2"/>
    </row>
    <row r="56" spans="1:21" x14ac:dyDescent="0.25">
      <c r="A56" s="7"/>
      <c r="B56" s="7"/>
      <c r="C56" s="7" t="s">
        <v>48</v>
      </c>
      <c r="D56" s="7"/>
      <c r="E56" s="7"/>
      <c r="F56" s="7"/>
      <c r="G56" s="7"/>
      <c r="H56" s="68"/>
      <c r="I56" s="8"/>
      <c r="J56" s="87"/>
      <c r="K56" s="77"/>
      <c r="L56" s="34"/>
      <c r="M56" s="81"/>
      <c r="N56" s="33"/>
      <c r="O56" s="43"/>
      <c r="P56" s="81"/>
      <c r="Q56" s="61"/>
      <c r="R56" s="83"/>
      <c r="S56" s="2"/>
      <c r="U56" s="2"/>
    </row>
    <row r="57" spans="1:21" x14ac:dyDescent="0.25">
      <c r="A57" s="7"/>
      <c r="B57" s="7"/>
      <c r="C57" s="7" t="s">
        <v>49</v>
      </c>
      <c r="D57" s="7"/>
      <c r="E57" s="7"/>
      <c r="F57" s="7"/>
      <c r="G57" s="7"/>
      <c r="H57" s="16"/>
      <c r="I57" s="68">
        <f>SUM(H54:H56)</f>
        <v>28240000</v>
      </c>
      <c r="J57" s="85"/>
      <c r="K57" s="77"/>
      <c r="L57" s="34"/>
      <c r="M57" s="81"/>
      <c r="N57" s="33"/>
      <c r="O57" s="43"/>
      <c r="P57" s="81"/>
      <c r="Q57" s="61"/>
      <c r="R57" s="88"/>
      <c r="S57" s="66"/>
      <c r="T57" s="88"/>
      <c r="U57" s="66"/>
    </row>
    <row r="58" spans="1:21" x14ac:dyDescent="0.25">
      <c r="A58" s="7"/>
      <c r="B58" s="7"/>
      <c r="C58" s="17" t="s">
        <v>49</v>
      </c>
      <c r="D58" s="7"/>
      <c r="E58" s="7"/>
      <c r="F58" s="7"/>
      <c r="G58" s="7"/>
      <c r="H58" s="8"/>
      <c r="I58" s="8">
        <f>+I33-I51+I57</f>
        <v>134956900</v>
      </c>
      <c r="J58" s="85"/>
      <c r="K58" s="77"/>
      <c r="L58" s="34"/>
      <c r="M58" s="89"/>
      <c r="N58" s="33"/>
      <c r="O58" s="43"/>
      <c r="P58" s="89"/>
      <c r="Q58" s="61"/>
      <c r="R58" s="88"/>
      <c r="S58" s="66"/>
      <c r="T58" s="88"/>
      <c r="U58" s="66"/>
    </row>
    <row r="59" spans="1:21" x14ac:dyDescent="0.25">
      <c r="A59" s="86" t="s">
        <v>50</v>
      </c>
      <c r="B59" s="7"/>
      <c r="C59" s="7" t="s">
        <v>51</v>
      </c>
      <c r="D59" s="7"/>
      <c r="E59" s="7"/>
      <c r="F59" s="7"/>
      <c r="G59" s="7"/>
      <c r="H59" s="8"/>
      <c r="I59" s="8">
        <f>+I27</f>
        <v>134956900</v>
      </c>
      <c r="J59" s="87"/>
      <c r="K59" s="77"/>
      <c r="L59" s="34"/>
      <c r="M59" s="89"/>
      <c r="N59" s="33"/>
      <c r="O59" s="43"/>
      <c r="P59" s="89"/>
      <c r="Q59" s="61"/>
      <c r="R59" s="88"/>
      <c r="S59" s="66"/>
      <c r="T59" s="88"/>
      <c r="U59" s="66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7</v>
      </c>
      <c r="I60" s="68">
        <v>0</v>
      </c>
      <c r="J60" s="87"/>
      <c r="K60" s="77"/>
      <c r="L60" s="34"/>
      <c r="M60" s="90"/>
      <c r="N60" s="33"/>
      <c r="O60" s="43"/>
      <c r="P60" s="90"/>
      <c r="Q60" s="61"/>
      <c r="R60" s="88"/>
      <c r="S60" s="66"/>
      <c r="T60" s="88"/>
      <c r="U60" s="91"/>
    </row>
    <row r="61" spans="1:21" x14ac:dyDescent="0.25">
      <c r="A61" s="7"/>
      <c r="B61" s="7"/>
      <c r="C61" s="7"/>
      <c r="D61" s="7"/>
      <c r="E61" s="7" t="s">
        <v>52</v>
      </c>
      <c r="F61" s="7"/>
      <c r="G61" s="7"/>
      <c r="H61" s="8"/>
      <c r="I61" s="8">
        <f>+I59-I58</f>
        <v>0</v>
      </c>
      <c r="J61" s="92"/>
      <c r="K61" s="77"/>
      <c r="L61" s="34"/>
      <c r="M61" s="81"/>
      <c r="N61" s="33"/>
      <c r="O61" s="43"/>
      <c r="P61" s="81"/>
      <c r="Q61" s="61"/>
      <c r="R61" s="88"/>
      <c r="S61" s="66"/>
      <c r="T61" s="88"/>
      <c r="U61" s="88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92"/>
      <c r="K62" s="77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 t="s">
        <v>53</v>
      </c>
      <c r="B63" s="7"/>
      <c r="C63" s="7"/>
      <c r="D63" s="7"/>
      <c r="E63" s="7"/>
      <c r="F63" s="7"/>
      <c r="G63" s="7"/>
      <c r="H63" s="8"/>
      <c r="I63" s="93"/>
      <c r="J63" s="92"/>
      <c r="K63" s="77"/>
      <c r="L63" s="34"/>
      <c r="M63" s="90"/>
      <c r="N63" s="33"/>
      <c r="O63" s="43"/>
      <c r="P63" s="90"/>
      <c r="Q63" s="61"/>
      <c r="R63" s="88"/>
      <c r="S63" s="66"/>
      <c r="T63" s="88"/>
      <c r="U63" s="88"/>
    </row>
    <row r="64" spans="1:21" x14ac:dyDescent="0.25">
      <c r="A64" s="7" t="s">
        <v>54</v>
      </c>
      <c r="B64" s="7"/>
      <c r="C64" s="7"/>
      <c r="D64" s="7"/>
      <c r="E64" s="7" t="s">
        <v>7</v>
      </c>
      <c r="F64" s="7"/>
      <c r="G64" s="7" t="s">
        <v>55</v>
      </c>
      <c r="H64" s="8"/>
      <c r="I64" s="22"/>
      <c r="J64" s="92"/>
      <c r="K64" s="77"/>
      <c r="L64" s="34"/>
      <c r="M64" s="90"/>
      <c r="N64" s="33"/>
      <c r="O64" s="43"/>
      <c r="P64" s="90"/>
      <c r="Q64" s="61"/>
      <c r="R64" s="88"/>
      <c r="S64" s="66"/>
      <c r="T64" s="88"/>
      <c r="U64" s="88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7</v>
      </c>
      <c r="I65" s="22"/>
      <c r="J65" s="92"/>
      <c r="K65" s="77"/>
      <c r="L65" s="34"/>
      <c r="M65" s="90"/>
      <c r="N65" s="33"/>
      <c r="O65" s="43"/>
      <c r="P65" s="90"/>
      <c r="Q65" s="61"/>
      <c r="S65" s="41"/>
    </row>
    <row r="66" spans="1:19" x14ac:dyDescent="0.25">
      <c r="A66" s="94"/>
      <c r="B66" s="95"/>
      <c r="C66" s="95"/>
      <c r="D66" s="96"/>
      <c r="E66" s="96"/>
      <c r="F66" s="96"/>
      <c r="G66" s="96"/>
      <c r="H66" s="96"/>
      <c r="J66" s="92"/>
      <c r="K66" s="77"/>
      <c r="L66" s="34"/>
      <c r="N66" s="33"/>
      <c r="O66" s="43"/>
      <c r="Q66" s="61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92"/>
      <c r="K67" s="77"/>
      <c r="L67" s="34"/>
      <c r="N67" s="33"/>
      <c r="O67" s="43"/>
      <c r="Q67" s="61"/>
      <c r="S67" s="83"/>
    </row>
    <row r="68" spans="1:19" x14ac:dyDescent="0.25">
      <c r="A68" s="97" t="s">
        <v>56</v>
      </c>
      <c r="B68" s="95"/>
      <c r="C68" s="95"/>
      <c r="D68" s="96"/>
      <c r="E68" s="96"/>
      <c r="F68" s="96"/>
      <c r="G68" s="9" t="s">
        <v>57</v>
      </c>
      <c r="J68" s="92"/>
      <c r="K68" s="77"/>
      <c r="L68" s="34"/>
      <c r="O68" s="43"/>
      <c r="Q68" s="61"/>
      <c r="S68" s="83"/>
    </row>
    <row r="69" spans="1:19" x14ac:dyDescent="0.25">
      <c r="K69" s="77"/>
      <c r="L69" s="34"/>
    </row>
    <row r="70" spans="1:19" x14ac:dyDescent="0.25">
      <c r="A70" s="97" t="s">
        <v>58</v>
      </c>
      <c r="B70" s="95"/>
      <c r="C70" s="95"/>
      <c r="D70" s="96"/>
      <c r="E70" s="96"/>
      <c r="F70" s="96"/>
      <c r="G70" s="9"/>
      <c r="H70" s="6" t="s">
        <v>59</v>
      </c>
      <c r="J70" s="92"/>
      <c r="K70" s="77"/>
      <c r="L70" s="34"/>
      <c r="O70" s="43"/>
      <c r="Q70" s="61"/>
      <c r="S70" s="83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/>
      <c r="F72" s="2"/>
      <c r="G72" s="96" t="s">
        <v>60</v>
      </c>
      <c r="H72" s="2"/>
      <c r="I72" s="2"/>
      <c r="J72" s="92"/>
      <c r="K72" s="77"/>
      <c r="L72" s="34"/>
      <c r="M72" s="90"/>
      <c r="N72" s="90"/>
      <c r="O72" s="43"/>
      <c r="P72" s="90"/>
      <c r="Q72" s="61"/>
    </row>
    <row r="73" spans="1:19" x14ac:dyDescent="0.25">
      <c r="A73" s="2"/>
      <c r="B73" s="2"/>
      <c r="C73" s="2"/>
      <c r="D73" s="2"/>
      <c r="E73" s="2"/>
      <c r="F73" s="2"/>
      <c r="G73" s="96"/>
      <c r="H73" s="2"/>
      <c r="I73" s="2"/>
      <c r="J73" s="92"/>
      <c r="K73" s="77"/>
      <c r="L73" s="34"/>
      <c r="O73" s="43"/>
      <c r="Q73" s="61"/>
    </row>
    <row r="74" spans="1:19" x14ac:dyDescent="0.25">
      <c r="A74" s="2"/>
      <c r="B74" s="2"/>
      <c r="C74" s="2"/>
      <c r="D74" s="2"/>
      <c r="E74" s="2" t="s">
        <v>61</v>
      </c>
      <c r="F74" s="2"/>
      <c r="G74" s="2"/>
      <c r="H74" s="2"/>
      <c r="I74" s="2"/>
      <c r="J74" s="92"/>
      <c r="K74" s="77"/>
      <c r="L74" s="34"/>
      <c r="O74" s="43"/>
      <c r="Q74" s="61"/>
    </row>
    <row r="75" spans="1:19" x14ac:dyDescent="0.25">
      <c r="A75" s="2"/>
      <c r="B75" s="2"/>
      <c r="C75" s="2"/>
      <c r="D75" s="2"/>
      <c r="E75" s="2" t="s">
        <v>61</v>
      </c>
      <c r="F75" s="2"/>
      <c r="G75" s="2"/>
      <c r="H75" s="2"/>
      <c r="I75" s="99"/>
      <c r="J75" s="92"/>
      <c r="K75" s="77"/>
      <c r="L75" s="34"/>
      <c r="O75" s="43"/>
      <c r="Q75" s="61"/>
    </row>
    <row r="76" spans="1:19" x14ac:dyDescent="0.25">
      <c r="A76" s="96"/>
      <c r="B76" s="96"/>
      <c r="C76" s="96"/>
      <c r="D76" s="96"/>
      <c r="E76" s="96"/>
      <c r="F76" s="96"/>
      <c r="G76" s="100"/>
      <c r="H76" s="101"/>
      <c r="I76" s="96"/>
      <c r="J76" s="92"/>
      <c r="K76" s="77"/>
      <c r="L76" s="34"/>
      <c r="O76" s="43"/>
      <c r="Q76" s="102"/>
    </row>
    <row r="77" spans="1:19" x14ac:dyDescent="0.25">
      <c r="A77" s="96"/>
      <c r="B77" s="96"/>
      <c r="C77" s="96"/>
      <c r="D77" s="96"/>
      <c r="E77" s="96"/>
      <c r="F77" s="96"/>
      <c r="G77" s="100" t="s">
        <v>62</v>
      </c>
      <c r="H77" s="103"/>
      <c r="I77" s="96"/>
      <c r="J77" s="92"/>
      <c r="K77" s="77"/>
      <c r="L77" s="34"/>
      <c r="O77" s="43"/>
      <c r="Q77" s="102"/>
    </row>
    <row r="78" spans="1:19" x14ac:dyDescent="0.25">
      <c r="A78" s="104"/>
      <c r="B78" s="105"/>
      <c r="C78" s="105"/>
      <c r="D78" s="105"/>
      <c r="E78" s="106"/>
      <c r="F78" s="2"/>
      <c r="G78" s="2"/>
      <c r="H78" s="66"/>
      <c r="I78" s="2"/>
      <c r="J78" s="92"/>
      <c r="K78" s="77"/>
      <c r="L78" s="34"/>
      <c r="O78" s="43"/>
      <c r="Q78" s="102"/>
    </row>
    <row r="79" spans="1:19" x14ac:dyDescent="0.25">
      <c r="A79" s="104"/>
      <c r="B79" s="105"/>
      <c r="C79" s="107"/>
      <c r="D79" s="105"/>
      <c r="E79" s="108"/>
      <c r="F79" s="2"/>
      <c r="G79" s="2"/>
      <c r="H79" s="66"/>
      <c r="I79" s="2"/>
      <c r="J79" s="92"/>
      <c r="K79" s="109"/>
      <c r="O79" s="43"/>
      <c r="Q79" s="102"/>
    </row>
    <row r="80" spans="1:19" x14ac:dyDescent="0.25">
      <c r="A80" s="106"/>
      <c r="B80" s="105"/>
      <c r="C80" s="107"/>
      <c r="D80" s="107"/>
      <c r="E80" s="110"/>
      <c r="F80" s="83"/>
      <c r="H80" s="88"/>
      <c r="J80" s="92"/>
      <c r="O80" s="43"/>
      <c r="Q80" s="102"/>
    </row>
    <row r="81" spans="1:17" x14ac:dyDescent="0.25">
      <c r="A81" s="111"/>
      <c r="B81" s="105"/>
      <c r="C81" s="112"/>
      <c r="D81" s="112"/>
      <c r="E81" s="110"/>
      <c r="H81" s="88"/>
      <c r="J81" s="92"/>
      <c r="O81" s="43"/>
      <c r="Q81" s="102"/>
    </row>
    <row r="82" spans="1:17" x14ac:dyDescent="0.25">
      <c r="A82" s="113"/>
      <c r="B82" s="105"/>
      <c r="C82" s="112"/>
      <c r="D82" s="112"/>
      <c r="E82" s="110"/>
      <c r="H82" s="88"/>
      <c r="J82" s="92"/>
      <c r="O82" s="43"/>
      <c r="Q82" s="114"/>
    </row>
    <row r="83" spans="1:17" x14ac:dyDescent="0.25">
      <c r="A83" s="113"/>
      <c r="B83" s="105"/>
      <c r="C83" s="112"/>
      <c r="D83" s="112"/>
      <c r="E83" s="110"/>
      <c r="H83" s="88"/>
      <c r="J83" s="92"/>
      <c r="O83" s="43"/>
      <c r="Q83" s="114"/>
    </row>
    <row r="84" spans="1:17" x14ac:dyDescent="0.25">
      <c r="A84" s="115"/>
      <c r="B84" s="105"/>
      <c r="C84" s="105"/>
      <c r="D84" s="105"/>
      <c r="E84" s="106"/>
      <c r="F84" s="2"/>
      <c r="G84" s="2"/>
      <c r="H84" s="66"/>
      <c r="I84" s="2"/>
      <c r="J84" s="92"/>
      <c r="K84" s="57"/>
      <c r="L84" s="43"/>
      <c r="O84" s="43"/>
      <c r="Q84" s="114"/>
    </row>
    <row r="85" spans="1:17" x14ac:dyDescent="0.25">
      <c r="A85" s="104" t="s">
        <v>63</v>
      </c>
      <c r="B85" s="105"/>
      <c r="C85" s="105"/>
      <c r="D85" s="105"/>
      <c r="E85" s="106"/>
      <c r="F85" s="2"/>
      <c r="G85" s="2"/>
      <c r="H85" s="66"/>
      <c r="I85" s="2"/>
      <c r="J85" s="92"/>
      <c r="K85" s="116"/>
      <c r="L85" s="43"/>
      <c r="O85" s="43"/>
      <c r="Q85" s="114"/>
    </row>
    <row r="86" spans="1:17" x14ac:dyDescent="0.25">
      <c r="A86" s="104"/>
      <c r="B86" s="105"/>
      <c r="C86" s="107"/>
      <c r="D86" s="105"/>
      <c r="E86" s="108"/>
      <c r="F86" s="2"/>
      <c r="G86" s="2"/>
      <c r="H86" s="66"/>
      <c r="I86" s="2"/>
      <c r="J86" s="92"/>
      <c r="K86" s="116"/>
      <c r="L86" s="43"/>
      <c r="O86" s="43"/>
      <c r="Q86" s="114"/>
    </row>
    <row r="87" spans="1:17" x14ac:dyDescent="0.25">
      <c r="A87" s="117">
        <f>SUM(A68:A86)</f>
        <v>0</v>
      </c>
      <c r="E87" s="88">
        <f>SUM(E68:E86)</f>
        <v>0</v>
      </c>
      <c r="H87" s="88">
        <f>SUM(H68:H86)</f>
        <v>0</v>
      </c>
      <c r="J87" s="92"/>
      <c r="K87" s="116"/>
      <c r="L87" s="43"/>
      <c r="O87" s="43"/>
      <c r="Q87" s="114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5">
      <c r="J92" s="92"/>
      <c r="K92" s="116"/>
      <c r="L92" s="43"/>
      <c r="O92" s="43"/>
      <c r="Q92" s="102"/>
    </row>
    <row r="93" spans="1:17" x14ac:dyDescent="0.25">
      <c r="J93" s="92"/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">
      <c r="K98" s="116"/>
      <c r="L98" s="43"/>
      <c r="O98" s="43"/>
      <c r="Q98" s="102"/>
    </row>
    <row r="99" spans="1:21" x14ac:dyDescent="0.2">
      <c r="K99" s="116"/>
      <c r="L99" s="43"/>
      <c r="O99" s="43"/>
      <c r="Q99" s="102"/>
    </row>
    <row r="100" spans="1:21" x14ac:dyDescent="0.25">
      <c r="K100" s="116"/>
      <c r="L100" s="118"/>
      <c r="O100" s="118"/>
      <c r="Q100" s="102"/>
    </row>
    <row r="101" spans="1:21" x14ac:dyDescent="0.25">
      <c r="K101" s="116"/>
      <c r="L101" s="118"/>
      <c r="O101" s="118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x14ac:dyDescent="0.25">
      <c r="K107" s="116"/>
      <c r="L107" s="119"/>
      <c r="O107" s="119"/>
      <c r="Q107" s="102"/>
    </row>
    <row r="108" spans="1:21" x14ac:dyDescent="0.25">
      <c r="K108" s="116"/>
      <c r="L108" s="119"/>
      <c r="O108" s="119"/>
      <c r="Q108" s="102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102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8"/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16"/>
      <c r="L113" s="119"/>
      <c r="O113" s="119"/>
      <c r="Q113" s="90">
        <f>SUM(Q13:Q112)</f>
        <v>0</v>
      </c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19"/>
      <c r="O119" s="119"/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16"/>
      <c r="L120" s="119"/>
      <c r="O120" s="119"/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16"/>
      <c r="L121" s="120">
        <f>SUM(L12:L120)</f>
        <v>15790000</v>
      </c>
      <c r="M121" s="120">
        <f t="shared" ref="M121:P121" si="1">SUM(M13:M120)</f>
        <v>8970000</v>
      </c>
      <c r="N121" s="120">
        <f>SUM(N13:N120)</f>
        <v>0</v>
      </c>
      <c r="O121" s="120">
        <f>SUM(O13:O120)</f>
        <v>12450000</v>
      </c>
      <c r="P121" s="120">
        <f t="shared" si="1"/>
        <v>0</v>
      </c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0">
        <f>SUM(L16:L121)</f>
        <v>25830000</v>
      </c>
      <c r="O122" s="120">
        <f>SUM(O13:O121)</f>
        <v>24900000</v>
      </c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  <row r="131" spans="1:21" s="67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98"/>
      <c r="R131" s="6"/>
      <c r="S131" s="6"/>
      <c r="T131" s="6"/>
      <c r="U131" s="6"/>
    </row>
    <row r="132" spans="1:21" s="67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98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3" r:id="rId1" display="cetak-kwitansi.php%3fid=1801863"/>
    <hyperlink ref="K14" r:id="rId2" display="cetak-kwitansi.php%3fid=1801864"/>
    <hyperlink ref="K15" r:id="rId3" display="cetak-kwitansi.php%3fid=1801865"/>
    <hyperlink ref="K16" r:id="rId4" display="cetak-kwitansi.php%3fid=1801866"/>
    <hyperlink ref="K17" r:id="rId5" display="cetak-kwitansi.php%3fid=1801868"/>
    <hyperlink ref="K18" r:id="rId6" display="cetak-kwitansi.php%3fid=1801869"/>
    <hyperlink ref="K19" r:id="rId7" display="cetak-kwitansi.php%3fid=1801870"/>
    <hyperlink ref="K20" r:id="rId8" display="cetak-kwitansi.php%3fid=1801871"/>
    <hyperlink ref="K21" r:id="rId9" display="cetak-kwitansi.php%3fid=1801872"/>
    <hyperlink ref="K22" r:id="rId10" display="cetak-kwitansi.php%3fid=1801873"/>
    <hyperlink ref="K23" r:id="rId11" display="cetak-kwitansi.php%3fid=1801874"/>
    <hyperlink ref="K24" r:id="rId12" display="cetak-kwitansi.php%3fid=1801875"/>
    <hyperlink ref="K25" r:id="rId13" display="cetak-kwitansi.php%3fid=1801876"/>
    <hyperlink ref="K26" r:id="rId14" display="cetak-kwitansi.php%3fid=1801877"/>
    <hyperlink ref="K27" r:id="rId15" display="cetak-kwitansi.php%3fid=1801878"/>
  </hyperlinks>
  <pageMargins left="0.7" right="0.7" top="0.75" bottom="0.75" header="0.3" footer="0.3"/>
  <pageSetup scale="61" orientation="portrait" r:id="rId16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E1" zoomScale="90" zoomScaleNormal="100" zoomScaleSheetLayoutView="90" workbookViewId="0">
      <selection activeCell="M13" sqref="M13:M14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4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64</v>
      </c>
      <c r="C3" s="9"/>
      <c r="D3" s="7"/>
      <c r="E3" s="7"/>
      <c r="F3" s="7"/>
      <c r="G3" s="7"/>
      <c r="H3" s="7" t="s">
        <v>3</v>
      </c>
      <c r="I3" s="11">
        <v>43244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34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1074+86</f>
        <v>1160</v>
      </c>
      <c r="F8" s="21"/>
      <c r="G8" s="16">
        <f>C8*E8</f>
        <v>116000000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465+42</f>
        <v>507</v>
      </c>
      <c r="F9" s="21"/>
      <c r="G9" s="16">
        <f t="shared" ref="G9:G16" si="0">C9*E9</f>
        <v>25350000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f>62+13</f>
        <v>75</v>
      </c>
      <c r="F10" s="21"/>
      <c r="G10" s="16">
        <f t="shared" si="0"/>
        <v>1500000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f>51+22</f>
        <v>73</v>
      </c>
      <c r="F11" s="21"/>
      <c r="G11" s="16">
        <f t="shared" si="0"/>
        <v>730000</v>
      </c>
      <c r="H11" s="8"/>
      <c r="I11" s="16"/>
      <c r="J11" s="16"/>
      <c r="K11" s="25"/>
      <c r="L11" s="146" t="s">
        <v>13</v>
      </c>
      <c r="M11" s="146"/>
      <c r="N11" s="147" t="s">
        <v>14</v>
      </c>
      <c r="O11" s="147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59</v>
      </c>
      <c r="F12" s="21"/>
      <c r="G12" s="16">
        <f t="shared" si="0"/>
        <v>295000</v>
      </c>
      <c r="H12" s="8"/>
      <c r="I12" s="16"/>
      <c r="L12" s="27" t="s">
        <v>16</v>
      </c>
      <c r="M12" s="28"/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0</v>
      </c>
      <c r="F13" s="21"/>
      <c r="G13" s="16">
        <f t="shared" si="0"/>
        <v>0</v>
      </c>
      <c r="H13" s="8"/>
      <c r="I13" s="16"/>
      <c r="J13" s="32"/>
      <c r="K13" s="33">
        <v>46301</v>
      </c>
      <c r="L13" s="34">
        <v>1500000</v>
      </c>
      <c r="M13" s="35">
        <v>125000</v>
      </c>
      <c r="N13" s="33"/>
      <c r="O13" s="34">
        <v>6050000</v>
      </c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33">
        <v>46302</v>
      </c>
      <c r="L14" s="34">
        <v>900000</v>
      </c>
      <c r="M14" s="35">
        <v>1850000</v>
      </c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3">
        <v>46303</v>
      </c>
      <c r="L15" s="34">
        <v>3000000</v>
      </c>
      <c r="M15" s="35"/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3">
        <v>46304</v>
      </c>
      <c r="L16" s="34">
        <v>2050000</v>
      </c>
      <c r="M16" s="35"/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143875000</v>
      </c>
      <c r="I17" s="9"/>
      <c r="J17" s="32"/>
      <c r="K17" s="33">
        <v>46305</v>
      </c>
      <c r="L17" s="34">
        <v>700000</v>
      </c>
      <c r="M17" s="35"/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33">
        <v>46306</v>
      </c>
      <c r="L18" s="34">
        <v>800000</v>
      </c>
      <c r="M18" s="35"/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3">
        <v>46307</v>
      </c>
      <c r="L19" s="34">
        <v>2500000</v>
      </c>
      <c r="M19" s="35"/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3">
        <v>46308</v>
      </c>
      <c r="L20" s="34">
        <v>1000000</v>
      </c>
      <c r="M20" s="35"/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450</v>
      </c>
      <c r="F21" s="7"/>
      <c r="G21" s="22">
        <f>C21*E21</f>
        <v>225000</v>
      </c>
      <c r="H21" s="8"/>
      <c r="I21" s="22"/>
      <c r="J21" s="32"/>
      <c r="K21" s="33">
        <v>46309</v>
      </c>
      <c r="L21" s="34">
        <v>1000000</v>
      </c>
      <c r="M21" s="35"/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2"/>
      <c r="K22" s="136"/>
      <c r="L22" s="43">
        <v>-6050000</v>
      </c>
      <c r="M22" s="35"/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2"/>
      <c r="K23" s="33"/>
      <c r="L23" s="43"/>
      <c r="M23" s="35"/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3"/>
      <c r="L24" s="43"/>
      <c r="M24" s="35"/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33"/>
      <c r="L25" s="43"/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225000</v>
      </c>
      <c r="I26" s="8"/>
      <c r="J26" s="32"/>
      <c r="K26" s="33"/>
      <c r="L26" s="43"/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144100000</v>
      </c>
      <c r="J27" s="32"/>
      <c r="K27" s="33"/>
      <c r="L27" s="43"/>
      <c r="M27" s="54"/>
      <c r="N27" s="33"/>
      <c r="O27" s="34"/>
      <c r="P27" s="54"/>
      <c r="Q27" s="37"/>
      <c r="R27" s="52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2"/>
      <c r="K28" s="33"/>
      <c r="L28" s="43"/>
      <c r="M28" s="64"/>
      <c r="N28" s="33"/>
      <c r="O28" s="34"/>
      <c r="P28" s="64"/>
      <c r="Q28" s="61"/>
      <c r="R28" s="40"/>
      <c r="S28" s="41"/>
      <c r="T28" s="48"/>
      <c r="U28" s="41"/>
    </row>
    <row r="29" spans="1:21" x14ac:dyDescent="0.25">
      <c r="A29" s="7"/>
      <c r="B29" s="7"/>
      <c r="C29" s="17" t="s">
        <v>29</v>
      </c>
      <c r="D29" s="7"/>
      <c r="E29" s="7"/>
      <c r="F29" s="7"/>
      <c r="G29" s="7"/>
      <c r="H29" s="8"/>
      <c r="I29" s="8"/>
      <c r="J29" s="32"/>
      <c r="K29" s="33"/>
      <c r="L29" s="43"/>
      <c r="M29" s="64"/>
      <c r="N29" s="33"/>
      <c r="O29" s="34"/>
      <c r="P29" s="64"/>
      <c r="Q29" s="61"/>
      <c r="R29" s="2"/>
      <c r="S29" s="41"/>
      <c r="T29" s="2"/>
      <c r="U29" s="41"/>
    </row>
    <row r="30" spans="1:21" x14ac:dyDescent="0.25">
      <c r="A30" s="7"/>
      <c r="B30" s="7"/>
      <c r="C30" s="7" t="s">
        <v>30</v>
      </c>
      <c r="D30" s="7"/>
      <c r="E30" s="7"/>
      <c r="F30" s="7"/>
      <c r="G30" s="7" t="s">
        <v>7</v>
      </c>
      <c r="H30" s="8"/>
      <c r="I30" s="8">
        <f>+'14 Mei '!I38</f>
        <v>581495965</v>
      </c>
      <c r="J30" s="32"/>
      <c r="K30" s="33"/>
      <c r="L30" s="43"/>
      <c r="M30" s="64"/>
      <c r="N30" s="33"/>
      <c r="O30" s="34"/>
      <c r="P30" s="64"/>
      <c r="Q30" s="61"/>
      <c r="R30" s="2"/>
      <c r="S30" s="41"/>
      <c r="T30" s="2"/>
      <c r="U30" s="41"/>
    </row>
    <row r="31" spans="1:21" x14ac:dyDescent="0.25">
      <c r="A31" s="7"/>
      <c r="B31" s="7"/>
      <c r="C31" s="7" t="s">
        <v>31</v>
      </c>
      <c r="D31" s="7"/>
      <c r="E31" s="7"/>
      <c r="F31" s="7"/>
      <c r="G31" s="7"/>
      <c r="H31" s="8"/>
      <c r="I31" s="8">
        <f>+'23 Mei'!I56</f>
        <v>132625000</v>
      </c>
      <c r="J31" s="32"/>
      <c r="K31" s="33"/>
      <c r="L31" s="43"/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33"/>
      <c r="L32" s="43"/>
      <c r="M32" s="64"/>
      <c r="N32" s="33"/>
      <c r="O32" s="34"/>
      <c r="P32" s="64"/>
      <c r="Q32" s="61"/>
      <c r="R32" s="2"/>
      <c r="S32" s="41"/>
      <c r="T32" s="66"/>
      <c r="U32" s="41"/>
    </row>
    <row r="33" spans="1:21" x14ac:dyDescent="0.25">
      <c r="A33" s="7"/>
      <c r="B33" s="7"/>
      <c r="C33" s="17" t="s">
        <v>32</v>
      </c>
      <c r="D33" s="7"/>
      <c r="E33" s="7"/>
      <c r="F33" s="7"/>
      <c r="G33" s="7"/>
      <c r="H33" s="8"/>
      <c r="I33" s="40"/>
      <c r="J33" s="32"/>
      <c r="K33" s="33"/>
      <c r="L33" s="43"/>
      <c r="M33" s="64"/>
      <c r="N33" s="33"/>
      <c r="O33" s="34"/>
      <c r="P33" s="64"/>
      <c r="Q33" s="61"/>
      <c r="R33" s="41"/>
      <c r="S33" s="41"/>
      <c r="T33" s="2"/>
      <c r="U33" s="41"/>
    </row>
    <row r="34" spans="1:21" x14ac:dyDescent="0.2">
      <c r="A34" s="7"/>
      <c r="B34" s="17">
        <v>1</v>
      </c>
      <c r="C34" s="17" t="s">
        <v>33</v>
      </c>
      <c r="D34" s="7"/>
      <c r="E34" s="7"/>
      <c r="F34" s="7"/>
      <c r="G34" s="7"/>
      <c r="H34" s="8"/>
      <c r="I34" s="8"/>
      <c r="J34" s="32"/>
      <c r="K34" s="33"/>
      <c r="L34" s="43"/>
      <c r="N34" s="33"/>
      <c r="O34" s="34"/>
      <c r="Q34" s="61"/>
      <c r="R34" s="9"/>
      <c r="S34" s="41"/>
      <c r="T34" s="2"/>
      <c r="U34" s="2"/>
    </row>
    <row r="35" spans="1:21" x14ac:dyDescent="0.2">
      <c r="A35" s="7"/>
      <c r="B35" s="17"/>
      <c r="C35" s="17" t="s">
        <v>15</v>
      </c>
      <c r="D35" s="7"/>
      <c r="E35" s="7"/>
      <c r="F35" s="7"/>
      <c r="G35" s="7"/>
      <c r="H35" s="8"/>
      <c r="I35" s="8"/>
      <c r="J35" s="32"/>
      <c r="K35" s="33"/>
      <c r="L35" s="43"/>
      <c r="N35" s="33"/>
      <c r="O35" s="34"/>
      <c r="Q35" s="61"/>
      <c r="S35" s="41"/>
      <c r="T35" s="2"/>
      <c r="U35" s="2"/>
    </row>
    <row r="36" spans="1:21" x14ac:dyDescent="0.2">
      <c r="A36" s="7"/>
      <c r="B36" s="7"/>
      <c r="C36" s="7" t="s">
        <v>34</v>
      </c>
      <c r="D36" s="7"/>
      <c r="E36" s="7" t="s">
        <v>35</v>
      </c>
      <c r="F36" s="7"/>
      <c r="G36" s="22"/>
      <c r="H36" s="55"/>
      <c r="I36" s="8"/>
      <c r="J36" s="32"/>
      <c r="K36" s="33"/>
      <c r="L36" s="43"/>
      <c r="N36" s="33"/>
      <c r="O36" s="34"/>
      <c r="Q36" s="61"/>
      <c r="S36" s="41"/>
      <c r="T36" s="2"/>
      <c r="U36" s="2"/>
    </row>
    <row r="37" spans="1:21" x14ac:dyDescent="0.2">
      <c r="A37" s="7"/>
      <c r="B37" s="7"/>
      <c r="C37" s="7" t="s">
        <v>36</v>
      </c>
      <c r="D37" s="7"/>
      <c r="E37" s="7"/>
      <c r="F37" s="7"/>
      <c r="G37" s="7"/>
      <c r="H37" s="68"/>
      <c r="I37" s="7" t="s">
        <v>7</v>
      </c>
      <c r="J37" s="32"/>
      <c r="K37" s="33"/>
      <c r="L37" s="43"/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37</v>
      </c>
      <c r="D38" s="7"/>
      <c r="E38" s="7"/>
      <c r="F38" s="7"/>
      <c r="G38" s="7"/>
      <c r="H38" s="8"/>
      <c r="I38" s="8">
        <f>+I30+H36-H37</f>
        <v>581495965</v>
      </c>
      <c r="J38" s="32"/>
      <c r="K38" s="57"/>
      <c r="L38" s="43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65"/>
      <c r="L39" s="43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38</v>
      </c>
      <c r="D40" s="7"/>
      <c r="E40" s="7"/>
      <c r="F40" s="7"/>
      <c r="G40" s="7"/>
      <c r="H40" s="8">
        <v>75000000</v>
      </c>
      <c r="I40" s="8"/>
      <c r="J40" s="32"/>
      <c r="K40" s="65"/>
      <c r="L40" s="43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17" t="s">
        <v>39</v>
      </c>
      <c r="D41" s="7"/>
      <c r="E41" s="7"/>
      <c r="F41" s="7"/>
      <c r="G41" s="7"/>
      <c r="H41" s="55">
        <v>7528602</v>
      </c>
      <c r="J41" s="32"/>
      <c r="K41" s="65"/>
      <c r="L41" s="43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17" t="s">
        <v>40</v>
      </c>
      <c r="D42" s="7"/>
      <c r="E42" s="7"/>
      <c r="F42" s="7"/>
      <c r="G42" s="7"/>
      <c r="H42" s="8">
        <v>14838470</v>
      </c>
      <c r="I42" s="8"/>
      <c r="J42" s="32"/>
      <c r="K42" s="65"/>
      <c r="L42" s="43"/>
      <c r="N42" s="57"/>
      <c r="O42" s="69"/>
      <c r="Q42" s="61"/>
      <c r="S42" s="41"/>
      <c r="T42" s="2"/>
      <c r="U42" s="2"/>
    </row>
    <row r="43" spans="1:21" ht="16.5" x14ac:dyDescent="0.35">
      <c r="A43" s="7"/>
      <c r="B43" s="7"/>
      <c r="C43" s="17" t="s">
        <v>41</v>
      </c>
      <c r="D43" s="7"/>
      <c r="E43" s="7"/>
      <c r="F43" s="7"/>
      <c r="G43" s="7"/>
      <c r="H43" s="70">
        <v>142663893</v>
      </c>
      <c r="I43" s="8"/>
      <c r="J43" s="32"/>
      <c r="K43" s="65"/>
      <c r="L43" s="43"/>
      <c r="N43" s="33"/>
      <c r="O43" s="69"/>
      <c r="Q43" s="61"/>
      <c r="R43" s="71"/>
      <c r="S43" s="40"/>
      <c r="T43" s="72"/>
      <c r="U43" s="7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3">
        <f>SUM(H40:H43)</f>
        <v>240030965</v>
      </c>
      <c r="J44" s="32"/>
      <c r="K44" s="65"/>
      <c r="L44" s="43"/>
      <c r="N44" s="57"/>
      <c r="O44" s="69"/>
      <c r="Q44" s="61"/>
      <c r="R44" s="71"/>
      <c r="S44" s="40"/>
      <c r="T44" s="74"/>
      <c r="U44" s="72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5">
        <f>SUM(I38:I44)</f>
        <v>821526930</v>
      </c>
      <c r="J45" s="32"/>
      <c r="K45" s="65"/>
      <c r="L45" s="43"/>
      <c r="N45" s="33"/>
      <c r="O45" s="69"/>
      <c r="Q45" s="61"/>
      <c r="R45" s="71"/>
      <c r="S45" s="40"/>
      <c r="T45" s="71"/>
      <c r="U45" s="72"/>
    </row>
    <row r="46" spans="1:21" x14ac:dyDescent="0.2">
      <c r="A46" s="7"/>
      <c r="B46" s="17">
        <v>2</v>
      </c>
      <c r="C46" s="17" t="s">
        <v>42</v>
      </c>
      <c r="D46" s="7"/>
      <c r="E46" s="7"/>
      <c r="F46" s="7"/>
      <c r="G46" s="7"/>
      <c r="H46" s="8"/>
      <c r="I46" s="8"/>
      <c r="J46" s="76"/>
      <c r="K46" s="65"/>
      <c r="L46" s="43"/>
      <c r="N46" s="57"/>
      <c r="O46" s="69"/>
      <c r="Q46" s="61"/>
      <c r="R46" s="71"/>
      <c r="S46" s="72"/>
      <c r="T46" s="71"/>
      <c r="U46" s="72"/>
    </row>
    <row r="47" spans="1:21" x14ac:dyDescent="0.2">
      <c r="A47" s="7"/>
      <c r="B47" s="7"/>
      <c r="C47" s="7" t="s">
        <v>36</v>
      </c>
      <c r="D47" s="7"/>
      <c r="E47" s="7"/>
      <c r="F47" s="7"/>
      <c r="G47" s="16"/>
      <c r="H47" s="8">
        <f>M119</f>
        <v>1975000</v>
      </c>
      <c r="I47" s="8"/>
      <c r="J47" s="76"/>
      <c r="K47" s="65"/>
      <c r="L47" s="34"/>
      <c r="N47" s="33"/>
      <c r="O47" s="57"/>
      <c r="Q47" s="61"/>
      <c r="R47" s="78"/>
      <c r="S47" s="78">
        <f>SUM(S13:S45)</f>
        <v>0</v>
      </c>
      <c r="T47" s="71"/>
      <c r="U47" s="72"/>
    </row>
    <row r="48" spans="1:21" x14ac:dyDescent="0.2">
      <c r="A48" s="7"/>
      <c r="B48" s="7"/>
      <c r="C48" s="7" t="s">
        <v>43</v>
      </c>
      <c r="D48" s="7"/>
      <c r="E48" s="7"/>
      <c r="F48" s="7"/>
      <c r="G48" s="21"/>
      <c r="H48" s="79"/>
      <c r="I48" s="8" t="s">
        <v>7</v>
      </c>
      <c r="J48" s="80"/>
      <c r="K48" s="65"/>
      <c r="L48" s="34"/>
      <c r="M48" s="81"/>
      <c r="N48" s="33"/>
      <c r="O48" s="57"/>
      <c r="P48" s="81"/>
      <c r="Q48" s="61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2"/>
      <c r="I49" s="8">
        <f>H47+H48</f>
        <v>1975000</v>
      </c>
      <c r="J49" s="80"/>
      <c r="K49" s="65"/>
      <c r="L49" s="34"/>
      <c r="M49" s="81"/>
      <c r="N49" s="33"/>
      <c r="O49" s="43"/>
      <c r="P49" s="81"/>
      <c r="Q49" s="61"/>
      <c r="R49" s="83"/>
      <c r="S49" s="2" t="s">
        <v>44</v>
      </c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84"/>
      <c r="I50" s="8" t="s">
        <v>7</v>
      </c>
      <c r="J50" s="76"/>
      <c r="K50" s="33"/>
      <c r="L50" s="34"/>
      <c r="M50" s="81"/>
      <c r="N50" s="33"/>
      <c r="O50" s="43"/>
      <c r="P50" s="81"/>
      <c r="Q50" s="61"/>
      <c r="R50" s="83"/>
      <c r="S50" s="2"/>
      <c r="U50" s="2"/>
    </row>
    <row r="51" spans="1:21" x14ac:dyDescent="0.25">
      <c r="A51" s="7"/>
      <c r="B51" s="7"/>
      <c r="C51" s="7" t="s">
        <v>45</v>
      </c>
      <c r="D51" s="7"/>
      <c r="E51" s="7"/>
      <c r="F51" s="7"/>
      <c r="G51" s="16"/>
      <c r="I51" s="8">
        <v>0</v>
      </c>
      <c r="J51" s="85"/>
      <c r="K51" s="33"/>
      <c r="L51" s="34"/>
      <c r="M51" s="81"/>
      <c r="N51" s="33"/>
      <c r="O51" s="43"/>
      <c r="P51" s="81"/>
      <c r="Q51" s="61"/>
      <c r="R51" s="83"/>
      <c r="S51" s="2"/>
      <c r="U51" s="2"/>
    </row>
    <row r="52" spans="1:21" x14ac:dyDescent="0.25">
      <c r="A52" s="7"/>
      <c r="B52" s="7"/>
      <c r="C52" s="86" t="s">
        <v>46</v>
      </c>
      <c r="D52" s="7"/>
      <c r="E52" s="7"/>
      <c r="F52" s="7"/>
      <c r="G52" s="16"/>
      <c r="H52" s="55">
        <f>+L119</f>
        <v>7400000</v>
      </c>
      <c r="I52" s="8"/>
      <c r="J52" s="87"/>
      <c r="K52" s="33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86" t="s">
        <v>47</v>
      </c>
      <c r="D53" s="7"/>
      <c r="E53" s="7"/>
      <c r="F53" s="7"/>
      <c r="G53" s="16"/>
      <c r="H53" s="55">
        <f>+O119</f>
        <v>6050000</v>
      </c>
      <c r="I53" s="8"/>
      <c r="J53" s="87"/>
      <c r="K53" s="33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7" t="s">
        <v>48</v>
      </c>
      <c r="D54" s="7"/>
      <c r="E54" s="7"/>
      <c r="F54" s="7"/>
      <c r="G54" s="7"/>
      <c r="H54" s="68"/>
      <c r="I54" s="8"/>
      <c r="J54" s="87"/>
      <c r="K54" s="33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7" t="s">
        <v>49</v>
      </c>
      <c r="D55" s="7"/>
      <c r="E55" s="7"/>
      <c r="F55" s="7"/>
      <c r="G55" s="7"/>
      <c r="H55" s="16"/>
      <c r="I55" s="68">
        <f>SUM(H52:H54)</f>
        <v>13450000</v>
      </c>
      <c r="J55" s="85"/>
      <c r="K55" s="33"/>
      <c r="L55" s="34"/>
      <c r="M55" s="81"/>
      <c r="N55" s="33"/>
      <c r="O55" s="43"/>
      <c r="P55" s="81"/>
      <c r="Q55" s="61"/>
      <c r="R55" s="88"/>
      <c r="S55" s="66"/>
      <c r="T55" s="88"/>
      <c r="U55" s="66"/>
    </row>
    <row r="56" spans="1:21" x14ac:dyDescent="0.25">
      <c r="A56" s="7"/>
      <c r="B56" s="7"/>
      <c r="C56" s="17" t="s">
        <v>49</v>
      </c>
      <c r="D56" s="7"/>
      <c r="E56" s="7"/>
      <c r="F56" s="7"/>
      <c r="G56" s="7"/>
      <c r="H56" s="8"/>
      <c r="I56" s="8">
        <f>+I31-I49+I55</f>
        <v>144100000</v>
      </c>
      <c r="J56" s="85"/>
      <c r="K56" s="33"/>
      <c r="L56" s="34"/>
      <c r="M56" s="89"/>
      <c r="N56" s="33"/>
      <c r="O56" s="43"/>
      <c r="P56" s="89"/>
      <c r="Q56" s="61"/>
      <c r="R56" s="88"/>
      <c r="S56" s="66"/>
      <c r="T56" s="88"/>
      <c r="U56" s="66"/>
    </row>
    <row r="57" spans="1:21" x14ac:dyDescent="0.25">
      <c r="A57" s="86" t="s">
        <v>50</v>
      </c>
      <c r="B57" s="7"/>
      <c r="C57" s="7" t="s">
        <v>51</v>
      </c>
      <c r="D57" s="7"/>
      <c r="E57" s="7"/>
      <c r="F57" s="7"/>
      <c r="G57" s="7"/>
      <c r="H57" s="8"/>
      <c r="I57" s="8">
        <f>+I27</f>
        <v>144100000</v>
      </c>
      <c r="J57" s="87"/>
      <c r="K57" s="33"/>
      <c r="L57" s="34"/>
      <c r="M57" s="89"/>
      <c r="N57" s="33"/>
      <c r="O57" s="43"/>
      <c r="P57" s="89"/>
      <c r="Q57" s="61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8">
        <v>0</v>
      </c>
      <c r="J58" s="87"/>
      <c r="K58" s="33"/>
      <c r="L58" s="34"/>
      <c r="M58" s="90"/>
      <c r="N58" s="33"/>
      <c r="O58" s="43"/>
      <c r="P58" s="90"/>
      <c r="Q58" s="61"/>
      <c r="R58" s="88"/>
      <c r="S58" s="66"/>
      <c r="T58" s="88"/>
      <c r="U58" s="91"/>
    </row>
    <row r="59" spans="1:21" x14ac:dyDescent="0.25">
      <c r="A59" s="7"/>
      <c r="B59" s="7"/>
      <c r="C59" s="7"/>
      <c r="D59" s="7"/>
      <c r="E59" s="7" t="s">
        <v>52</v>
      </c>
      <c r="F59" s="7"/>
      <c r="G59" s="7"/>
      <c r="H59" s="8"/>
      <c r="I59" s="8">
        <f>+I57-I56</f>
        <v>0</v>
      </c>
      <c r="J59" s="92"/>
      <c r="K59" s="33"/>
      <c r="L59" s="34"/>
      <c r="M59" s="81"/>
      <c r="N59" s="33"/>
      <c r="O59" s="43"/>
      <c r="P59" s="81"/>
      <c r="Q59" s="61"/>
      <c r="R59" s="88"/>
      <c r="S59" s="66"/>
      <c r="T59" s="88"/>
      <c r="U59" s="88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2"/>
      <c r="K60" s="33"/>
      <c r="L60" s="34"/>
      <c r="M60" s="90"/>
      <c r="N60" s="33"/>
      <c r="O60" s="43"/>
      <c r="P60" s="90"/>
      <c r="Q60" s="61"/>
      <c r="R60" s="88"/>
      <c r="S60" s="66"/>
      <c r="T60" s="88"/>
      <c r="U60" s="88"/>
    </row>
    <row r="61" spans="1:21" x14ac:dyDescent="0.25">
      <c r="A61" s="7" t="s">
        <v>53</v>
      </c>
      <c r="B61" s="7"/>
      <c r="C61" s="7"/>
      <c r="D61" s="7"/>
      <c r="E61" s="7"/>
      <c r="F61" s="7"/>
      <c r="G61" s="7"/>
      <c r="H61" s="8"/>
      <c r="I61" s="93"/>
      <c r="J61" s="92"/>
      <c r="K61" s="33"/>
      <c r="L61" s="34"/>
      <c r="M61" s="90"/>
      <c r="N61" s="33"/>
      <c r="O61" s="43"/>
      <c r="P61" s="90"/>
      <c r="Q61" s="61"/>
      <c r="R61" s="88"/>
      <c r="S61" s="66"/>
      <c r="T61" s="88"/>
      <c r="U61" s="88"/>
    </row>
    <row r="62" spans="1:21" x14ac:dyDescent="0.25">
      <c r="A62" s="7" t="s">
        <v>54</v>
      </c>
      <c r="B62" s="7"/>
      <c r="C62" s="7"/>
      <c r="D62" s="7"/>
      <c r="E62" s="7" t="s">
        <v>7</v>
      </c>
      <c r="F62" s="7"/>
      <c r="G62" s="7" t="s">
        <v>55</v>
      </c>
      <c r="H62" s="8"/>
      <c r="I62" s="22"/>
      <c r="J62" s="92"/>
      <c r="K62" s="33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2"/>
      <c r="K63" s="33"/>
      <c r="L63" s="34"/>
      <c r="M63" s="90"/>
      <c r="N63" s="33"/>
      <c r="O63" s="43"/>
      <c r="P63" s="90"/>
      <c r="Q63" s="61"/>
      <c r="S63" s="41"/>
    </row>
    <row r="64" spans="1:21" x14ac:dyDescent="0.25">
      <c r="A64" s="94"/>
      <c r="B64" s="95"/>
      <c r="C64" s="95"/>
      <c r="D64" s="96"/>
      <c r="E64" s="96"/>
      <c r="F64" s="96"/>
      <c r="G64" s="96"/>
      <c r="H64" s="96"/>
      <c r="J64" s="92"/>
      <c r="K64" s="57"/>
      <c r="L64" s="34"/>
      <c r="N64" s="33"/>
      <c r="O64" s="43"/>
      <c r="Q64" s="61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92"/>
      <c r="K65" s="77"/>
      <c r="L65" s="34"/>
      <c r="N65" s="33"/>
      <c r="O65" s="43"/>
      <c r="Q65" s="61"/>
      <c r="S65" s="83"/>
    </row>
    <row r="66" spans="1:19" x14ac:dyDescent="0.25">
      <c r="A66" s="97" t="s">
        <v>56</v>
      </c>
      <c r="B66" s="95"/>
      <c r="C66" s="95"/>
      <c r="D66" s="96"/>
      <c r="E66" s="96"/>
      <c r="F66" s="96"/>
      <c r="G66" s="9" t="s">
        <v>57</v>
      </c>
      <c r="J66" s="92"/>
      <c r="K66" s="77"/>
      <c r="L66" s="34"/>
      <c r="O66" s="43"/>
      <c r="Q66" s="61"/>
      <c r="S66" s="83"/>
    </row>
    <row r="67" spans="1:19" x14ac:dyDescent="0.25">
      <c r="K67" s="77"/>
      <c r="L67" s="34"/>
    </row>
    <row r="68" spans="1:19" x14ac:dyDescent="0.25">
      <c r="A68" s="97" t="s">
        <v>58</v>
      </c>
      <c r="B68" s="95"/>
      <c r="C68" s="95"/>
      <c r="D68" s="96"/>
      <c r="E68" s="96"/>
      <c r="F68" s="96"/>
      <c r="G68" s="9"/>
      <c r="H68" s="6" t="s">
        <v>59</v>
      </c>
      <c r="J68" s="92"/>
      <c r="K68" s="77"/>
      <c r="L68" s="34"/>
      <c r="O68" s="43"/>
      <c r="Q68" s="61"/>
      <c r="S68" s="83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92"/>
      <c r="K69" s="77"/>
      <c r="L69" s="34"/>
      <c r="O69" s="43"/>
      <c r="Q69" s="61"/>
    </row>
    <row r="70" spans="1:19" x14ac:dyDescent="0.25">
      <c r="A70" s="2"/>
      <c r="B70" s="2"/>
      <c r="C70" s="2"/>
      <c r="D70" s="2"/>
      <c r="E70" s="2"/>
      <c r="F70" s="2"/>
      <c r="G70" s="96" t="s">
        <v>60</v>
      </c>
      <c r="H70" s="2"/>
      <c r="I70" s="2"/>
      <c r="J70" s="92"/>
      <c r="K70" s="77"/>
      <c r="L70" s="34"/>
      <c r="M70" s="90"/>
      <c r="N70" s="90"/>
      <c r="O70" s="43"/>
      <c r="P70" s="90"/>
      <c r="Q70" s="61"/>
    </row>
    <row r="71" spans="1:19" x14ac:dyDescent="0.25">
      <c r="A71" s="2"/>
      <c r="B71" s="2"/>
      <c r="C71" s="2"/>
      <c r="D71" s="2"/>
      <c r="E71" s="2"/>
      <c r="F71" s="2"/>
      <c r="G71" s="96"/>
      <c r="H71" s="2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 t="s">
        <v>61</v>
      </c>
      <c r="F72" s="2"/>
      <c r="G72" s="2"/>
      <c r="H72" s="2"/>
      <c r="I72" s="2"/>
      <c r="J72" s="92"/>
      <c r="K72" s="77"/>
      <c r="L72" s="34"/>
      <c r="O72" s="43"/>
      <c r="Q72" s="61"/>
    </row>
    <row r="73" spans="1:19" x14ac:dyDescent="0.25">
      <c r="A73" s="2"/>
      <c r="B73" s="2"/>
      <c r="C73" s="2"/>
      <c r="D73" s="2"/>
      <c r="E73" s="2" t="s">
        <v>61</v>
      </c>
      <c r="F73" s="2"/>
      <c r="G73" s="2"/>
      <c r="H73" s="2"/>
      <c r="I73" s="99"/>
      <c r="J73" s="92"/>
      <c r="K73" s="77"/>
      <c r="L73" s="34"/>
      <c r="O73" s="43"/>
      <c r="Q73" s="61"/>
    </row>
    <row r="74" spans="1:19" x14ac:dyDescent="0.25">
      <c r="A74" s="96"/>
      <c r="B74" s="96"/>
      <c r="C74" s="96"/>
      <c r="D74" s="96"/>
      <c r="E74" s="96"/>
      <c r="F74" s="96"/>
      <c r="G74" s="100"/>
      <c r="H74" s="101"/>
      <c r="I74" s="96"/>
      <c r="J74" s="92"/>
      <c r="K74" s="77"/>
      <c r="L74" s="34"/>
      <c r="O74" s="43"/>
      <c r="Q74" s="102"/>
    </row>
    <row r="75" spans="1:19" x14ac:dyDescent="0.25">
      <c r="A75" s="96"/>
      <c r="B75" s="96"/>
      <c r="C75" s="96"/>
      <c r="D75" s="96"/>
      <c r="E75" s="96"/>
      <c r="F75" s="96"/>
      <c r="G75" s="100" t="s">
        <v>62</v>
      </c>
      <c r="H75" s="103"/>
      <c r="I75" s="96"/>
      <c r="J75" s="92"/>
      <c r="K75" s="77"/>
      <c r="L75" s="34"/>
      <c r="O75" s="43"/>
      <c r="Q75" s="102"/>
    </row>
    <row r="76" spans="1:19" x14ac:dyDescent="0.25">
      <c r="A76" s="104"/>
      <c r="B76" s="105"/>
      <c r="C76" s="105"/>
      <c r="D76" s="105"/>
      <c r="E76" s="106"/>
      <c r="F76" s="2"/>
      <c r="G76" s="2"/>
      <c r="H76" s="66"/>
      <c r="I76" s="2"/>
      <c r="J76" s="92"/>
      <c r="K76" s="77"/>
      <c r="L76" s="34"/>
      <c r="O76" s="43"/>
      <c r="Q76" s="102"/>
    </row>
    <row r="77" spans="1:19" x14ac:dyDescent="0.25">
      <c r="A77" s="104"/>
      <c r="B77" s="105"/>
      <c r="C77" s="107"/>
      <c r="D77" s="105"/>
      <c r="E77" s="108"/>
      <c r="F77" s="2"/>
      <c r="G77" s="2"/>
      <c r="H77" s="66"/>
      <c r="I77" s="2"/>
      <c r="J77" s="92"/>
      <c r="K77" s="109"/>
      <c r="O77" s="43"/>
      <c r="Q77" s="102"/>
    </row>
    <row r="78" spans="1:19" x14ac:dyDescent="0.25">
      <c r="A78" s="106"/>
      <c r="B78" s="105"/>
      <c r="C78" s="107"/>
      <c r="D78" s="107"/>
      <c r="E78" s="110"/>
      <c r="F78" s="83"/>
      <c r="H78" s="88"/>
      <c r="J78" s="92"/>
      <c r="O78" s="43"/>
      <c r="Q78" s="102"/>
    </row>
    <row r="79" spans="1:19" x14ac:dyDescent="0.25">
      <c r="A79" s="111"/>
      <c r="B79" s="105"/>
      <c r="C79" s="112"/>
      <c r="D79" s="112"/>
      <c r="E79" s="110"/>
      <c r="H79" s="88"/>
      <c r="J79" s="92"/>
      <c r="O79" s="43"/>
      <c r="Q79" s="102"/>
    </row>
    <row r="80" spans="1:19" x14ac:dyDescent="0.25">
      <c r="A80" s="113"/>
      <c r="B80" s="105"/>
      <c r="C80" s="112"/>
      <c r="D80" s="112"/>
      <c r="E80" s="110"/>
      <c r="H80" s="88"/>
      <c r="J80" s="92"/>
      <c r="O80" s="43"/>
      <c r="Q80" s="114"/>
    </row>
    <row r="81" spans="1:17" x14ac:dyDescent="0.25">
      <c r="A81" s="113"/>
      <c r="B81" s="105"/>
      <c r="C81" s="112"/>
      <c r="D81" s="112"/>
      <c r="E81" s="110"/>
      <c r="H81" s="88"/>
      <c r="J81" s="92"/>
      <c r="O81" s="43"/>
      <c r="Q81" s="114"/>
    </row>
    <row r="82" spans="1:17" x14ac:dyDescent="0.25">
      <c r="A82" s="115"/>
      <c r="B82" s="105"/>
      <c r="C82" s="105"/>
      <c r="D82" s="105"/>
      <c r="E82" s="106"/>
      <c r="F82" s="2"/>
      <c r="G82" s="2"/>
      <c r="H82" s="66"/>
      <c r="I82" s="2"/>
      <c r="J82" s="92"/>
      <c r="K82" s="57"/>
      <c r="L82" s="43"/>
      <c r="O82" s="43"/>
      <c r="Q82" s="114"/>
    </row>
    <row r="83" spans="1:17" x14ac:dyDescent="0.25">
      <c r="A83" s="104" t="s">
        <v>63</v>
      </c>
      <c r="B83" s="105"/>
      <c r="C83" s="105"/>
      <c r="D83" s="105"/>
      <c r="E83" s="106"/>
      <c r="F83" s="2"/>
      <c r="G83" s="2"/>
      <c r="H83" s="66"/>
      <c r="I83" s="2"/>
      <c r="J83" s="92"/>
      <c r="K83" s="116"/>
      <c r="L83" s="43"/>
      <c r="O83" s="43"/>
      <c r="Q83" s="114"/>
    </row>
    <row r="84" spans="1:17" x14ac:dyDescent="0.25">
      <c r="A84" s="104"/>
      <c r="B84" s="105"/>
      <c r="C84" s="107"/>
      <c r="D84" s="105"/>
      <c r="E84" s="108"/>
      <c r="F84" s="2"/>
      <c r="G84" s="2"/>
      <c r="H84" s="66"/>
      <c r="I84" s="2"/>
      <c r="J84" s="92"/>
      <c r="K84" s="116"/>
      <c r="L84" s="43"/>
      <c r="O84" s="43"/>
      <c r="Q84" s="114"/>
    </row>
    <row r="85" spans="1:17" x14ac:dyDescent="0.25">
      <c r="A85" s="117">
        <f>SUM(A66:A84)</f>
        <v>0</v>
      </c>
      <c r="E85" s="88">
        <f>SUM(E66:E84)</f>
        <v>0</v>
      </c>
      <c r="H85" s="88">
        <f>SUM(H66:H84)</f>
        <v>0</v>
      </c>
      <c r="J85" s="92"/>
      <c r="K85" s="116"/>
      <c r="L85" s="43"/>
      <c r="O85" s="43"/>
      <c r="Q85" s="114"/>
    </row>
    <row r="86" spans="1:17" x14ac:dyDescent="0.25">
      <c r="J86" s="92"/>
      <c r="K86" s="116"/>
      <c r="L86" s="43"/>
      <c r="O86" s="43"/>
      <c r="Q86" s="102"/>
    </row>
    <row r="87" spans="1:17" x14ac:dyDescent="0.25">
      <c r="J87" s="92"/>
      <c r="K87" s="116"/>
      <c r="L87" s="43"/>
      <c r="O87" s="43"/>
      <c r="Q87" s="102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">
      <c r="K92" s="116"/>
      <c r="L92" s="43"/>
      <c r="O92" s="43"/>
      <c r="Q92" s="102"/>
    </row>
    <row r="93" spans="1:17" x14ac:dyDescent="0.2"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5">
      <c r="K98" s="116"/>
      <c r="L98" s="118"/>
      <c r="O98" s="118"/>
      <c r="Q98" s="102"/>
    </row>
    <row r="99" spans="1:21" x14ac:dyDescent="0.25">
      <c r="K99" s="116"/>
      <c r="L99" s="118"/>
      <c r="O99" s="118"/>
      <c r="Q99" s="102"/>
    </row>
    <row r="100" spans="1:21" x14ac:dyDescent="0.25">
      <c r="K100" s="116"/>
      <c r="L100" s="119"/>
      <c r="O100" s="119"/>
      <c r="Q100" s="102"/>
    </row>
    <row r="101" spans="1:21" x14ac:dyDescent="0.25">
      <c r="K101" s="116"/>
      <c r="L101" s="119"/>
      <c r="O101" s="119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6"/>
      <c r="L107" s="119"/>
      <c r="O107" s="119"/>
      <c r="Q107" s="102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6"/>
      <c r="L108" s="119"/>
      <c r="O108" s="119"/>
      <c r="Q108" s="98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98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0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6"/>
      <c r="L113" s="119"/>
      <c r="O113" s="119"/>
      <c r="Q113" s="98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20">
        <f>SUM(L12:L118)</f>
        <v>7400000</v>
      </c>
      <c r="M119" s="120">
        <f t="shared" ref="M119:P119" si="1">SUM(M13:M118)</f>
        <v>1975000</v>
      </c>
      <c r="N119" s="120">
        <f>SUM(N13:N118)</f>
        <v>0</v>
      </c>
      <c r="O119" s="120">
        <f>SUM(O13:O118)</f>
        <v>6050000</v>
      </c>
      <c r="P119" s="120">
        <f t="shared" si="1"/>
        <v>0</v>
      </c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20">
        <f>SUM(L16:L119)</f>
        <v>9400000</v>
      </c>
      <c r="O120" s="120">
        <f>SUM(O13:O119)</f>
        <v>12100000</v>
      </c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7"/>
      <c r="O121" s="27"/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7"/>
      <c r="O122" s="27"/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3" r:id="rId1" display="cetak-kwitansi.php%3fid=1802153"/>
    <hyperlink ref="K14" r:id="rId2" display="cetak-kwitansi.php%3fid=1802154"/>
    <hyperlink ref="K20" r:id="rId3" display="cetak-kwitansi.php%3fid=1802161"/>
    <hyperlink ref="K16" r:id="rId4" display="cetak-kwitansi.php%3fid=1802157"/>
    <hyperlink ref="K18" r:id="rId5" display="cetak-kwitansi.php%3fid=1802159"/>
    <hyperlink ref="K15" r:id="rId6" display="cetak-kwitansi.php%3fid=1802156"/>
    <hyperlink ref="K17" r:id="rId7" display="cetak-kwitansi.php%3fid=1802158"/>
    <hyperlink ref="K19" r:id="rId8" display="cetak-kwitansi.php%3fid=1802160"/>
    <hyperlink ref="K21" r:id="rId9" display="cetak-kwitansi.php%3fid=1802162"/>
  </hyperlinks>
  <pageMargins left="0.7" right="0.7" top="0.75" bottom="0.75" header="0.3" footer="0.3"/>
  <pageSetup scale="62" orientation="portrait" r:id="rId1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tabSelected="1" view="pageBreakPreview" topLeftCell="E10" zoomScale="90" zoomScaleNormal="100" zoomScaleSheetLayoutView="90" workbookViewId="0">
      <selection activeCell="I20" sqref="I20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42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65</v>
      </c>
      <c r="C3" s="9"/>
      <c r="D3" s="7"/>
      <c r="E3" s="7"/>
      <c r="F3" s="7"/>
      <c r="G3" s="7"/>
      <c r="H3" s="7" t="s">
        <v>3</v>
      </c>
      <c r="I3" s="11">
        <v>43245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34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620</v>
      </c>
      <c r="F8" s="21"/>
      <c r="G8" s="16">
        <f>C8*E8</f>
        <v>62000000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341</v>
      </c>
      <c r="F9" s="21"/>
      <c r="G9" s="16">
        <f t="shared" ref="G9:G16" si="0">C9*E9</f>
        <v>17050000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20</v>
      </c>
      <c r="F10" s="21"/>
      <c r="G10" s="16">
        <f t="shared" si="0"/>
        <v>400000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61</v>
      </c>
      <c r="F11" s="21"/>
      <c r="G11" s="16">
        <f t="shared" si="0"/>
        <v>610000</v>
      </c>
      <c r="H11" s="8"/>
      <c r="I11" s="16"/>
      <c r="J11" s="16"/>
      <c r="K11" s="25"/>
      <c r="L11" s="146" t="s">
        <v>13</v>
      </c>
      <c r="M11" s="146"/>
      <c r="N11" s="147" t="s">
        <v>14</v>
      </c>
      <c r="O11" s="147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9</v>
      </c>
      <c r="F12" s="21"/>
      <c r="G12" s="16">
        <f t="shared" si="0"/>
        <v>45000</v>
      </c>
      <c r="H12" s="8"/>
      <c r="I12" s="16"/>
      <c r="L12" s="27" t="s">
        <v>16</v>
      </c>
      <c r="M12" s="28"/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0</v>
      </c>
      <c r="F13" s="21"/>
      <c r="G13" s="16">
        <f t="shared" si="0"/>
        <v>0</v>
      </c>
      <c r="H13" s="8"/>
      <c r="I13" s="16"/>
      <c r="J13" s="32"/>
      <c r="K13" s="33">
        <v>46310</v>
      </c>
      <c r="L13" s="34">
        <v>1300000</v>
      </c>
      <c r="M13" s="35">
        <v>108250000</v>
      </c>
      <c r="N13" s="33"/>
      <c r="O13" s="34">
        <v>29950000</v>
      </c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33">
        <v>46311</v>
      </c>
      <c r="L14" s="43">
        <v>7000000</v>
      </c>
      <c r="M14" s="35">
        <v>3447500</v>
      </c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3">
        <v>46312</v>
      </c>
      <c r="L15" s="43">
        <v>3500000</v>
      </c>
      <c r="M15" s="35">
        <v>1412000</v>
      </c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3">
        <v>46313</v>
      </c>
      <c r="L16" s="43">
        <v>1000000</v>
      </c>
      <c r="M16" s="35">
        <v>95000</v>
      </c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80105000</v>
      </c>
      <c r="I17" s="9"/>
      <c r="J17" s="32"/>
      <c r="K17" s="33">
        <v>46314</v>
      </c>
      <c r="L17" s="43">
        <v>2700000</v>
      </c>
      <c r="M17" s="35">
        <v>30000</v>
      </c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33">
        <v>46315</v>
      </c>
      <c r="L18" s="43">
        <v>2000000</v>
      </c>
      <c r="M18" s="35">
        <v>20000</v>
      </c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3">
        <v>46316</v>
      </c>
      <c r="L19" s="43">
        <v>200000</v>
      </c>
      <c r="M19" s="35">
        <v>50000</v>
      </c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3">
        <v>46317</v>
      </c>
      <c r="L20" s="43">
        <v>5000000</v>
      </c>
      <c r="M20" s="35">
        <v>20000</v>
      </c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451</v>
      </c>
      <c r="F21" s="7"/>
      <c r="G21" s="22">
        <f>C21*E21</f>
        <v>225500</v>
      </c>
      <c r="H21" s="8"/>
      <c r="I21" s="22"/>
      <c r="J21" s="32"/>
      <c r="K21" s="33">
        <v>46318</v>
      </c>
      <c r="L21" s="43">
        <v>1000000</v>
      </c>
      <c r="M21" s="35">
        <v>150000</v>
      </c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2"/>
      <c r="K22" s="33">
        <v>46319</v>
      </c>
      <c r="L22" s="43">
        <v>1500000</v>
      </c>
      <c r="M22" s="35">
        <v>70000</v>
      </c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2"/>
      <c r="K23" s="33">
        <v>46320</v>
      </c>
      <c r="L23" s="43">
        <v>5050000</v>
      </c>
      <c r="M23" s="35">
        <v>1175000</v>
      </c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3">
        <v>46321</v>
      </c>
      <c r="L24" s="43">
        <v>6500000</v>
      </c>
      <c r="M24" s="35"/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33">
        <v>46322</v>
      </c>
      <c r="L25" s="43">
        <v>3000000</v>
      </c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225500</v>
      </c>
      <c r="I26" s="8"/>
      <c r="J26" s="32"/>
      <c r="K26" s="33">
        <v>46323</v>
      </c>
      <c r="L26" s="43">
        <v>2500000</v>
      </c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80330500</v>
      </c>
      <c r="J27" s="32"/>
      <c r="K27" s="33">
        <v>46324</v>
      </c>
      <c r="L27" s="43">
        <v>2400000</v>
      </c>
      <c r="M27" s="54"/>
      <c r="N27" s="33"/>
      <c r="O27" s="34"/>
      <c r="P27" s="54"/>
      <c r="Q27" s="37"/>
      <c r="R27" s="52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2"/>
      <c r="K28" s="33">
        <v>46325</v>
      </c>
      <c r="L28" s="43">
        <v>1000000</v>
      </c>
      <c r="M28" s="64"/>
      <c r="N28" s="33"/>
      <c r="O28" s="34"/>
      <c r="P28" s="64"/>
      <c r="Q28" s="61"/>
      <c r="R28" s="40"/>
      <c r="S28" s="41"/>
      <c r="T28" s="48"/>
      <c r="U28" s="41"/>
    </row>
    <row r="29" spans="1:21" x14ac:dyDescent="0.25">
      <c r="A29" s="7"/>
      <c r="B29" s="7"/>
      <c r="C29" s="17" t="s">
        <v>29</v>
      </c>
      <c r="D29" s="7"/>
      <c r="E29" s="7"/>
      <c r="F29" s="7"/>
      <c r="G29" s="7"/>
      <c r="H29" s="8"/>
      <c r="I29" s="8"/>
      <c r="J29" s="32"/>
      <c r="K29" s="33">
        <v>46326</v>
      </c>
      <c r="L29" s="43">
        <v>900000</v>
      </c>
      <c r="M29" s="64"/>
      <c r="N29" s="33"/>
      <c r="O29" s="34"/>
      <c r="P29" s="64"/>
      <c r="Q29" s="61"/>
      <c r="R29" s="2"/>
      <c r="S29" s="41"/>
      <c r="T29" s="2"/>
      <c r="U29" s="41"/>
    </row>
    <row r="30" spans="1:21" x14ac:dyDescent="0.25">
      <c r="A30" s="7"/>
      <c r="B30" s="7"/>
      <c r="C30" s="7" t="s">
        <v>30</v>
      </c>
      <c r="D30" s="7"/>
      <c r="E30" s="7"/>
      <c r="F30" s="7"/>
      <c r="G30" s="7" t="s">
        <v>7</v>
      </c>
      <c r="H30" s="8"/>
      <c r="I30" s="8">
        <f>+'14 Mei '!I38</f>
        <v>581495965</v>
      </c>
      <c r="J30" s="32"/>
      <c r="K30" s="33">
        <v>46327</v>
      </c>
      <c r="L30" s="43">
        <v>3700000</v>
      </c>
      <c r="M30" s="64"/>
      <c r="N30" s="33"/>
      <c r="O30" s="34"/>
      <c r="P30" s="64"/>
      <c r="Q30" s="61"/>
      <c r="R30" s="2"/>
      <c r="S30" s="41"/>
      <c r="T30" s="2"/>
      <c r="U30" s="41"/>
    </row>
    <row r="31" spans="1:21" x14ac:dyDescent="0.25">
      <c r="A31" s="7"/>
      <c r="B31" s="7"/>
      <c r="C31" s="7" t="s">
        <v>31</v>
      </c>
      <c r="D31" s="7"/>
      <c r="E31" s="7"/>
      <c r="F31" s="7"/>
      <c r="G31" s="7"/>
      <c r="H31" s="8"/>
      <c r="I31" s="8">
        <f>+'24 Mei'!I56</f>
        <v>144100000</v>
      </c>
      <c r="J31" s="32"/>
      <c r="K31" s="33">
        <v>46328</v>
      </c>
      <c r="L31" s="43">
        <v>950000</v>
      </c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144"/>
      <c r="L32" s="43">
        <v>-29950000</v>
      </c>
      <c r="M32" s="64"/>
      <c r="N32" s="33"/>
      <c r="O32" s="34"/>
      <c r="P32" s="64"/>
      <c r="Q32" s="61"/>
      <c r="R32" s="2"/>
      <c r="S32" s="41"/>
      <c r="T32" s="66"/>
      <c r="U32" s="41"/>
    </row>
    <row r="33" spans="1:21" x14ac:dyDescent="0.25">
      <c r="A33" s="7"/>
      <c r="B33" s="7"/>
      <c r="C33" s="17" t="s">
        <v>32</v>
      </c>
      <c r="D33" s="7"/>
      <c r="E33" s="7"/>
      <c r="F33" s="7"/>
      <c r="G33" s="7"/>
      <c r="H33" s="8"/>
      <c r="I33" s="40"/>
      <c r="J33" s="32"/>
      <c r="K33" s="33"/>
      <c r="L33" s="43"/>
      <c r="M33" s="64"/>
      <c r="N33" s="33"/>
      <c r="O33" s="34"/>
      <c r="P33" s="64"/>
      <c r="Q33" s="61"/>
      <c r="R33" s="41"/>
      <c r="S33" s="41"/>
      <c r="T33" s="2"/>
      <c r="U33" s="41"/>
    </row>
    <row r="34" spans="1:21" x14ac:dyDescent="0.2">
      <c r="A34" s="7"/>
      <c r="B34" s="17">
        <v>1</v>
      </c>
      <c r="C34" s="17" t="s">
        <v>33</v>
      </c>
      <c r="D34" s="7"/>
      <c r="E34" s="7"/>
      <c r="F34" s="7"/>
      <c r="G34" s="7"/>
      <c r="H34" s="8"/>
      <c r="I34" s="8"/>
      <c r="J34" s="32"/>
      <c r="K34" s="33"/>
      <c r="L34" s="43"/>
      <c r="N34" s="33"/>
      <c r="O34" s="34"/>
      <c r="Q34" s="61"/>
      <c r="R34" s="9"/>
      <c r="S34" s="41"/>
      <c r="T34" s="2"/>
      <c r="U34" s="2"/>
    </row>
    <row r="35" spans="1:21" x14ac:dyDescent="0.2">
      <c r="A35" s="7"/>
      <c r="B35" s="17"/>
      <c r="C35" s="17" t="s">
        <v>15</v>
      </c>
      <c r="D35" s="7"/>
      <c r="E35" s="7"/>
      <c r="F35" s="7"/>
      <c r="G35" s="7"/>
      <c r="H35" s="8"/>
      <c r="I35" s="8"/>
      <c r="J35" s="32"/>
      <c r="K35" s="33"/>
      <c r="L35" s="43"/>
      <c r="N35" s="33"/>
      <c r="O35" s="34"/>
      <c r="Q35" s="61"/>
      <c r="S35" s="41"/>
      <c r="T35" s="2"/>
      <c r="U35" s="2"/>
    </row>
    <row r="36" spans="1:21" x14ac:dyDescent="0.2">
      <c r="A36" s="7"/>
      <c r="B36" s="7"/>
      <c r="C36" s="7" t="s">
        <v>34</v>
      </c>
      <c r="D36" s="7"/>
      <c r="E36" s="7" t="s">
        <v>35</v>
      </c>
      <c r="F36" s="7"/>
      <c r="G36" s="22"/>
      <c r="H36" s="55"/>
      <c r="I36" s="8"/>
      <c r="J36" s="32"/>
      <c r="K36" s="33"/>
      <c r="L36" s="43"/>
      <c r="N36" s="33"/>
      <c r="O36" s="34"/>
      <c r="Q36" s="61"/>
      <c r="S36" s="41"/>
      <c r="T36" s="2"/>
      <c r="U36" s="2"/>
    </row>
    <row r="37" spans="1:21" x14ac:dyDescent="0.2">
      <c r="A37" s="7"/>
      <c r="B37" s="7"/>
      <c r="C37" s="7" t="s">
        <v>36</v>
      </c>
      <c r="D37" s="7"/>
      <c r="E37" s="7"/>
      <c r="F37" s="7"/>
      <c r="G37" s="7"/>
      <c r="H37" s="68"/>
      <c r="I37" s="7" t="s">
        <v>7</v>
      </c>
      <c r="J37" s="32"/>
      <c r="K37" s="33"/>
      <c r="L37" s="43"/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37</v>
      </c>
      <c r="D38" s="7"/>
      <c r="E38" s="7"/>
      <c r="F38" s="7"/>
      <c r="G38" s="7"/>
      <c r="H38" s="8"/>
      <c r="I38" s="8">
        <f>+I30+H36-H37</f>
        <v>581495965</v>
      </c>
      <c r="J38" s="32"/>
      <c r="K38" s="57"/>
      <c r="L38" s="43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65"/>
      <c r="L39" s="43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38</v>
      </c>
      <c r="D40" s="7"/>
      <c r="E40" s="7"/>
      <c r="F40" s="7"/>
      <c r="G40" s="7"/>
      <c r="H40" s="8">
        <v>75000000</v>
      </c>
      <c r="I40" s="8"/>
      <c r="J40" s="32"/>
      <c r="K40" s="65"/>
      <c r="L40" s="43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17" t="s">
        <v>39</v>
      </c>
      <c r="D41" s="7"/>
      <c r="E41" s="7"/>
      <c r="F41" s="7"/>
      <c r="G41" s="7"/>
      <c r="H41" s="55">
        <v>7528602</v>
      </c>
      <c r="J41" s="32"/>
      <c r="K41" s="65"/>
      <c r="L41" s="43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17" t="s">
        <v>40</v>
      </c>
      <c r="D42" s="7"/>
      <c r="E42" s="7"/>
      <c r="F42" s="7"/>
      <c r="G42" s="7"/>
      <c r="H42" s="8">
        <v>14838470</v>
      </c>
      <c r="I42" s="8"/>
      <c r="J42" s="32"/>
      <c r="K42" s="65"/>
      <c r="L42" s="43"/>
      <c r="N42" s="57"/>
      <c r="O42" s="69"/>
      <c r="Q42" s="61"/>
      <c r="S42" s="41"/>
      <c r="T42" s="2"/>
      <c r="U42" s="2"/>
    </row>
    <row r="43" spans="1:21" ht="16.5" x14ac:dyDescent="0.35">
      <c r="A43" s="7"/>
      <c r="B43" s="7"/>
      <c r="C43" s="17" t="s">
        <v>41</v>
      </c>
      <c r="D43" s="7"/>
      <c r="E43" s="7"/>
      <c r="F43" s="7"/>
      <c r="G43" s="7"/>
      <c r="H43" s="70">
        <v>142663893</v>
      </c>
      <c r="I43" s="8"/>
      <c r="J43" s="32"/>
      <c r="K43" s="65"/>
      <c r="L43" s="43"/>
      <c r="N43" s="33"/>
      <c r="O43" s="69"/>
      <c r="Q43" s="61"/>
      <c r="R43" s="71"/>
      <c r="S43" s="40"/>
      <c r="T43" s="72"/>
      <c r="U43" s="7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3">
        <f>SUM(H40:H43)</f>
        <v>240030965</v>
      </c>
      <c r="J44" s="32"/>
      <c r="K44" s="65"/>
      <c r="L44" s="43"/>
      <c r="N44" s="57"/>
      <c r="O44" s="69"/>
      <c r="Q44" s="61"/>
      <c r="R44" s="71"/>
      <c r="S44" s="40"/>
      <c r="T44" s="74"/>
      <c r="U44" s="72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5">
        <f>SUM(I38:I44)</f>
        <v>821526930</v>
      </c>
      <c r="J45" s="32"/>
      <c r="K45" s="65"/>
      <c r="L45" s="43"/>
      <c r="N45" s="33"/>
      <c r="O45" s="69"/>
      <c r="Q45" s="61"/>
      <c r="R45" s="71"/>
      <c r="S45" s="40"/>
      <c r="T45" s="71"/>
      <c r="U45" s="72"/>
    </row>
    <row r="46" spans="1:21" x14ac:dyDescent="0.2">
      <c r="A46" s="7"/>
      <c r="B46" s="17">
        <v>2</v>
      </c>
      <c r="C46" s="17" t="s">
        <v>42</v>
      </c>
      <c r="D46" s="7"/>
      <c r="E46" s="7"/>
      <c r="F46" s="7"/>
      <c r="G46" s="7"/>
      <c r="H46" s="8"/>
      <c r="I46" s="8"/>
      <c r="J46" s="76"/>
      <c r="K46" s="65"/>
      <c r="L46" s="43"/>
      <c r="N46" s="57"/>
      <c r="O46" s="69"/>
      <c r="Q46" s="61"/>
      <c r="R46" s="71"/>
      <c r="S46" s="72"/>
      <c r="T46" s="71"/>
      <c r="U46" s="72"/>
    </row>
    <row r="47" spans="1:21" x14ac:dyDescent="0.2">
      <c r="A47" s="7"/>
      <c r="B47" s="7"/>
      <c r="C47" s="7" t="s">
        <v>36</v>
      </c>
      <c r="D47" s="7"/>
      <c r="E47" s="7"/>
      <c r="F47" s="7"/>
      <c r="G47" s="16"/>
      <c r="H47" s="8">
        <f>M119</f>
        <v>114719500</v>
      </c>
      <c r="I47" s="8"/>
      <c r="J47" s="76"/>
      <c r="K47" s="65"/>
      <c r="L47" s="34"/>
      <c r="N47" s="33"/>
      <c r="O47" s="57"/>
      <c r="Q47" s="61"/>
      <c r="R47" s="78"/>
      <c r="S47" s="78">
        <f>SUM(S13:S45)</f>
        <v>0</v>
      </c>
      <c r="T47" s="71"/>
      <c r="U47" s="72"/>
    </row>
    <row r="48" spans="1:21" x14ac:dyDescent="0.2">
      <c r="A48" s="7"/>
      <c r="B48" s="7"/>
      <c r="C48" s="7" t="s">
        <v>43</v>
      </c>
      <c r="D48" s="7"/>
      <c r="E48" s="7"/>
      <c r="F48" s="7"/>
      <c r="G48" s="21"/>
      <c r="H48" s="79">
        <v>250000</v>
      </c>
      <c r="I48" s="8" t="s">
        <v>7</v>
      </c>
      <c r="J48" s="80"/>
      <c r="K48" s="65"/>
      <c r="L48" s="34"/>
      <c r="M48" s="81"/>
      <c r="N48" s="33"/>
      <c r="O48" s="57"/>
      <c r="P48" s="81"/>
      <c r="Q48" s="61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2"/>
      <c r="I49" s="8">
        <f>H47+H48</f>
        <v>114969500</v>
      </c>
      <c r="J49" s="80"/>
      <c r="K49" s="65"/>
      <c r="L49" s="34"/>
      <c r="M49" s="81"/>
      <c r="N49" s="33"/>
      <c r="O49" s="43"/>
      <c r="P49" s="81"/>
      <c r="Q49" s="61"/>
      <c r="R49" s="83"/>
      <c r="S49" s="2" t="s">
        <v>44</v>
      </c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84"/>
      <c r="I50" s="8" t="s">
        <v>7</v>
      </c>
      <c r="J50" s="76"/>
      <c r="K50" s="33"/>
      <c r="L50" s="34"/>
      <c r="M50" s="81"/>
      <c r="N50" s="33"/>
      <c r="O50" s="43"/>
      <c r="P50" s="81"/>
      <c r="Q50" s="61"/>
      <c r="R50" s="83"/>
      <c r="S50" s="2"/>
      <c r="U50" s="2"/>
    </row>
    <row r="51" spans="1:21" x14ac:dyDescent="0.25">
      <c r="A51" s="7"/>
      <c r="B51" s="7"/>
      <c r="C51" s="7" t="s">
        <v>45</v>
      </c>
      <c r="D51" s="7"/>
      <c r="E51" s="7"/>
      <c r="F51" s="7"/>
      <c r="G51" s="16"/>
      <c r="I51" s="8">
        <v>0</v>
      </c>
      <c r="J51" s="85"/>
      <c r="K51" s="33"/>
      <c r="L51" s="34"/>
      <c r="M51" s="81"/>
      <c r="N51" s="33"/>
      <c r="O51" s="43"/>
      <c r="P51" s="81"/>
      <c r="Q51" s="61"/>
      <c r="R51" s="83"/>
      <c r="S51" s="2"/>
      <c r="U51" s="2"/>
    </row>
    <row r="52" spans="1:21" x14ac:dyDescent="0.25">
      <c r="A52" s="7"/>
      <c r="B52" s="7"/>
      <c r="C52" s="86" t="s">
        <v>46</v>
      </c>
      <c r="D52" s="7"/>
      <c r="E52" s="7"/>
      <c r="F52" s="7"/>
      <c r="G52" s="16"/>
      <c r="H52" s="55">
        <f>+L119</f>
        <v>21250000</v>
      </c>
      <c r="I52" s="8"/>
      <c r="J52" s="87"/>
      <c r="K52" s="33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86" t="s">
        <v>47</v>
      </c>
      <c r="D53" s="7"/>
      <c r="E53" s="7"/>
      <c r="F53" s="7"/>
      <c r="G53" s="16"/>
      <c r="H53" s="55">
        <f>+O119</f>
        <v>29950000</v>
      </c>
      <c r="I53" s="8"/>
      <c r="J53" s="87"/>
      <c r="K53" s="33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7" t="s">
        <v>48</v>
      </c>
      <c r="D54" s="7"/>
      <c r="E54" s="7"/>
      <c r="F54" s="7"/>
      <c r="G54" s="7"/>
      <c r="H54" s="68"/>
      <c r="I54" s="8"/>
      <c r="J54" s="87"/>
      <c r="K54" s="33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7" t="s">
        <v>49</v>
      </c>
      <c r="D55" s="7"/>
      <c r="E55" s="7"/>
      <c r="F55" s="7"/>
      <c r="G55" s="7"/>
      <c r="H55" s="16"/>
      <c r="I55" s="68">
        <f>SUM(H52:H54)</f>
        <v>51200000</v>
      </c>
      <c r="J55" s="85"/>
      <c r="K55" s="33"/>
      <c r="L55" s="34"/>
      <c r="M55" s="81"/>
      <c r="N55" s="33"/>
      <c r="O55" s="43"/>
      <c r="P55" s="81"/>
      <c r="Q55" s="61"/>
      <c r="R55" s="88"/>
      <c r="S55" s="66"/>
      <c r="T55" s="88"/>
      <c r="U55" s="66"/>
    </row>
    <row r="56" spans="1:21" x14ac:dyDescent="0.25">
      <c r="A56" s="7"/>
      <c r="B56" s="7"/>
      <c r="C56" s="17" t="s">
        <v>49</v>
      </c>
      <c r="D56" s="7"/>
      <c r="E56" s="7"/>
      <c r="F56" s="7"/>
      <c r="G56" s="7"/>
      <c r="H56" s="8"/>
      <c r="I56" s="8">
        <f>+I31-I49+I55</f>
        <v>80330500</v>
      </c>
      <c r="J56" s="85"/>
      <c r="K56" s="33"/>
      <c r="L56" s="34"/>
      <c r="M56" s="89"/>
      <c r="N56" s="33"/>
      <c r="O56" s="43"/>
      <c r="P56" s="89"/>
      <c r="Q56" s="61"/>
      <c r="R56" s="88"/>
      <c r="S56" s="66"/>
      <c r="T56" s="88"/>
      <c r="U56" s="66"/>
    </row>
    <row r="57" spans="1:21" x14ac:dyDescent="0.25">
      <c r="A57" s="86" t="s">
        <v>50</v>
      </c>
      <c r="B57" s="7"/>
      <c r="C57" s="7" t="s">
        <v>51</v>
      </c>
      <c r="D57" s="7"/>
      <c r="E57" s="7"/>
      <c r="F57" s="7"/>
      <c r="G57" s="7"/>
      <c r="H57" s="8"/>
      <c r="I57" s="8">
        <f>+I27</f>
        <v>80330500</v>
      </c>
      <c r="J57" s="87"/>
      <c r="K57" s="33"/>
      <c r="L57" s="34"/>
      <c r="M57" s="89"/>
      <c r="N57" s="33"/>
      <c r="O57" s="43"/>
      <c r="P57" s="89"/>
      <c r="Q57" s="61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8">
        <v>0</v>
      </c>
      <c r="J58" s="87"/>
      <c r="K58" s="33"/>
      <c r="L58" s="34"/>
      <c r="M58" s="90"/>
      <c r="N58" s="33"/>
      <c r="O58" s="43"/>
      <c r="P58" s="90"/>
      <c r="Q58" s="61"/>
      <c r="R58" s="88"/>
      <c r="S58" s="66"/>
      <c r="T58" s="88"/>
      <c r="U58" s="91"/>
    </row>
    <row r="59" spans="1:21" x14ac:dyDescent="0.25">
      <c r="A59" s="7"/>
      <c r="B59" s="7"/>
      <c r="C59" s="7"/>
      <c r="D59" s="7"/>
      <c r="E59" s="7" t="s">
        <v>52</v>
      </c>
      <c r="F59" s="7"/>
      <c r="G59" s="7"/>
      <c r="H59" s="8"/>
      <c r="I59" s="8">
        <f>+I57-I56</f>
        <v>0</v>
      </c>
      <c r="J59" s="92"/>
      <c r="K59" s="33"/>
      <c r="L59" s="34"/>
      <c r="M59" s="81"/>
      <c r="N59" s="33"/>
      <c r="O59" s="43"/>
      <c r="P59" s="81"/>
      <c r="Q59" s="61"/>
      <c r="R59" s="88"/>
      <c r="S59" s="66"/>
      <c r="T59" s="88"/>
      <c r="U59" s="88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2"/>
      <c r="K60" s="33"/>
      <c r="L60" s="34"/>
      <c r="M60" s="90"/>
      <c r="N60" s="33"/>
      <c r="O60" s="43"/>
      <c r="P60" s="90"/>
      <c r="Q60" s="61"/>
      <c r="R60" s="88"/>
      <c r="S60" s="66"/>
      <c r="T60" s="88"/>
      <c r="U60" s="88"/>
    </row>
    <row r="61" spans="1:21" x14ac:dyDescent="0.25">
      <c r="A61" s="7" t="s">
        <v>53</v>
      </c>
      <c r="B61" s="7"/>
      <c r="C61" s="7"/>
      <c r="D61" s="7"/>
      <c r="E61" s="7"/>
      <c r="F61" s="7"/>
      <c r="G61" s="7"/>
      <c r="H61" s="8"/>
      <c r="I61" s="93"/>
      <c r="J61" s="92"/>
      <c r="K61" s="33"/>
      <c r="L61" s="34"/>
      <c r="M61" s="90"/>
      <c r="N61" s="33"/>
      <c r="O61" s="43"/>
      <c r="P61" s="90"/>
      <c r="Q61" s="61"/>
      <c r="R61" s="88"/>
      <c r="S61" s="66"/>
      <c r="T61" s="88"/>
      <c r="U61" s="88"/>
    </row>
    <row r="62" spans="1:21" x14ac:dyDescent="0.25">
      <c r="A62" s="7" t="s">
        <v>54</v>
      </c>
      <c r="B62" s="7"/>
      <c r="C62" s="7"/>
      <c r="D62" s="7"/>
      <c r="E62" s="7" t="s">
        <v>7</v>
      </c>
      <c r="F62" s="7"/>
      <c r="G62" s="7" t="s">
        <v>55</v>
      </c>
      <c r="H62" s="8"/>
      <c r="I62" s="22"/>
      <c r="J62" s="92"/>
      <c r="K62" s="33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2"/>
      <c r="K63" s="33"/>
      <c r="L63" s="34"/>
      <c r="M63" s="90"/>
      <c r="N63" s="33"/>
      <c r="O63" s="43"/>
      <c r="P63" s="90"/>
      <c r="Q63" s="61"/>
      <c r="S63" s="41"/>
    </row>
    <row r="64" spans="1:21" x14ac:dyDescent="0.25">
      <c r="A64" s="94"/>
      <c r="B64" s="95"/>
      <c r="C64" s="95"/>
      <c r="D64" s="96"/>
      <c r="E64" s="96"/>
      <c r="F64" s="96"/>
      <c r="G64" s="96"/>
      <c r="H64" s="96"/>
      <c r="J64" s="92"/>
      <c r="K64" s="57"/>
      <c r="L64" s="34"/>
      <c r="N64" s="33"/>
      <c r="O64" s="43"/>
      <c r="Q64" s="61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92"/>
      <c r="K65" s="77"/>
      <c r="L65" s="34"/>
      <c r="N65" s="33"/>
      <c r="O65" s="43"/>
      <c r="Q65" s="61"/>
      <c r="S65" s="83"/>
    </row>
    <row r="66" spans="1:19" x14ac:dyDescent="0.25">
      <c r="A66" s="97" t="s">
        <v>56</v>
      </c>
      <c r="B66" s="95"/>
      <c r="C66" s="95"/>
      <c r="D66" s="96"/>
      <c r="E66" s="96"/>
      <c r="F66" s="96"/>
      <c r="G66" s="9" t="s">
        <v>57</v>
      </c>
      <c r="J66" s="92"/>
      <c r="K66" s="77"/>
      <c r="L66" s="34"/>
      <c r="O66" s="43"/>
      <c r="Q66" s="61"/>
      <c r="S66" s="83"/>
    </row>
    <row r="67" spans="1:19" x14ac:dyDescent="0.25">
      <c r="K67" s="77"/>
      <c r="L67" s="34"/>
    </row>
    <row r="68" spans="1:19" x14ac:dyDescent="0.25">
      <c r="A68" s="97" t="s">
        <v>58</v>
      </c>
      <c r="B68" s="95"/>
      <c r="C68" s="95"/>
      <c r="D68" s="96"/>
      <c r="E68" s="96"/>
      <c r="F68" s="96"/>
      <c r="G68" s="9"/>
      <c r="H68" s="6" t="s">
        <v>59</v>
      </c>
      <c r="J68" s="92"/>
      <c r="K68" s="77"/>
      <c r="L68" s="34"/>
      <c r="O68" s="43"/>
      <c r="Q68" s="61"/>
      <c r="S68" s="83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92"/>
      <c r="K69" s="77"/>
      <c r="L69" s="34"/>
      <c r="O69" s="43"/>
      <c r="Q69" s="61"/>
    </row>
    <row r="70" spans="1:19" x14ac:dyDescent="0.25">
      <c r="A70" s="2"/>
      <c r="B70" s="2"/>
      <c r="C70" s="2"/>
      <c r="D70" s="2"/>
      <c r="E70" s="2"/>
      <c r="F70" s="2"/>
      <c r="G70" s="96" t="s">
        <v>60</v>
      </c>
      <c r="H70" s="2"/>
      <c r="I70" s="2"/>
      <c r="J70" s="92"/>
      <c r="K70" s="77"/>
      <c r="L70" s="34"/>
      <c r="M70" s="90"/>
      <c r="N70" s="90"/>
      <c r="O70" s="43"/>
      <c r="P70" s="90"/>
      <c r="Q70" s="61"/>
    </row>
    <row r="71" spans="1:19" x14ac:dyDescent="0.25">
      <c r="A71" s="2"/>
      <c r="B71" s="2"/>
      <c r="C71" s="2"/>
      <c r="D71" s="2"/>
      <c r="E71" s="2"/>
      <c r="F71" s="2"/>
      <c r="G71" s="96"/>
      <c r="H71" s="2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 t="s">
        <v>61</v>
      </c>
      <c r="F72" s="2"/>
      <c r="G72" s="2"/>
      <c r="H72" s="2"/>
      <c r="I72" s="2"/>
      <c r="J72" s="92"/>
      <c r="K72" s="77"/>
      <c r="L72" s="34"/>
      <c r="O72" s="43"/>
      <c r="Q72" s="61"/>
    </row>
    <row r="73" spans="1:19" x14ac:dyDescent="0.25">
      <c r="A73" s="2"/>
      <c r="B73" s="2"/>
      <c r="C73" s="2"/>
      <c r="D73" s="2"/>
      <c r="E73" s="2" t="s">
        <v>61</v>
      </c>
      <c r="F73" s="2"/>
      <c r="G73" s="2"/>
      <c r="H73" s="2"/>
      <c r="I73" s="99"/>
      <c r="J73" s="92"/>
      <c r="K73" s="77"/>
      <c r="L73" s="34"/>
      <c r="O73" s="43"/>
      <c r="Q73" s="61"/>
    </row>
    <row r="74" spans="1:19" x14ac:dyDescent="0.25">
      <c r="A74" s="96"/>
      <c r="B74" s="96"/>
      <c r="C74" s="96"/>
      <c r="D74" s="96"/>
      <c r="E74" s="96"/>
      <c r="F74" s="96"/>
      <c r="G74" s="100"/>
      <c r="H74" s="101"/>
      <c r="I74" s="96"/>
      <c r="J74" s="92"/>
      <c r="K74" s="77"/>
      <c r="L74" s="34"/>
      <c r="O74" s="43"/>
      <c r="Q74" s="102"/>
    </row>
    <row r="75" spans="1:19" x14ac:dyDescent="0.25">
      <c r="A75" s="96"/>
      <c r="B75" s="96"/>
      <c r="C75" s="96"/>
      <c r="D75" s="96"/>
      <c r="E75" s="96"/>
      <c r="F75" s="96"/>
      <c r="G75" s="100" t="s">
        <v>62</v>
      </c>
      <c r="H75" s="103"/>
      <c r="I75" s="96"/>
      <c r="J75" s="92"/>
      <c r="K75" s="77"/>
      <c r="L75" s="34"/>
      <c r="O75" s="43"/>
      <c r="Q75" s="102"/>
    </row>
    <row r="76" spans="1:19" x14ac:dyDescent="0.25">
      <c r="A76" s="104"/>
      <c r="B76" s="105"/>
      <c r="C76" s="105"/>
      <c r="D76" s="105"/>
      <c r="E76" s="106"/>
      <c r="F76" s="2"/>
      <c r="G76" s="2"/>
      <c r="H76" s="66"/>
      <c r="I76" s="2"/>
      <c r="J76" s="92"/>
      <c r="K76" s="77"/>
      <c r="L76" s="34"/>
      <c r="O76" s="43"/>
      <c r="Q76" s="102"/>
    </row>
    <row r="77" spans="1:19" x14ac:dyDescent="0.25">
      <c r="A77" s="104"/>
      <c r="B77" s="105"/>
      <c r="C77" s="107"/>
      <c r="D77" s="105"/>
      <c r="E77" s="108"/>
      <c r="F77" s="2"/>
      <c r="G77" s="2"/>
      <c r="H77" s="66"/>
      <c r="I77" s="2"/>
      <c r="J77" s="92"/>
      <c r="K77" s="109"/>
      <c r="O77" s="43"/>
      <c r="Q77" s="102"/>
    </row>
    <row r="78" spans="1:19" x14ac:dyDescent="0.25">
      <c r="A78" s="106"/>
      <c r="B78" s="105"/>
      <c r="C78" s="107"/>
      <c r="D78" s="107"/>
      <c r="E78" s="110"/>
      <c r="F78" s="83"/>
      <c r="H78" s="88"/>
      <c r="J78" s="92"/>
      <c r="O78" s="43"/>
      <c r="Q78" s="102"/>
    </row>
    <row r="79" spans="1:19" x14ac:dyDescent="0.25">
      <c r="A79" s="111"/>
      <c r="B79" s="105"/>
      <c r="C79" s="112"/>
      <c r="D79" s="112"/>
      <c r="E79" s="110"/>
      <c r="H79" s="88"/>
      <c r="J79" s="92"/>
      <c r="O79" s="43"/>
      <c r="Q79" s="102"/>
    </row>
    <row r="80" spans="1:19" x14ac:dyDescent="0.25">
      <c r="A80" s="113"/>
      <c r="B80" s="105"/>
      <c r="C80" s="112"/>
      <c r="D80" s="112"/>
      <c r="E80" s="110"/>
      <c r="H80" s="88"/>
      <c r="J80" s="92"/>
      <c r="O80" s="43"/>
      <c r="Q80" s="114"/>
    </row>
    <row r="81" spans="1:17" x14ac:dyDescent="0.25">
      <c r="A81" s="113"/>
      <c r="B81" s="105"/>
      <c r="C81" s="112"/>
      <c r="D81" s="112"/>
      <c r="E81" s="110"/>
      <c r="H81" s="88"/>
      <c r="J81" s="92"/>
      <c r="O81" s="43"/>
      <c r="Q81" s="114"/>
    </row>
    <row r="82" spans="1:17" x14ac:dyDescent="0.25">
      <c r="A82" s="115"/>
      <c r="B82" s="105"/>
      <c r="C82" s="105"/>
      <c r="D82" s="105"/>
      <c r="E82" s="106"/>
      <c r="F82" s="2"/>
      <c r="G82" s="2"/>
      <c r="H82" s="66"/>
      <c r="I82" s="2"/>
      <c r="J82" s="92"/>
      <c r="K82" s="57"/>
      <c r="L82" s="43"/>
      <c r="O82" s="43"/>
      <c r="Q82" s="114"/>
    </row>
    <row r="83" spans="1:17" x14ac:dyDescent="0.25">
      <c r="A83" s="104" t="s">
        <v>63</v>
      </c>
      <c r="B83" s="105"/>
      <c r="C83" s="105"/>
      <c r="D83" s="105"/>
      <c r="E83" s="106"/>
      <c r="F83" s="2"/>
      <c r="G83" s="2"/>
      <c r="H83" s="66"/>
      <c r="I83" s="2"/>
      <c r="J83" s="92"/>
      <c r="K83" s="116"/>
      <c r="L83" s="43"/>
      <c r="O83" s="43"/>
      <c r="Q83" s="114"/>
    </row>
    <row r="84" spans="1:17" x14ac:dyDescent="0.25">
      <c r="A84" s="104"/>
      <c r="B84" s="105"/>
      <c r="C84" s="107"/>
      <c r="D84" s="105"/>
      <c r="E84" s="108"/>
      <c r="F84" s="2"/>
      <c r="G84" s="2"/>
      <c r="H84" s="66"/>
      <c r="I84" s="2"/>
      <c r="J84" s="92"/>
      <c r="K84" s="116"/>
      <c r="L84" s="43"/>
      <c r="O84" s="43"/>
      <c r="Q84" s="114"/>
    </row>
    <row r="85" spans="1:17" x14ac:dyDescent="0.25">
      <c r="A85" s="117">
        <f>SUM(A66:A84)</f>
        <v>0</v>
      </c>
      <c r="E85" s="88">
        <f>SUM(E66:E84)</f>
        <v>0</v>
      </c>
      <c r="H85" s="88">
        <f>SUM(H66:H84)</f>
        <v>0</v>
      </c>
      <c r="J85" s="92"/>
      <c r="K85" s="116"/>
      <c r="L85" s="43"/>
      <c r="O85" s="43"/>
      <c r="Q85" s="114"/>
    </row>
    <row r="86" spans="1:17" x14ac:dyDescent="0.25">
      <c r="J86" s="92"/>
      <c r="K86" s="116"/>
      <c r="L86" s="43"/>
      <c r="O86" s="43"/>
      <c r="Q86" s="102"/>
    </row>
    <row r="87" spans="1:17" x14ac:dyDescent="0.25">
      <c r="J87" s="92"/>
      <c r="K87" s="116"/>
      <c r="L87" s="43"/>
      <c r="O87" s="43"/>
      <c r="Q87" s="102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">
      <c r="K92" s="116"/>
      <c r="L92" s="43"/>
      <c r="O92" s="43"/>
      <c r="Q92" s="102"/>
    </row>
    <row r="93" spans="1:17" x14ac:dyDescent="0.2"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5">
      <c r="K98" s="116"/>
      <c r="L98" s="118"/>
      <c r="O98" s="118"/>
      <c r="Q98" s="102"/>
    </row>
    <row r="99" spans="1:21" x14ac:dyDescent="0.25">
      <c r="K99" s="116"/>
      <c r="L99" s="118"/>
      <c r="O99" s="118"/>
      <c r="Q99" s="102"/>
    </row>
    <row r="100" spans="1:21" x14ac:dyDescent="0.25">
      <c r="K100" s="116"/>
      <c r="L100" s="119"/>
      <c r="O100" s="119"/>
      <c r="Q100" s="102"/>
    </row>
    <row r="101" spans="1:21" x14ac:dyDescent="0.25">
      <c r="K101" s="116"/>
      <c r="L101" s="119"/>
      <c r="O101" s="119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6"/>
      <c r="L107" s="119"/>
      <c r="O107" s="119"/>
      <c r="Q107" s="102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6"/>
      <c r="L108" s="119"/>
      <c r="O108" s="119"/>
      <c r="Q108" s="98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98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0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6"/>
      <c r="L113" s="119"/>
      <c r="O113" s="119"/>
      <c r="Q113" s="98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20">
        <f>SUM(L12:L118)</f>
        <v>21250000</v>
      </c>
      <c r="M119" s="120">
        <f t="shared" ref="M119:P119" si="1">SUM(M13:M118)</f>
        <v>114719500</v>
      </c>
      <c r="N119" s="120">
        <f>SUM(N13:N118)</f>
        <v>0</v>
      </c>
      <c r="O119" s="120">
        <f>SUM(O13:O118)</f>
        <v>29950000</v>
      </c>
      <c r="P119" s="120">
        <f t="shared" si="1"/>
        <v>0</v>
      </c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20">
        <f>SUM(L16:L119)</f>
        <v>30700000</v>
      </c>
      <c r="O120" s="120">
        <f>SUM(O13:O119)</f>
        <v>59900000</v>
      </c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7"/>
      <c r="O121" s="27"/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7"/>
      <c r="O122" s="27"/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5" r:id="rId1" display="cetak-kwitansi.php%3fid=1802170"/>
    <hyperlink ref="K19" r:id="rId2" display="cetak-kwitansi.php%3fid=1802174"/>
    <hyperlink ref="K21" r:id="rId3" display="cetak-kwitansi.php%3fid=1802176"/>
    <hyperlink ref="K22" r:id="rId4" display="cetak-kwitansi.php%3fid=1802177"/>
    <hyperlink ref="K27" r:id="rId5" display="cetak-kwitansi.php%3fid=1802182"/>
    <hyperlink ref="K28" r:id="rId6" display="cetak-kwitansi.php%3fid=1802183"/>
    <hyperlink ref="K29" r:id="rId7" display="cetak-kwitansi.php%3fid=1802184"/>
    <hyperlink ref="K31" r:id="rId8" display="cetak-kwitansi.php%3fid=1802186"/>
    <hyperlink ref="K14" r:id="rId9" display="cetak-kwitansi.php%3fid=1802164"/>
    <hyperlink ref="K17" r:id="rId10" display="cetak-kwitansi.php%3fid=1802172"/>
    <hyperlink ref="K23" r:id="rId11" display="cetak-kwitansi.php%3fid=1802178"/>
    <hyperlink ref="K24" r:id="rId12" display="cetak-kwitansi.php%3fid=1802179"/>
    <hyperlink ref="K25" r:id="rId13" display="cetak-kwitansi.php%3fid=1802180"/>
    <hyperlink ref="K30" r:id="rId14" display="cetak-kwitansi.php%3fid=1802185"/>
    <hyperlink ref="K16" r:id="rId15" display="cetak-kwitansi.php%3fid=1802171"/>
    <hyperlink ref="K18" r:id="rId16" display="cetak-kwitansi.php%3fid=1802173"/>
    <hyperlink ref="K20" r:id="rId17" display="cetak-kwitansi.php%3fid=1802175"/>
    <hyperlink ref="K26" r:id="rId18" display="cetak-kwitansi.php%3fid=1802181"/>
  </hyperlinks>
  <pageMargins left="0.7" right="0.7" top="0.75" bottom="0.75" header="0.3" footer="0.3"/>
  <pageSetup scale="62" orientation="portrait" r:id="rId19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A13" zoomScale="90" zoomScaleNormal="100" zoomScaleSheetLayoutView="90" workbookViewId="0">
      <selection activeCell="D10" sqref="D10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43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66</v>
      </c>
      <c r="C3" s="9"/>
      <c r="D3" s="7"/>
      <c r="E3" s="7"/>
      <c r="F3" s="7"/>
      <c r="G3" s="7"/>
      <c r="H3" s="7" t="s">
        <v>3</v>
      </c>
      <c r="I3" s="11">
        <v>43246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134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620+261+19</f>
        <v>900</v>
      </c>
      <c r="F8" s="21"/>
      <c r="G8" s="16">
        <f>C8*E8</f>
        <v>90000000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341+190+20</f>
        <v>551</v>
      </c>
      <c r="F9" s="21"/>
      <c r="G9" s="16">
        <f t="shared" ref="G9:G16" si="0">C9*E9</f>
        <v>27550000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20</v>
      </c>
      <c r="F10" s="21"/>
      <c r="G10" s="16">
        <f t="shared" si="0"/>
        <v>400000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61</v>
      </c>
      <c r="F11" s="21"/>
      <c r="G11" s="16">
        <f t="shared" si="0"/>
        <v>610000</v>
      </c>
      <c r="H11" s="8"/>
      <c r="I11" s="16"/>
      <c r="J11" s="16"/>
      <c r="K11" s="25"/>
      <c r="L11" s="146" t="s">
        <v>13</v>
      </c>
      <c r="M11" s="146"/>
      <c r="N11" s="147" t="s">
        <v>14</v>
      </c>
      <c r="O11" s="147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9</v>
      </c>
      <c r="F12" s="21"/>
      <c r="G12" s="16">
        <f t="shared" si="0"/>
        <v>45000</v>
      </c>
      <c r="H12" s="8"/>
      <c r="I12" s="16"/>
      <c r="L12" s="27" t="s">
        <v>16</v>
      </c>
      <c r="M12" s="28"/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0</v>
      </c>
      <c r="F13" s="21"/>
      <c r="G13" s="16">
        <f t="shared" si="0"/>
        <v>0</v>
      </c>
      <c r="H13" s="8"/>
      <c r="I13" s="16"/>
      <c r="J13" s="32"/>
      <c r="K13" s="33">
        <v>46328</v>
      </c>
      <c r="L13" s="34">
        <v>950000</v>
      </c>
      <c r="M13" s="35">
        <v>100000</v>
      </c>
      <c r="N13" s="33"/>
      <c r="O13" s="34">
        <v>19600000</v>
      </c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33">
        <v>46329</v>
      </c>
      <c r="L14" s="34">
        <v>1900000</v>
      </c>
      <c r="M14" s="35">
        <v>5000000</v>
      </c>
      <c r="N14" s="33"/>
      <c r="O14" s="34">
        <v>1500000</v>
      </c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3">
        <v>46330</v>
      </c>
      <c r="L15" s="34">
        <v>700000</v>
      </c>
      <c r="M15" s="35">
        <v>1500000</v>
      </c>
      <c r="N15" s="33"/>
      <c r="O15" s="34">
        <v>1400000</v>
      </c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3">
        <v>46331</v>
      </c>
      <c r="L16" s="34">
        <v>1500000</v>
      </c>
      <c r="M16" s="35"/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118605000</v>
      </c>
      <c r="I17" s="9"/>
      <c r="J17" s="32"/>
      <c r="K17" s="33">
        <v>46332</v>
      </c>
      <c r="L17" s="34">
        <v>1000000</v>
      </c>
      <c r="M17" s="35"/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33">
        <v>46333</v>
      </c>
      <c r="L18" s="34">
        <v>2500000</v>
      </c>
      <c r="M18" s="35"/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3">
        <v>46334</v>
      </c>
      <c r="L19" s="34">
        <v>2000000</v>
      </c>
      <c r="M19" s="35"/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3">
        <v>46335</v>
      </c>
      <c r="L20" s="34">
        <v>2500000</v>
      </c>
      <c r="M20" s="35"/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451</v>
      </c>
      <c r="F21" s="7"/>
      <c r="G21" s="22">
        <f>C21*E21</f>
        <v>225500</v>
      </c>
      <c r="H21" s="8"/>
      <c r="I21" s="22"/>
      <c r="J21" s="32"/>
      <c r="K21" s="33">
        <v>46336</v>
      </c>
      <c r="L21" s="34">
        <v>1000000</v>
      </c>
      <c r="M21" s="35"/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0</v>
      </c>
      <c r="F22" s="7"/>
      <c r="G22" s="22">
        <f>C22*E22</f>
        <v>0</v>
      </c>
      <c r="H22" s="8"/>
      <c r="I22" s="9"/>
      <c r="J22" s="32"/>
      <c r="K22" s="33">
        <v>46337</v>
      </c>
      <c r="L22" s="34">
        <v>2950000</v>
      </c>
      <c r="M22" s="35"/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0</v>
      </c>
      <c r="F23" s="7"/>
      <c r="G23" s="22">
        <f>C23*E23</f>
        <v>0</v>
      </c>
      <c r="H23" s="8"/>
      <c r="I23" s="9"/>
      <c r="J23" s="32"/>
      <c r="K23" s="33">
        <v>46338</v>
      </c>
      <c r="L23" s="34">
        <v>1000000</v>
      </c>
      <c r="M23" s="35"/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3">
        <v>46339</v>
      </c>
      <c r="L24" s="34">
        <v>700000</v>
      </c>
      <c r="M24" s="35"/>
      <c r="N24" s="33"/>
      <c r="O24" s="34">
        <f>SUM(O13:O23)</f>
        <v>22500000</v>
      </c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33">
        <v>46340</v>
      </c>
      <c r="L25" s="34">
        <v>5500000</v>
      </c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225500</v>
      </c>
      <c r="I26" s="8"/>
      <c r="J26" s="32"/>
      <c r="K26" s="33">
        <v>46341</v>
      </c>
      <c r="L26" s="34">
        <v>2000000</v>
      </c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118830500</v>
      </c>
      <c r="J27" s="32"/>
      <c r="K27" s="33">
        <v>46342</v>
      </c>
      <c r="L27" s="34">
        <v>2400000</v>
      </c>
      <c r="M27" s="54"/>
      <c r="N27" s="33"/>
      <c r="O27" s="34"/>
      <c r="P27" s="54"/>
      <c r="Q27" s="37"/>
      <c r="R27" s="52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2"/>
      <c r="K28" s="33">
        <v>46343</v>
      </c>
      <c r="L28" s="34">
        <v>900000</v>
      </c>
      <c r="M28" s="64"/>
      <c r="N28" s="33"/>
      <c r="O28" s="34"/>
      <c r="P28" s="64"/>
      <c r="Q28" s="61"/>
      <c r="R28" s="40"/>
      <c r="S28" s="41"/>
      <c r="T28" s="48"/>
      <c r="U28" s="41"/>
    </row>
    <row r="29" spans="1:21" x14ac:dyDescent="0.25">
      <c r="A29" s="7"/>
      <c r="B29" s="7"/>
      <c r="C29" s="17" t="s">
        <v>29</v>
      </c>
      <c r="D29" s="7"/>
      <c r="E29" s="7"/>
      <c r="F29" s="7"/>
      <c r="G29" s="7"/>
      <c r="H29" s="8"/>
      <c r="I29" s="8"/>
      <c r="J29" s="32"/>
      <c r="K29" s="33">
        <v>46344</v>
      </c>
      <c r="L29" s="34">
        <v>500000</v>
      </c>
      <c r="M29" s="64"/>
      <c r="N29" s="33"/>
      <c r="O29" s="34"/>
      <c r="P29" s="64"/>
      <c r="Q29" s="61"/>
      <c r="R29" s="2"/>
      <c r="S29" s="41"/>
      <c r="T29" s="2"/>
      <c r="U29" s="41"/>
    </row>
    <row r="30" spans="1:21" x14ac:dyDescent="0.25">
      <c r="A30" s="7"/>
      <c r="B30" s="7"/>
      <c r="C30" s="7" t="s">
        <v>30</v>
      </c>
      <c r="D30" s="7"/>
      <c r="E30" s="7"/>
      <c r="F30" s="7"/>
      <c r="G30" s="7" t="s">
        <v>7</v>
      </c>
      <c r="H30" s="8"/>
      <c r="I30" s="8">
        <f>+'14 Mei '!I38</f>
        <v>581495965</v>
      </c>
      <c r="J30" s="32"/>
      <c r="K30" s="33">
        <v>46345</v>
      </c>
      <c r="L30" s="34">
        <v>1000000</v>
      </c>
      <c r="M30" s="64"/>
      <c r="N30" s="33"/>
      <c r="O30" s="34"/>
      <c r="P30" s="64"/>
      <c r="Q30" s="61"/>
      <c r="R30" s="2"/>
      <c r="S30" s="41"/>
      <c r="T30" s="2"/>
      <c r="U30" s="41"/>
    </row>
    <row r="31" spans="1:21" x14ac:dyDescent="0.25">
      <c r="A31" s="7"/>
      <c r="B31" s="7"/>
      <c r="C31" s="7" t="s">
        <v>31</v>
      </c>
      <c r="D31" s="7"/>
      <c r="E31" s="7"/>
      <c r="F31" s="7"/>
      <c r="G31" s="7"/>
      <c r="H31" s="8"/>
      <c r="I31" s="8">
        <f>+'25 Mei '!I56</f>
        <v>80330500</v>
      </c>
      <c r="J31" s="32"/>
      <c r="K31" s="33">
        <v>46346</v>
      </c>
      <c r="L31" s="34">
        <v>1400000</v>
      </c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33">
        <v>46347</v>
      </c>
      <c r="L32" s="34">
        <v>4375000</v>
      </c>
      <c r="M32" s="64"/>
      <c r="N32" s="33"/>
      <c r="O32" s="34"/>
      <c r="P32" s="64"/>
      <c r="Q32" s="61"/>
      <c r="R32" s="2"/>
      <c r="S32" s="41"/>
      <c r="T32" s="66"/>
      <c r="U32" s="41"/>
    </row>
    <row r="33" spans="1:21" x14ac:dyDescent="0.25">
      <c r="A33" s="7"/>
      <c r="B33" s="7"/>
      <c r="C33" s="17" t="s">
        <v>32</v>
      </c>
      <c r="D33" s="7"/>
      <c r="E33" s="7"/>
      <c r="F33" s="7"/>
      <c r="G33" s="7"/>
      <c r="H33" s="8"/>
      <c r="I33" s="40"/>
      <c r="J33" s="32"/>
      <c r="K33" s="33">
        <v>46348</v>
      </c>
      <c r="L33" s="34">
        <v>1300000</v>
      </c>
      <c r="M33" s="64"/>
      <c r="N33" s="33"/>
      <c r="O33" s="34"/>
      <c r="P33" s="64"/>
      <c r="Q33" s="61"/>
      <c r="R33" s="41"/>
      <c r="S33" s="41"/>
      <c r="T33" s="2"/>
      <c r="U33" s="41"/>
    </row>
    <row r="34" spans="1:21" x14ac:dyDescent="0.2">
      <c r="A34" s="7"/>
      <c r="B34" s="17">
        <v>1</v>
      </c>
      <c r="C34" s="17" t="s">
        <v>33</v>
      </c>
      <c r="D34" s="7"/>
      <c r="E34" s="7"/>
      <c r="F34" s="7"/>
      <c r="G34" s="7"/>
      <c r="H34" s="8"/>
      <c r="I34" s="8"/>
      <c r="J34" s="32"/>
      <c r="K34" s="33">
        <v>46349</v>
      </c>
      <c r="L34" s="34">
        <v>1125000</v>
      </c>
      <c r="N34" s="33"/>
      <c r="O34" s="34"/>
      <c r="Q34" s="61"/>
      <c r="R34" s="9"/>
      <c r="S34" s="41"/>
      <c r="T34" s="2"/>
      <c r="U34" s="2"/>
    </row>
    <row r="35" spans="1:21" x14ac:dyDescent="0.25">
      <c r="A35" s="7"/>
      <c r="B35" s="17"/>
      <c r="C35" s="17" t="s">
        <v>15</v>
      </c>
      <c r="D35" s="7"/>
      <c r="E35" s="7"/>
      <c r="F35" s="7"/>
      <c r="G35" s="7"/>
      <c r="H35" s="8"/>
      <c r="I35" s="8"/>
      <c r="J35" s="32"/>
      <c r="K35" s="144"/>
      <c r="L35" s="43">
        <v>-19600000</v>
      </c>
      <c r="N35" s="33"/>
      <c r="O35" s="34"/>
      <c r="Q35" s="61"/>
      <c r="S35" s="41"/>
      <c r="T35" s="2"/>
      <c r="U35" s="2"/>
    </row>
    <row r="36" spans="1:21" x14ac:dyDescent="0.2">
      <c r="A36" s="7"/>
      <c r="B36" s="7"/>
      <c r="C36" s="7" t="s">
        <v>34</v>
      </c>
      <c r="D36" s="7"/>
      <c r="E36" s="7" t="s">
        <v>35</v>
      </c>
      <c r="F36" s="7"/>
      <c r="G36" s="22"/>
      <c r="H36" s="55"/>
      <c r="I36" s="8"/>
      <c r="J36" s="32"/>
      <c r="K36" s="33"/>
      <c r="L36" s="43"/>
      <c r="N36" s="33"/>
      <c r="O36" s="34"/>
      <c r="Q36" s="61"/>
      <c r="S36" s="41"/>
      <c r="T36" s="2"/>
      <c r="U36" s="2"/>
    </row>
    <row r="37" spans="1:21" x14ac:dyDescent="0.2">
      <c r="A37" s="7"/>
      <c r="B37" s="7"/>
      <c r="C37" s="7" t="s">
        <v>36</v>
      </c>
      <c r="D37" s="7"/>
      <c r="E37" s="7"/>
      <c r="F37" s="7"/>
      <c r="G37" s="7"/>
      <c r="H37" s="68"/>
      <c r="I37" s="7" t="s">
        <v>7</v>
      </c>
      <c r="J37" s="32"/>
      <c r="K37" s="33"/>
      <c r="L37" s="43"/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37</v>
      </c>
      <c r="D38" s="7"/>
      <c r="E38" s="7"/>
      <c r="F38" s="7"/>
      <c r="G38" s="7"/>
      <c r="H38" s="8"/>
      <c r="I38" s="8">
        <f>+I30+H36-H37</f>
        <v>581495965</v>
      </c>
      <c r="J38" s="32"/>
      <c r="K38" s="57"/>
      <c r="L38" s="43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65"/>
      <c r="L39" s="43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38</v>
      </c>
      <c r="D40" s="7"/>
      <c r="E40" s="7"/>
      <c r="F40" s="7"/>
      <c r="G40" s="7"/>
      <c r="H40" s="8">
        <v>75000000</v>
      </c>
      <c r="I40" s="8"/>
      <c r="J40" s="32"/>
      <c r="K40" s="65"/>
      <c r="L40" s="43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17" t="s">
        <v>39</v>
      </c>
      <c r="D41" s="7"/>
      <c r="E41" s="7"/>
      <c r="F41" s="7"/>
      <c r="G41" s="7"/>
      <c r="H41" s="55">
        <v>7528602</v>
      </c>
      <c r="J41" s="32"/>
      <c r="K41" s="65"/>
      <c r="L41" s="43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17" t="s">
        <v>40</v>
      </c>
      <c r="D42" s="7"/>
      <c r="E42" s="7"/>
      <c r="F42" s="7"/>
      <c r="G42" s="7"/>
      <c r="H42" s="8">
        <v>14838470</v>
      </c>
      <c r="I42" s="8"/>
      <c r="J42" s="32"/>
      <c r="K42" s="65"/>
      <c r="L42" s="43"/>
      <c r="N42" s="57"/>
      <c r="O42" s="69"/>
      <c r="Q42" s="61"/>
      <c r="S42" s="41"/>
      <c r="T42" s="2"/>
      <c r="U42" s="2"/>
    </row>
    <row r="43" spans="1:21" ht="16.5" x14ac:dyDescent="0.35">
      <c r="A43" s="7"/>
      <c r="B43" s="7"/>
      <c r="C43" s="17" t="s">
        <v>41</v>
      </c>
      <c r="D43" s="7"/>
      <c r="E43" s="7"/>
      <c r="F43" s="7"/>
      <c r="G43" s="7"/>
      <c r="H43" s="70">
        <v>142663893</v>
      </c>
      <c r="I43" s="8"/>
      <c r="J43" s="32"/>
      <c r="K43" s="65"/>
      <c r="L43" s="43"/>
      <c r="N43" s="33"/>
      <c r="O43" s="69"/>
      <c r="Q43" s="61"/>
      <c r="R43" s="71"/>
      <c r="S43" s="40"/>
      <c r="T43" s="72"/>
      <c r="U43" s="7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3">
        <f>SUM(H40:H43)</f>
        <v>240030965</v>
      </c>
      <c r="J44" s="32"/>
      <c r="K44" s="65"/>
      <c r="L44" s="43"/>
      <c r="N44" s="57"/>
      <c r="O44" s="69"/>
      <c r="Q44" s="61"/>
      <c r="R44" s="71"/>
      <c r="S44" s="40"/>
      <c r="T44" s="74"/>
      <c r="U44" s="72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5">
        <f>SUM(I38:I44)</f>
        <v>821526930</v>
      </c>
      <c r="J45" s="32"/>
      <c r="K45" s="65"/>
      <c r="L45" s="43"/>
      <c r="N45" s="33"/>
      <c r="O45" s="69"/>
      <c r="Q45" s="61"/>
      <c r="R45" s="71"/>
      <c r="S45" s="40"/>
      <c r="T45" s="71"/>
      <c r="U45" s="72"/>
    </row>
    <row r="46" spans="1:21" x14ac:dyDescent="0.2">
      <c r="A46" s="7"/>
      <c r="B46" s="17">
        <v>2</v>
      </c>
      <c r="C46" s="17" t="s">
        <v>42</v>
      </c>
      <c r="D46" s="7"/>
      <c r="E46" s="7"/>
      <c r="F46" s="7"/>
      <c r="G46" s="7"/>
      <c r="H46" s="8"/>
      <c r="I46" s="8"/>
      <c r="J46" s="76"/>
      <c r="K46" s="65"/>
      <c r="L46" s="43"/>
      <c r="N46" s="57"/>
      <c r="O46" s="69"/>
      <c r="Q46" s="61"/>
      <c r="R46" s="71"/>
      <c r="S46" s="72"/>
      <c r="T46" s="71"/>
      <c r="U46" s="72"/>
    </row>
    <row r="47" spans="1:21" x14ac:dyDescent="0.2">
      <c r="A47" s="7"/>
      <c r="B47" s="7"/>
      <c r="C47" s="7" t="s">
        <v>36</v>
      </c>
      <c r="D47" s="7"/>
      <c r="E47" s="7"/>
      <c r="F47" s="7"/>
      <c r="G47" s="16"/>
      <c r="H47" s="8">
        <f>M119</f>
        <v>6600000</v>
      </c>
      <c r="I47" s="8"/>
      <c r="J47" s="76"/>
      <c r="K47" s="65"/>
      <c r="L47" s="34"/>
      <c r="N47" s="33"/>
      <c r="O47" s="57"/>
      <c r="Q47" s="61"/>
      <c r="R47" s="78"/>
      <c r="S47" s="78">
        <f>SUM(S13:S45)</f>
        <v>0</v>
      </c>
      <c r="T47" s="71"/>
      <c r="U47" s="72"/>
    </row>
    <row r="48" spans="1:21" x14ac:dyDescent="0.2">
      <c r="A48" s="7"/>
      <c r="B48" s="7"/>
      <c r="C48" s="7" t="s">
        <v>43</v>
      </c>
      <c r="D48" s="7"/>
      <c r="E48" s="7"/>
      <c r="F48" s="7"/>
      <c r="G48" s="21"/>
      <c r="H48" s="79"/>
      <c r="I48" s="8" t="s">
        <v>7</v>
      </c>
      <c r="J48" s="80"/>
      <c r="K48" s="65"/>
      <c r="L48" s="34"/>
      <c r="M48" s="81"/>
      <c r="N48" s="33"/>
      <c r="O48" s="57"/>
      <c r="P48" s="81"/>
      <c r="Q48" s="61"/>
      <c r="S48" s="2"/>
      <c r="U48" s="2"/>
    </row>
    <row r="49" spans="1:21" x14ac:dyDescent="0.2">
      <c r="A49" s="7"/>
      <c r="B49" s="7"/>
      <c r="C49" s="7"/>
      <c r="D49" s="7"/>
      <c r="E49" s="7"/>
      <c r="F49" s="7"/>
      <c r="G49" s="21" t="s">
        <v>7</v>
      </c>
      <c r="H49" s="82"/>
      <c r="I49" s="8">
        <f>H47+H48</f>
        <v>6600000</v>
      </c>
      <c r="J49" s="80"/>
      <c r="K49" s="65"/>
      <c r="L49" s="34"/>
      <c r="M49" s="81"/>
      <c r="N49" s="33"/>
      <c r="O49" s="43"/>
      <c r="P49" s="81"/>
      <c r="Q49" s="61"/>
      <c r="R49" s="83"/>
      <c r="S49" s="2" t="s">
        <v>44</v>
      </c>
      <c r="U49" s="2"/>
    </row>
    <row r="50" spans="1:21" x14ac:dyDescent="0.2">
      <c r="A50" s="7"/>
      <c r="B50" s="7"/>
      <c r="C50" s="7"/>
      <c r="D50" s="7"/>
      <c r="E50" s="7"/>
      <c r="F50" s="7"/>
      <c r="G50" s="21"/>
      <c r="H50" s="84"/>
      <c r="I50" s="8" t="s">
        <v>7</v>
      </c>
      <c r="J50" s="76"/>
      <c r="K50" s="33"/>
      <c r="L50" s="34"/>
      <c r="M50" s="81"/>
      <c r="N50" s="33"/>
      <c r="O50" s="43"/>
      <c r="P50" s="81"/>
      <c r="Q50" s="61"/>
      <c r="R50" s="83"/>
      <c r="S50" s="2"/>
      <c r="U50" s="2"/>
    </row>
    <row r="51" spans="1:21" x14ac:dyDescent="0.25">
      <c r="A51" s="7"/>
      <c r="B51" s="7"/>
      <c r="C51" s="7" t="s">
        <v>45</v>
      </c>
      <c r="D51" s="7"/>
      <c r="E51" s="7"/>
      <c r="F51" s="7"/>
      <c r="G51" s="16"/>
      <c r="I51" s="8">
        <v>0</v>
      </c>
      <c r="J51" s="85"/>
      <c r="K51" s="33"/>
      <c r="L51" s="34"/>
      <c r="M51" s="81"/>
      <c r="N51" s="33"/>
      <c r="O51" s="43"/>
      <c r="P51" s="81"/>
      <c r="Q51" s="61"/>
      <c r="R51" s="83"/>
      <c r="S51" s="2"/>
      <c r="U51" s="2"/>
    </row>
    <row r="52" spans="1:21" x14ac:dyDescent="0.25">
      <c r="A52" s="7"/>
      <c r="B52" s="7"/>
      <c r="C52" s="86" t="s">
        <v>46</v>
      </c>
      <c r="D52" s="7"/>
      <c r="E52" s="7"/>
      <c r="F52" s="7"/>
      <c r="G52" s="16"/>
      <c r="H52" s="55">
        <f>+L119</f>
        <v>19600000</v>
      </c>
      <c r="I52" s="8"/>
      <c r="J52" s="87"/>
      <c r="K52" s="33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86" t="s">
        <v>47</v>
      </c>
      <c r="D53" s="7"/>
      <c r="E53" s="7"/>
      <c r="F53" s="7"/>
      <c r="G53" s="16"/>
      <c r="H53" s="55">
        <f>+O24</f>
        <v>22500000</v>
      </c>
      <c r="I53" s="8"/>
      <c r="J53" s="87"/>
      <c r="K53" s="33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7" t="s">
        <v>48</v>
      </c>
      <c r="D54" s="7"/>
      <c r="E54" s="7"/>
      <c r="F54" s="7"/>
      <c r="G54" s="7"/>
      <c r="H54" s="68">
        <v>3000000</v>
      </c>
      <c r="I54" s="8"/>
      <c r="J54" s="87"/>
      <c r="K54" s="33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7" t="s">
        <v>49</v>
      </c>
      <c r="D55" s="7"/>
      <c r="E55" s="7"/>
      <c r="F55" s="7"/>
      <c r="G55" s="7"/>
      <c r="H55" s="16"/>
      <c r="I55" s="68">
        <f>SUM(H52:H54)</f>
        <v>45100000</v>
      </c>
      <c r="J55" s="85"/>
      <c r="K55" s="33"/>
      <c r="L55" s="34"/>
      <c r="M55" s="81"/>
      <c r="N55" s="33"/>
      <c r="O55" s="43"/>
      <c r="P55" s="81"/>
      <c r="Q55" s="61"/>
      <c r="R55" s="88"/>
      <c r="S55" s="66"/>
      <c r="T55" s="88"/>
      <c r="U55" s="66"/>
    </row>
    <row r="56" spans="1:21" x14ac:dyDescent="0.25">
      <c r="A56" s="7"/>
      <c r="B56" s="7"/>
      <c r="C56" s="17" t="s">
        <v>49</v>
      </c>
      <c r="D56" s="7"/>
      <c r="E56" s="7"/>
      <c r="F56" s="7"/>
      <c r="G56" s="7"/>
      <c r="H56" s="8"/>
      <c r="I56" s="8">
        <f>+I31-I49+I55</f>
        <v>118830500</v>
      </c>
      <c r="J56" s="85"/>
      <c r="K56" s="33"/>
      <c r="L56" s="34"/>
      <c r="M56" s="89"/>
      <c r="N56" s="33"/>
      <c r="O56" s="43"/>
      <c r="P56" s="89"/>
      <c r="Q56" s="61"/>
      <c r="R56" s="88"/>
      <c r="S56" s="66"/>
      <c r="T56" s="88"/>
      <c r="U56" s="66"/>
    </row>
    <row r="57" spans="1:21" x14ac:dyDescent="0.25">
      <c r="A57" s="86" t="s">
        <v>50</v>
      </c>
      <c r="B57" s="7"/>
      <c r="C57" s="7" t="s">
        <v>51</v>
      </c>
      <c r="D57" s="7"/>
      <c r="E57" s="7"/>
      <c r="F57" s="7"/>
      <c r="G57" s="7"/>
      <c r="H57" s="8"/>
      <c r="I57" s="8">
        <f>+I27</f>
        <v>118830500</v>
      </c>
      <c r="J57" s="87"/>
      <c r="K57" s="33"/>
      <c r="L57" s="34"/>
      <c r="M57" s="89"/>
      <c r="N57" s="33"/>
      <c r="O57" s="43"/>
      <c r="P57" s="89"/>
      <c r="Q57" s="61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8">
        <v>0</v>
      </c>
      <c r="J58" s="87"/>
      <c r="K58" s="33"/>
      <c r="L58" s="34"/>
      <c r="M58" s="90"/>
      <c r="N58" s="33"/>
      <c r="O58" s="43"/>
      <c r="P58" s="90"/>
      <c r="Q58" s="61"/>
      <c r="R58" s="88"/>
      <c r="S58" s="66"/>
      <c r="T58" s="88"/>
      <c r="U58" s="91"/>
    </row>
    <row r="59" spans="1:21" x14ac:dyDescent="0.25">
      <c r="A59" s="7"/>
      <c r="B59" s="7"/>
      <c r="C59" s="7"/>
      <c r="D59" s="7"/>
      <c r="E59" s="7" t="s">
        <v>52</v>
      </c>
      <c r="F59" s="7"/>
      <c r="G59" s="7"/>
      <c r="H59" s="8"/>
      <c r="I59" s="8">
        <f>+I57-I56</f>
        <v>0</v>
      </c>
      <c r="J59" s="92"/>
      <c r="K59" s="33"/>
      <c r="L59" s="34"/>
      <c r="M59" s="81"/>
      <c r="N59" s="33"/>
      <c r="O59" s="43"/>
      <c r="P59" s="81"/>
      <c r="Q59" s="61"/>
      <c r="R59" s="88"/>
      <c r="S59" s="66"/>
      <c r="T59" s="88"/>
      <c r="U59" s="88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2"/>
      <c r="K60" s="33"/>
      <c r="L60" s="34"/>
      <c r="M60" s="90"/>
      <c r="N60" s="33"/>
      <c r="O60" s="43"/>
      <c r="P60" s="90"/>
      <c r="Q60" s="61"/>
      <c r="R60" s="88"/>
      <c r="S60" s="66"/>
      <c r="T60" s="88"/>
      <c r="U60" s="88"/>
    </row>
    <row r="61" spans="1:21" x14ac:dyDescent="0.25">
      <c r="A61" s="7" t="s">
        <v>53</v>
      </c>
      <c r="B61" s="7"/>
      <c r="C61" s="7"/>
      <c r="D61" s="7"/>
      <c r="E61" s="7"/>
      <c r="F61" s="7"/>
      <c r="G61" s="7"/>
      <c r="H61" s="8"/>
      <c r="I61" s="93"/>
      <c r="J61" s="92"/>
      <c r="K61" s="33"/>
      <c r="L61" s="34"/>
      <c r="M61" s="90"/>
      <c r="N61" s="33"/>
      <c r="O61" s="43"/>
      <c r="P61" s="90"/>
      <c r="Q61" s="61"/>
      <c r="R61" s="88"/>
      <c r="S61" s="66"/>
      <c r="T61" s="88"/>
      <c r="U61" s="88"/>
    </row>
    <row r="62" spans="1:21" x14ac:dyDescent="0.25">
      <c r="A62" s="7" t="s">
        <v>54</v>
      </c>
      <c r="B62" s="7"/>
      <c r="C62" s="7"/>
      <c r="D62" s="7"/>
      <c r="E62" s="7" t="s">
        <v>7</v>
      </c>
      <c r="F62" s="7"/>
      <c r="G62" s="7" t="s">
        <v>55</v>
      </c>
      <c r="H62" s="8"/>
      <c r="I62" s="22"/>
      <c r="J62" s="92"/>
      <c r="K62" s="33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2"/>
      <c r="K63" s="33"/>
      <c r="L63" s="34"/>
      <c r="M63" s="90"/>
      <c r="N63" s="33"/>
      <c r="O63" s="43"/>
      <c r="P63" s="90"/>
      <c r="Q63" s="61"/>
      <c r="S63" s="41"/>
    </row>
    <row r="64" spans="1:21" x14ac:dyDescent="0.25">
      <c r="A64" s="94"/>
      <c r="B64" s="95"/>
      <c r="C64" s="95"/>
      <c r="D64" s="96"/>
      <c r="E64" s="96"/>
      <c r="F64" s="96"/>
      <c r="G64" s="96"/>
      <c r="H64" s="96"/>
      <c r="J64" s="92"/>
      <c r="K64" s="57"/>
      <c r="L64" s="34"/>
      <c r="N64" s="33"/>
      <c r="O64" s="43"/>
      <c r="Q64" s="61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92"/>
      <c r="K65" s="77"/>
      <c r="L65" s="34"/>
      <c r="N65" s="33"/>
      <c r="O65" s="43"/>
      <c r="Q65" s="61"/>
      <c r="S65" s="83"/>
    </row>
    <row r="66" spans="1:19" x14ac:dyDescent="0.25">
      <c r="A66" s="97" t="s">
        <v>56</v>
      </c>
      <c r="B66" s="95"/>
      <c r="C66" s="95"/>
      <c r="D66" s="96"/>
      <c r="E66" s="96"/>
      <c r="F66" s="96"/>
      <c r="G66" s="9" t="s">
        <v>57</v>
      </c>
      <c r="J66" s="92"/>
      <c r="K66" s="77"/>
      <c r="L66" s="34"/>
      <c r="O66" s="43"/>
      <c r="Q66" s="61"/>
      <c r="S66" s="83"/>
    </row>
    <row r="67" spans="1:19" x14ac:dyDescent="0.25">
      <c r="K67" s="77"/>
      <c r="L67" s="34"/>
    </row>
    <row r="68" spans="1:19" x14ac:dyDescent="0.25">
      <c r="A68" s="97" t="s">
        <v>58</v>
      </c>
      <c r="B68" s="95"/>
      <c r="C68" s="95"/>
      <c r="D68" s="96"/>
      <c r="E68" s="96"/>
      <c r="F68" s="96"/>
      <c r="G68" s="9"/>
      <c r="H68" s="6" t="s">
        <v>59</v>
      </c>
      <c r="J68" s="92"/>
      <c r="K68" s="77"/>
      <c r="L68" s="34"/>
      <c r="O68" s="43"/>
      <c r="Q68" s="61"/>
      <c r="S68" s="83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92"/>
      <c r="K69" s="77"/>
      <c r="L69" s="34"/>
      <c r="O69" s="43"/>
      <c r="Q69" s="61"/>
    </row>
    <row r="70" spans="1:19" x14ac:dyDescent="0.25">
      <c r="A70" s="2"/>
      <c r="B70" s="2"/>
      <c r="C70" s="2"/>
      <c r="D70" s="2"/>
      <c r="E70" s="2"/>
      <c r="F70" s="2"/>
      <c r="G70" s="96" t="s">
        <v>60</v>
      </c>
      <c r="H70" s="2"/>
      <c r="I70" s="2"/>
      <c r="J70" s="92"/>
      <c r="K70" s="77"/>
      <c r="L70" s="34"/>
      <c r="M70" s="90"/>
      <c r="N70" s="90"/>
      <c r="O70" s="43"/>
      <c r="P70" s="90"/>
      <c r="Q70" s="61"/>
    </row>
    <row r="71" spans="1:19" x14ac:dyDescent="0.25">
      <c r="A71" s="2"/>
      <c r="B71" s="2"/>
      <c r="C71" s="2"/>
      <c r="D71" s="2"/>
      <c r="E71" s="2"/>
      <c r="F71" s="2"/>
      <c r="G71" s="96"/>
      <c r="H71" s="2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 t="s">
        <v>61</v>
      </c>
      <c r="F72" s="2"/>
      <c r="G72" s="2"/>
      <c r="H72" s="2"/>
      <c r="I72" s="2"/>
      <c r="J72" s="92"/>
      <c r="K72" s="77"/>
      <c r="L72" s="34"/>
      <c r="O72" s="43"/>
      <c r="Q72" s="61"/>
    </row>
    <row r="73" spans="1:19" x14ac:dyDescent="0.25">
      <c r="A73" s="2"/>
      <c r="B73" s="2"/>
      <c r="C73" s="2"/>
      <c r="D73" s="2"/>
      <c r="E73" s="2" t="s">
        <v>61</v>
      </c>
      <c r="F73" s="2"/>
      <c r="G73" s="2"/>
      <c r="H73" s="2"/>
      <c r="I73" s="99"/>
      <c r="J73" s="92"/>
      <c r="K73" s="77"/>
      <c r="L73" s="34"/>
      <c r="O73" s="43"/>
      <c r="Q73" s="61"/>
    </row>
    <row r="74" spans="1:19" x14ac:dyDescent="0.25">
      <c r="A74" s="96"/>
      <c r="B74" s="96"/>
      <c r="C74" s="96"/>
      <c r="D74" s="96"/>
      <c r="E74" s="96"/>
      <c r="F74" s="96"/>
      <c r="G74" s="100"/>
      <c r="H74" s="101"/>
      <c r="I74" s="96"/>
      <c r="J74" s="92"/>
      <c r="K74" s="77"/>
      <c r="L74" s="34"/>
      <c r="O74" s="43"/>
      <c r="Q74" s="102"/>
    </row>
    <row r="75" spans="1:19" x14ac:dyDescent="0.25">
      <c r="A75" s="96"/>
      <c r="B75" s="96"/>
      <c r="C75" s="96"/>
      <c r="D75" s="96"/>
      <c r="E75" s="96"/>
      <c r="F75" s="96"/>
      <c r="G75" s="100" t="s">
        <v>62</v>
      </c>
      <c r="H75" s="103"/>
      <c r="I75" s="96"/>
      <c r="J75" s="92"/>
      <c r="K75" s="77"/>
      <c r="L75" s="34"/>
      <c r="O75" s="43"/>
      <c r="Q75" s="102"/>
    </row>
    <row r="76" spans="1:19" x14ac:dyDescent="0.25">
      <c r="A76" s="104"/>
      <c r="B76" s="105"/>
      <c r="C76" s="105"/>
      <c r="D76" s="105"/>
      <c r="E76" s="106"/>
      <c r="F76" s="2"/>
      <c r="G76" s="2"/>
      <c r="H76" s="66"/>
      <c r="I76" s="2"/>
      <c r="J76" s="92"/>
      <c r="K76" s="77"/>
      <c r="L76" s="34"/>
      <c r="O76" s="43"/>
      <c r="Q76" s="102"/>
    </row>
    <row r="77" spans="1:19" x14ac:dyDescent="0.25">
      <c r="A77" s="104"/>
      <c r="B77" s="105"/>
      <c r="C77" s="107"/>
      <c r="D77" s="105"/>
      <c r="E77" s="108"/>
      <c r="F77" s="2"/>
      <c r="G77" s="2"/>
      <c r="H77" s="66"/>
      <c r="I77" s="2"/>
      <c r="J77" s="92"/>
      <c r="K77" s="109"/>
      <c r="O77" s="43"/>
      <c r="Q77" s="102"/>
    </row>
    <row r="78" spans="1:19" x14ac:dyDescent="0.25">
      <c r="A78" s="106"/>
      <c r="B78" s="105"/>
      <c r="C78" s="107"/>
      <c r="D78" s="107"/>
      <c r="E78" s="110"/>
      <c r="F78" s="83"/>
      <c r="H78" s="88"/>
      <c r="J78" s="92"/>
      <c r="O78" s="43"/>
      <c r="Q78" s="102"/>
    </row>
    <row r="79" spans="1:19" x14ac:dyDescent="0.25">
      <c r="A79" s="111"/>
      <c r="B79" s="105"/>
      <c r="C79" s="112"/>
      <c r="D79" s="112"/>
      <c r="E79" s="110"/>
      <c r="H79" s="88"/>
      <c r="J79" s="92"/>
      <c r="O79" s="43"/>
      <c r="Q79" s="102"/>
    </row>
    <row r="80" spans="1:19" x14ac:dyDescent="0.25">
      <c r="A80" s="113"/>
      <c r="B80" s="105"/>
      <c r="C80" s="112"/>
      <c r="D80" s="112"/>
      <c r="E80" s="110"/>
      <c r="H80" s="88"/>
      <c r="J80" s="92"/>
      <c r="O80" s="43"/>
      <c r="Q80" s="114"/>
    </row>
    <row r="81" spans="1:17" x14ac:dyDescent="0.25">
      <c r="A81" s="113"/>
      <c r="B81" s="105"/>
      <c r="C81" s="112"/>
      <c r="D81" s="112"/>
      <c r="E81" s="110"/>
      <c r="H81" s="88"/>
      <c r="J81" s="92"/>
      <c r="O81" s="43"/>
      <c r="Q81" s="114"/>
    </row>
    <row r="82" spans="1:17" x14ac:dyDescent="0.25">
      <c r="A82" s="115"/>
      <c r="B82" s="105"/>
      <c r="C82" s="105"/>
      <c r="D82" s="105"/>
      <c r="E82" s="106"/>
      <c r="F82" s="2"/>
      <c r="G82" s="2"/>
      <c r="H82" s="66"/>
      <c r="I82" s="2"/>
      <c r="J82" s="92"/>
      <c r="K82" s="57"/>
      <c r="L82" s="43"/>
      <c r="O82" s="43"/>
      <c r="Q82" s="114"/>
    </row>
    <row r="83" spans="1:17" x14ac:dyDescent="0.25">
      <c r="A83" s="104" t="s">
        <v>63</v>
      </c>
      <c r="B83" s="105"/>
      <c r="C83" s="105"/>
      <c r="D83" s="105"/>
      <c r="E83" s="106"/>
      <c r="F83" s="2"/>
      <c r="G83" s="2"/>
      <c r="H83" s="66"/>
      <c r="I83" s="2"/>
      <c r="J83" s="92"/>
      <c r="K83" s="116"/>
      <c r="L83" s="43"/>
      <c r="O83" s="43"/>
      <c r="Q83" s="114"/>
    </row>
    <row r="84" spans="1:17" x14ac:dyDescent="0.25">
      <c r="A84" s="104"/>
      <c r="B84" s="105"/>
      <c r="C84" s="107"/>
      <c r="D84" s="105"/>
      <c r="E84" s="108"/>
      <c r="F84" s="2"/>
      <c r="G84" s="2"/>
      <c r="H84" s="66"/>
      <c r="I84" s="2"/>
      <c r="J84" s="92"/>
      <c r="K84" s="116"/>
      <c r="L84" s="43"/>
      <c r="O84" s="43"/>
      <c r="Q84" s="114"/>
    </row>
    <row r="85" spans="1:17" x14ac:dyDescent="0.25">
      <c r="A85" s="117">
        <f>SUM(A66:A84)</f>
        <v>0</v>
      </c>
      <c r="E85" s="88">
        <f>SUM(E66:E84)</f>
        <v>0</v>
      </c>
      <c r="H85" s="88">
        <f>SUM(H66:H84)</f>
        <v>0</v>
      </c>
      <c r="J85" s="92"/>
      <c r="K85" s="116"/>
      <c r="L85" s="43"/>
      <c r="O85" s="43"/>
      <c r="Q85" s="114"/>
    </row>
    <row r="86" spans="1:17" x14ac:dyDescent="0.25">
      <c r="J86" s="92"/>
      <c r="K86" s="116"/>
      <c r="L86" s="43"/>
      <c r="O86" s="43"/>
      <c r="Q86" s="102"/>
    </row>
    <row r="87" spans="1:17" x14ac:dyDescent="0.25">
      <c r="J87" s="92"/>
      <c r="K87" s="116"/>
      <c r="L87" s="43"/>
      <c r="O87" s="43"/>
      <c r="Q87" s="102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">
      <c r="K92" s="116"/>
      <c r="L92" s="43"/>
      <c r="O92" s="43"/>
      <c r="Q92" s="102"/>
    </row>
    <row r="93" spans="1:17" x14ac:dyDescent="0.2"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5">
      <c r="K98" s="116"/>
      <c r="L98" s="118"/>
      <c r="O98" s="118"/>
      <c r="Q98" s="102"/>
    </row>
    <row r="99" spans="1:21" x14ac:dyDescent="0.25">
      <c r="K99" s="116"/>
      <c r="L99" s="118"/>
      <c r="O99" s="118"/>
      <c r="Q99" s="102"/>
    </row>
    <row r="100" spans="1:21" x14ac:dyDescent="0.25">
      <c r="K100" s="116"/>
      <c r="L100" s="119"/>
      <c r="O100" s="119"/>
      <c r="Q100" s="102"/>
    </row>
    <row r="101" spans="1:21" x14ac:dyDescent="0.25">
      <c r="K101" s="116"/>
      <c r="L101" s="119"/>
      <c r="O101" s="119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6"/>
      <c r="L107" s="119"/>
      <c r="O107" s="119"/>
      <c r="Q107" s="102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6"/>
      <c r="L108" s="119"/>
      <c r="O108" s="119"/>
      <c r="Q108" s="98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98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0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6"/>
      <c r="L113" s="119"/>
      <c r="O113" s="119"/>
      <c r="Q113" s="98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20">
        <f>SUM(L12:L118)</f>
        <v>19600000</v>
      </c>
      <c r="M119" s="120">
        <f t="shared" ref="M119:P119" si="1">SUM(M13:M118)</f>
        <v>6600000</v>
      </c>
      <c r="N119" s="120">
        <f>SUM(N13:N118)</f>
        <v>0</v>
      </c>
      <c r="O119" s="120">
        <f>SUM(O13:O118)</f>
        <v>45000000</v>
      </c>
      <c r="P119" s="120">
        <f t="shared" si="1"/>
        <v>0</v>
      </c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20">
        <f>SUM(L16:L119)</f>
        <v>35650000</v>
      </c>
      <c r="O120" s="120">
        <f>SUM(O13:O119)</f>
        <v>90000000</v>
      </c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7"/>
      <c r="O121" s="27"/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7"/>
      <c r="O122" s="27"/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3" r:id="rId1" display="cetak-kwitansi.php%3fid=1802186"/>
    <hyperlink ref="K14" r:id="rId2" display="cetak-kwitansi.php%3fid=1802187"/>
    <hyperlink ref="K15" r:id="rId3" display="cetak-kwitansi.php%3fid=1802188"/>
    <hyperlink ref="K17" r:id="rId4" display="cetak-kwitansi.php%3fid=1802190"/>
    <hyperlink ref="K21" r:id="rId5" display="cetak-kwitansi.php%3fid=1802194"/>
    <hyperlink ref="K22" r:id="rId6" display="cetak-kwitansi.php%3fid=1802195"/>
    <hyperlink ref="K24" r:id="rId7" display="cetak-kwitansi.php%3fid=1802197"/>
    <hyperlink ref="K26" r:id="rId8" display="cetak-kwitansi.php%3fid=1802200"/>
    <hyperlink ref="K31" r:id="rId9" display="cetak-kwitansi.php%3fid=1802205"/>
    <hyperlink ref="K25" r:id="rId10" display="cetak-kwitansi.php%3fid=1802199"/>
    <hyperlink ref="K27" r:id="rId11" display="cetak-kwitansi.php%3fid=1802201"/>
    <hyperlink ref="K29" r:id="rId12" display="cetak-kwitansi.php%3fid=1802203"/>
    <hyperlink ref="K30" r:id="rId13" display="cetak-kwitansi.php%3fid=1802204"/>
    <hyperlink ref="K32" r:id="rId14" display="cetak-kwitansi.php%3fid=1802206"/>
    <hyperlink ref="K33" r:id="rId15" display="cetak-kwitansi.php%3fid=1802207"/>
    <hyperlink ref="K34" r:id="rId16" display="cetak-kwitansi.php%3fid=1802208"/>
    <hyperlink ref="K28" r:id="rId17" display="cetak-kwitansi.php%3fid=1802202"/>
    <hyperlink ref="K16" r:id="rId18" display="cetak-kwitansi.php%3fid=1802189"/>
    <hyperlink ref="K18" r:id="rId19" display="cetak-kwitansi.php%3fid=1802191"/>
    <hyperlink ref="K19" r:id="rId20" display="cetak-kwitansi.php%3fid=1802192"/>
    <hyperlink ref="K20" r:id="rId21" display="cetak-kwitansi.php%3fid=1802193"/>
    <hyperlink ref="K23" r:id="rId22" display="cetak-kwitansi.php%3fid=1802196"/>
  </hyperlinks>
  <pageMargins left="0.7" right="0.7" top="0.75" bottom="0.75" header="0.3" footer="0.3"/>
  <pageSetup scale="62" orientation="portrait" r:id="rId2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C1" zoomScaleNormal="100" zoomScaleSheetLayoutView="100" workbookViewId="0">
      <selection activeCell="I3" sqref="I3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65</v>
      </c>
      <c r="C3" s="9"/>
      <c r="D3" s="7"/>
      <c r="E3" s="7"/>
      <c r="F3" s="7"/>
      <c r="G3" s="7"/>
      <c r="H3" s="7" t="s">
        <v>3</v>
      </c>
      <c r="I3" s="11">
        <v>43223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928</v>
      </c>
      <c r="F8" s="21"/>
      <c r="G8" s="16">
        <f>C8*E8</f>
        <v>92800000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800</v>
      </c>
      <c r="F9" s="21"/>
      <c r="G9" s="16">
        <f t="shared" ref="G9:G16" si="0">C9*E9</f>
        <v>40000000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40</v>
      </c>
      <c r="F10" s="21"/>
      <c r="G10" s="16">
        <f t="shared" si="0"/>
        <v>800000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73</v>
      </c>
      <c r="F11" s="21"/>
      <c r="G11" s="16">
        <f t="shared" si="0"/>
        <v>730000</v>
      </c>
      <c r="H11" s="8"/>
      <c r="I11" s="16"/>
      <c r="J11" s="16"/>
      <c r="K11" s="25"/>
      <c r="L11" s="146" t="s">
        <v>13</v>
      </c>
      <c r="M11" s="146"/>
      <c r="N11" s="147" t="s">
        <v>14</v>
      </c>
      <c r="O11" s="147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54</v>
      </c>
      <c r="F12" s="21"/>
      <c r="G12" s="16">
        <f t="shared" si="0"/>
        <v>270000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53</v>
      </c>
      <c r="F13" s="21"/>
      <c r="G13" s="16">
        <f t="shared" si="0"/>
        <v>106000</v>
      </c>
      <c r="H13" s="8"/>
      <c r="I13" s="16"/>
      <c r="J13" s="32"/>
      <c r="K13" s="121">
        <v>46023</v>
      </c>
      <c r="L13" s="122">
        <v>2000000</v>
      </c>
      <c r="M13" s="35">
        <v>8970000</v>
      </c>
      <c r="N13" s="33"/>
      <c r="O13" s="34">
        <v>12450000</v>
      </c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121">
        <v>46024</v>
      </c>
      <c r="L14" s="122">
        <v>3000000</v>
      </c>
      <c r="M14" s="35"/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121">
        <v>46025</v>
      </c>
      <c r="L15" s="122">
        <v>750000</v>
      </c>
      <c r="M15" s="35"/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121">
        <v>46026</v>
      </c>
      <c r="L16" s="122">
        <v>3000000</v>
      </c>
      <c r="M16" s="35"/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134706000</v>
      </c>
      <c r="I17" s="9"/>
      <c r="J17" s="32"/>
      <c r="K17" s="121">
        <v>46027</v>
      </c>
      <c r="L17" s="122">
        <v>800000</v>
      </c>
      <c r="M17" s="35"/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121">
        <v>46028</v>
      </c>
      <c r="L18" s="122">
        <v>2000000</v>
      </c>
      <c r="M18" s="35"/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121">
        <v>46029</v>
      </c>
      <c r="L19" s="122">
        <v>600000</v>
      </c>
      <c r="M19" s="35"/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121">
        <v>46030</v>
      </c>
      <c r="L20" s="122">
        <v>1600000</v>
      </c>
      <c r="M20" s="35"/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121">
        <v>46031</v>
      </c>
      <c r="L21" s="122">
        <v>1600000</v>
      </c>
      <c r="M21" s="35"/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121">
        <v>46032</v>
      </c>
      <c r="L22" s="122">
        <v>1500000</v>
      </c>
      <c r="M22" s="35"/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121">
        <v>46033</v>
      </c>
      <c r="L23" s="122">
        <v>1000000</v>
      </c>
      <c r="M23" s="35"/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121">
        <v>46034</v>
      </c>
      <c r="L24" s="122">
        <v>500000</v>
      </c>
      <c r="M24" s="35"/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121">
        <v>46035</v>
      </c>
      <c r="L25" s="122">
        <v>390000</v>
      </c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250900</v>
      </c>
      <c r="I26" s="8"/>
      <c r="J26" s="32"/>
      <c r="K26" s="121">
        <v>46036</v>
      </c>
      <c r="L26" s="122">
        <v>2500000</v>
      </c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134956900</v>
      </c>
      <c r="J27" s="32"/>
      <c r="K27" s="121">
        <v>46037</v>
      </c>
      <c r="L27" s="122">
        <v>7000000</v>
      </c>
      <c r="M27" s="54"/>
      <c r="N27" s="33"/>
      <c r="O27" s="34"/>
      <c r="P27" s="54"/>
      <c r="Q27" s="37"/>
      <c r="R27" s="52"/>
    </row>
    <row r="28" spans="1:21" x14ac:dyDescent="0.2">
      <c r="A28" s="7"/>
      <c r="B28" s="7"/>
      <c r="C28" s="58" t="s">
        <v>27</v>
      </c>
      <c r="D28" s="7"/>
      <c r="E28" s="7"/>
      <c r="F28" s="7"/>
      <c r="G28" s="59"/>
      <c r="H28" s="8"/>
      <c r="I28" s="8"/>
      <c r="J28" s="32"/>
      <c r="K28" s="123"/>
      <c r="L28" s="43">
        <v>-12450000</v>
      </c>
      <c r="M28" s="50"/>
      <c r="N28" s="33"/>
      <c r="O28" s="34"/>
      <c r="P28" s="60"/>
      <c r="Q28" s="61"/>
      <c r="R28" s="40"/>
      <c r="S28" s="41"/>
      <c r="T28" s="48"/>
      <c r="U28" s="41"/>
    </row>
    <row r="29" spans="1:21" x14ac:dyDescent="0.2">
      <c r="A29" s="7"/>
      <c r="B29" s="7"/>
      <c r="C29" s="58" t="s">
        <v>28</v>
      </c>
      <c r="D29" s="7"/>
      <c r="E29" s="7"/>
      <c r="F29" s="7"/>
      <c r="G29" s="59"/>
      <c r="H29" s="8"/>
      <c r="I29" s="8"/>
      <c r="J29" s="32"/>
      <c r="K29" s="33"/>
      <c r="L29" s="43"/>
      <c r="M29" s="50"/>
      <c r="N29" s="33"/>
      <c r="O29" s="34"/>
      <c r="P29" s="60"/>
      <c r="Q29" s="61"/>
      <c r="R29" s="40"/>
      <c r="S29" s="41"/>
      <c r="T29" s="62"/>
      <c r="U29" s="41"/>
    </row>
    <row r="30" spans="1:21" x14ac:dyDescent="0.25">
      <c r="A30" s="7"/>
      <c r="B30" s="7"/>
      <c r="C30" s="7"/>
      <c r="D30" s="7"/>
      <c r="E30" s="7"/>
      <c r="F30" s="7"/>
      <c r="G30" s="63"/>
      <c r="H30" s="8"/>
      <c r="I30" s="8"/>
      <c r="J30" s="32"/>
      <c r="K30" s="33"/>
      <c r="L30" s="43"/>
      <c r="M30" s="64"/>
      <c r="N30" s="33"/>
      <c r="O30" s="34"/>
      <c r="P30" s="64"/>
      <c r="Q30" s="61"/>
      <c r="R30" s="40"/>
      <c r="S30" s="41"/>
      <c r="T30" s="48"/>
      <c r="U30" s="41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3"/>
      <c r="L31" s="43"/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7</v>
      </c>
      <c r="H32" s="8"/>
      <c r="I32" s="8">
        <v>491495965</v>
      </c>
      <c r="J32" s="32"/>
      <c r="K32" s="65"/>
      <c r="L32" s="43"/>
      <c r="M32" s="64"/>
      <c r="N32" s="33"/>
      <c r="O32" s="34"/>
      <c r="P32" s="64"/>
      <c r="Q32" s="61"/>
      <c r="R32" s="2"/>
      <c r="S32" s="41"/>
      <c r="T32" s="2"/>
      <c r="U32" s="41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+'[1]02 Mei'!I58</f>
        <v>115686900</v>
      </c>
      <c r="J33" s="32"/>
      <c r="K33" s="65"/>
      <c r="L33" s="43"/>
      <c r="M33" s="64"/>
      <c r="N33" s="33"/>
      <c r="O33" s="34"/>
      <c r="P33" s="64"/>
      <c r="Q33" s="61"/>
      <c r="R33" s="2"/>
      <c r="S33" s="41"/>
      <c r="T33" s="2"/>
      <c r="U33" s="41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3"/>
      <c r="L34" s="34"/>
      <c r="M34" s="64"/>
      <c r="N34" s="33"/>
      <c r="O34" s="34"/>
      <c r="P34" s="64"/>
      <c r="Q34" s="61"/>
      <c r="R34" s="2"/>
      <c r="S34" s="41"/>
      <c r="T34" s="66"/>
      <c r="U34" s="41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0"/>
      <c r="J35" s="32"/>
      <c r="K35" s="57"/>
      <c r="L35" s="34"/>
      <c r="M35" s="64"/>
      <c r="N35" s="33"/>
      <c r="O35" s="34"/>
      <c r="P35" s="64"/>
      <c r="Q35" s="61"/>
      <c r="R35" s="41"/>
      <c r="S35" s="41"/>
      <c r="T35" s="2"/>
      <c r="U35" s="41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34"/>
      <c r="N36" s="33"/>
      <c r="O36" s="34"/>
      <c r="Q36" s="61"/>
      <c r="R36" s="9"/>
      <c r="S36" s="41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34"/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35</v>
      </c>
      <c r="F38" s="7"/>
      <c r="G38" s="22"/>
      <c r="H38" s="55"/>
      <c r="I38" s="8"/>
      <c r="J38" s="32"/>
      <c r="K38" s="32"/>
      <c r="L38" s="34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 t="s">
        <v>36</v>
      </c>
      <c r="D39" s="7"/>
      <c r="E39" s="7"/>
      <c r="F39" s="7"/>
      <c r="G39" s="7"/>
      <c r="H39" s="68"/>
      <c r="I39" s="7" t="s">
        <v>7</v>
      </c>
      <c r="J39" s="32"/>
      <c r="K39" s="32"/>
      <c r="L39" s="34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37</v>
      </c>
      <c r="D40" s="7"/>
      <c r="E40" s="7"/>
      <c r="F40" s="7"/>
      <c r="G40" s="7"/>
      <c r="H40" s="8"/>
      <c r="I40" s="8">
        <f>+I32+H38-H39</f>
        <v>491495965</v>
      </c>
      <c r="J40" s="32"/>
      <c r="K40" s="32"/>
      <c r="L40" s="34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34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7" t="s">
        <v>38</v>
      </c>
      <c r="D42" s="7"/>
      <c r="E42" s="7"/>
      <c r="F42" s="7"/>
      <c r="G42" s="7"/>
      <c r="H42" s="8">
        <v>75000000</v>
      </c>
      <c r="I42" s="8"/>
      <c r="J42" s="32"/>
      <c r="K42" s="32"/>
      <c r="L42" s="34"/>
      <c r="N42" s="33"/>
      <c r="O42" s="34"/>
      <c r="Q42" s="61"/>
      <c r="S42" s="41"/>
      <c r="T42" s="2"/>
      <c r="U42" s="2"/>
    </row>
    <row r="43" spans="1:21" x14ac:dyDescent="0.2">
      <c r="A43" s="7"/>
      <c r="B43" s="7"/>
      <c r="C43" s="17" t="s">
        <v>39</v>
      </c>
      <c r="D43" s="7"/>
      <c r="E43" s="7"/>
      <c r="F43" s="7"/>
      <c r="G43" s="7"/>
      <c r="H43" s="55">
        <v>7528602</v>
      </c>
      <c r="J43" s="32"/>
      <c r="K43" s="32"/>
      <c r="L43" s="34"/>
      <c r="N43" s="33"/>
      <c r="O43" s="34"/>
      <c r="Q43" s="61"/>
      <c r="S43" s="41"/>
      <c r="T43" s="2"/>
      <c r="U43" s="2"/>
    </row>
    <row r="44" spans="1:21" x14ac:dyDescent="0.2">
      <c r="A44" s="7"/>
      <c r="B44" s="7"/>
      <c r="C44" s="17" t="s">
        <v>40</v>
      </c>
      <c r="D44" s="7"/>
      <c r="E44" s="7"/>
      <c r="F44" s="7"/>
      <c r="G44" s="7"/>
      <c r="H44" s="8">
        <v>14838470</v>
      </c>
      <c r="I44" s="8"/>
      <c r="J44" s="32"/>
      <c r="K44" s="32"/>
      <c r="L44" s="34"/>
      <c r="N44" s="57"/>
      <c r="O44" s="69"/>
      <c r="Q44" s="61"/>
      <c r="S44" s="41"/>
      <c r="T44" s="2"/>
      <c r="U44" s="2"/>
    </row>
    <row r="45" spans="1:21" ht="16.5" x14ac:dyDescent="0.35">
      <c r="A45" s="7"/>
      <c r="B45" s="7"/>
      <c r="C45" s="17" t="s">
        <v>41</v>
      </c>
      <c r="D45" s="7"/>
      <c r="E45" s="7"/>
      <c r="F45" s="7"/>
      <c r="G45" s="7"/>
      <c r="H45" s="70">
        <v>43523470</v>
      </c>
      <c r="I45" s="8"/>
      <c r="J45" s="32"/>
      <c r="K45" s="32"/>
      <c r="L45" s="34"/>
      <c r="N45" s="33"/>
      <c r="O45" s="69"/>
      <c r="Q45" s="61"/>
      <c r="R45" s="71"/>
      <c r="S45" s="40"/>
      <c r="T45" s="72"/>
      <c r="U45" s="72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73">
        <f>SUM(H42:H45)</f>
        <v>140890542</v>
      </c>
      <c r="J46" s="32"/>
      <c r="K46" s="32"/>
      <c r="L46" s="34"/>
      <c r="N46" s="57"/>
      <c r="O46" s="69"/>
      <c r="Q46" s="61"/>
      <c r="R46" s="71"/>
      <c r="S46" s="40"/>
      <c r="T46" s="74"/>
      <c r="U46" s="72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75">
        <f>SUM(I40:I46)</f>
        <v>632386507</v>
      </c>
      <c r="J47" s="32"/>
      <c r="K47" s="32"/>
      <c r="L47" s="34"/>
      <c r="N47" s="33"/>
      <c r="O47" s="69"/>
      <c r="Q47" s="61"/>
      <c r="R47" s="71"/>
      <c r="S47" s="40"/>
      <c r="T47" s="71"/>
      <c r="U47" s="72"/>
    </row>
    <row r="48" spans="1:21" x14ac:dyDescent="0.25">
      <c r="A48" s="7"/>
      <c r="B48" s="17">
        <v>2</v>
      </c>
      <c r="C48" s="17" t="s">
        <v>42</v>
      </c>
      <c r="D48" s="7"/>
      <c r="E48" s="7"/>
      <c r="F48" s="7"/>
      <c r="G48" s="7"/>
      <c r="H48" s="8"/>
      <c r="I48" s="8"/>
      <c r="J48" s="76"/>
      <c r="K48" s="77"/>
      <c r="L48" s="34"/>
      <c r="N48" s="57"/>
      <c r="O48" s="69"/>
      <c r="Q48" s="61"/>
      <c r="R48" s="71"/>
      <c r="S48" s="72"/>
      <c r="T48" s="71"/>
      <c r="U48" s="72"/>
    </row>
    <row r="49" spans="1:21" x14ac:dyDescent="0.25">
      <c r="A49" s="7"/>
      <c r="B49" s="7"/>
      <c r="C49" s="7" t="s">
        <v>36</v>
      </c>
      <c r="D49" s="7"/>
      <c r="E49" s="7"/>
      <c r="F49" s="7"/>
      <c r="G49" s="16"/>
      <c r="H49" s="8">
        <f>M121</f>
        <v>8970000</v>
      </c>
      <c r="I49" s="8"/>
      <c r="J49" s="76"/>
      <c r="K49" s="77"/>
      <c r="L49" s="34"/>
      <c r="N49" s="33"/>
      <c r="O49" s="57"/>
      <c r="Q49" s="61"/>
      <c r="R49" s="78"/>
      <c r="S49" s="78">
        <f>SUM(S13:S47)</f>
        <v>0</v>
      </c>
      <c r="T49" s="71"/>
      <c r="U49" s="72"/>
    </row>
    <row r="50" spans="1:21" x14ac:dyDescent="0.25">
      <c r="A50" s="7"/>
      <c r="B50" s="7"/>
      <c r="C50" s="7" t="s">
        <v>43</v>
      </c>
      <c r="D50" s="7"/>
      <c r="E50" s="7"/>
      <c r="F50" s="7"/>
      <c r="G50" s="21"/>
      <c r="H50" s="79"/>
      <c r="I50" s="8" t="s">
        <v>7</v>
      </c>
      <c r="J50" s="80"/>
      <c r="K50" s="77"/>
      <c r="L50" s="34"/>
      <c r="M50" s="81"/>
      <c r="N50" s="33"/>
      <c r="O50" s="57"/>
      <c r="P50" s="81"/>
      <c r="Q50" s="61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7</v>
      </c>
      <c r="H51" s="82"/>
      <c r="I51" s="8">
        <f>H49+H50</f>
        <v>8970000</v>
      </c>
      <c r="J51" s="80"/>
      <c r="K51" s="77"/>
      <c r="L51" s="34"/>
      <c r="M51" s="81"/>
      <c r="N51" s="33"/>
      <c r="O51" s="43"/>
      <c r="P51" s="81"/>
      <c r="Q51" s="61"/>
      <c r="R51" s="83"/>
      <c r="S51" s="2" t="s">
        <v>44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84"/>
      <c r="I52" s="8" t="s">
        <v>7</v>
      </c>
      <c r="J52" s="76"/>
      <c r="K52" s="77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7" t="s">
        <v>45</v>
      </c>
      <c r="D53" s="7"/>
      <c r="E53" s="7"/>
      <c r="F53" s="7"/>
      <c r="G53" s="16"/>
      <c r="I53" s="8">
        <v>0</v>
      </c>
      <c r="J53" s="85"/>
      <c r="K53" s="77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86" t="s">
        <v>46</v>
      </c>
      <c r="D54" s="7"/>
      <c r="E54" s="7"/>
      <c r="F54" s="7"/>
      <c r="G54" s="16"/>
      <c r="H54" s="55">
        <f>+L121</f>
        <v>15790000</v>
      </c>
      <c r="I54" s="8"/>
      <c r="J54" s="87"/>
      <c r="K54" s="77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86" t="s">
        <v>47</v>
      </c>
      <c r="D55" s="7"/>
      <c r="E55" s="7"/>
      <c r="F55" s="7"/>
      <c r="G55" s="16"/>
      <c r="H55" s="55">
        <f>+O121</f>
        <v>12450000</v>
      </c>
      <c r="I55" s="8"/>
      <c r="J55" s="87"/>
      <c r="K55" s="77"/>
      <c r="L55" s="34"/>
      <c r="M55" s="81"/>
      <c r="N55" s="33"/>
      <c r="O55" s="43"/>
      <c r="P55" s="81"/>
      <c r="Q55" s="61"/>
      <c r="R55" s="83"/>
      <c r="S55" s="2"/>
      <c r="U55" s="2"/>
    </row>
    <row r="56" spans="1:21" x14ac:dyDescent="0.25">
      <c r="A56" s="7"/>
      <c r="B56" s="7"/>
      <c r="C56" s="7" t="s">
        <v>48</v>
      </c>
      <c r="D56" s="7"/>
      <c r="E56" s="7"/>
      <c r="F56" s="7"/>
      <c r="G56" s="7"/>
      <c r="H56" s="68"/>
      <c r="I56" s="8"/>
      <c r="J56" s="87"/>
      <c r="K56" s="77"/>
      <c r="L56" s="34"/>
      <c r="M56" s="81"/>
      <c r="N56" s="33"/>
      <c r="O56" s="43"/>
      <c r="P56" s="81"/>
      <c r="Q56" s="61"/>
      <c r="R56" s="83"/>
      <c r="S56" s="2"/>
      <c r="U56" s="2"/>
    </row>
    <row r="57" spans="1:21" x14ac:dyDescent="0.25">
      <c r="A57" s="7"/>
      <c r="B57" s="7"/>
      <c r="C57" s="7" t="s">
        <v>49</v>
      </c>
      <c r="D57" s="7"/>
      <c r="E57" s="7"/>
      <c r="F57" s="7"/>
      <c r="G57" s="7"/>
      <c r="H57" s="16"/>
      <c r="I57" s="68">
        <f>SUM(H54:H56)</f>
        <v>28240000</v>
      </c>
      <c r="J57" s="85"/>
      <c r="K57" s="77"/>
      <c r="L57" s="34"/>
      <c r="M57" s="81"/>
      <c r="N57" s="33"/>
      <c r="O57" s="43"/>
      <c r="P57" s="81"/>
      <c r="Q57" s="61"/>
      <c r="R57" s="88"/>
      <c r="S57" s="66"/>
      <c r="T57" s="88"/>
      <c r="U57" s="66"/>
    </row>
    <row r="58" spans="1:21" x14ac:dyDescent="0.25">
      <c r="A58" s="7"/>
      <c r="B58" s="7"/>
      <c r="C58" s="17" t="s">
        <v>49</v>
      </c>
      <c r="D58" s="7"/>
      <c r="E58" s="7"/>
      <c r="F58" s="7"/>
      <c r="G58" s="7"/>
      <c r="H58" s="8"/>
      <c r="I58" s="8">
        <f>+I33-I51+I57</f>
        <v>134956900</v>
      </c>
      <c r="J58" s="85"/>
      <c r="K58" s="77"/>
      <c r="L58" s="34"/>
      <c r="M58" s="89"/>
      <c r="N58" s="33"/>
      <c r="O58" s="43"/>
      <c r="P58" s="89"/>
      <c r="Q58" s="61"/>
      <c r="R58" s="88"/>
      <c r="S58" s="66"/>
      <c r="T58" s="88"/>
      <c r="U58" s="66"/>
    </row>
    <row r="59" spans="1:21" x14ac:dyDescent="0.25">
      <c r="A59" s="86" t="s">
        <v>50</v>
      </c>
      <c r="B59" s="7"/>
      <c r="C59" s="7" t="s">
        <v>51</v>
      </c>
      <c r="D59" s="7"/>
      <c r="E59" s="7"/>
      <c r="F59" s="7"/>
      <c r="G59" s="7"/>
      <c r="H59" s="8"/>
      <c r="I59" s="8">
        <f>+I27</f>
        <v>134956900</v>
      </c>
      <c r="J59" s="87"/>
      <c r="K59" s="77"/>
      <c r="L59" s="34"/>
      <c r="M59" s="89"/>
      <c r="N59" s="33"/>
      <c r="O59" s="43"/>
      <c r="P59" s="89"/>
      <c r="Q59" s="61"/>
      <c r="R59" s="88"/>
      <c r="S59" s="66"/>
      <c r="T59" s="88"/>
      <c r="U59" s="66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7</v>
      </c>
      <c r="I60" s="68">
        <v>0</v>
      </c>
      <c r="J60" s="87"/>
      <c r="K60" s="77"/>
      <c r="L60" s="34"/>
      <c r="M60" s="90"/>
      <c r="N60" s="33"/>
      <c r="O60" s="43"/>
      <c r="P60" s="90"/>
      <c r="Q60" s="61"/>
      <c r="R60" s="88"/>
      <c r="S60" s="66"/>
      <c r="T60" s="88"/>
      <c r="U60" s="91"/>
    </row>
    <row r="61" spans="1:21" x14ac:dyDescent="0.25">
      <c r="A61" s="7"/>
      <c r="B61" s="7"/>
      <c r="C61" s="7"/>
      <c r="D61" s="7"/>
      <c r="E61" s="7" t="s">
        <v>52</v>
      </c>
      <c r="F61" s="7"/>
      <c r="G61" s="7"/>
      <c r="H61" s="8"/>
      <c r="I61" s="8">
        <f>+I59-I58</f>
        <v>0</v>
      </c>
      <c r="J61" s="92"/>
      <c r="K61" s="77"/>
      <c r="L61" s="34"/>
      <c r="M61" s="81"/>
      <c r="N61" s="33"/>
      <c r="O61" s="43"/>
      <c r="P61" s="81"/>
      <c r="Q61" s="61"/>
      <c r="R61" s="88"/>
      <c r="S61" s="66"/>
      <c r="T61" s="88"/>
      <c r="U61" s="88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92"/>
      <c r="K62" s="77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 t="s">
        <v>53</v>
      </c>
      <c r="B63" s="7"/>
      <c r="C63" s="7"/>
      <c r="D63" s="7"/>
      <c r="E63" s="7"/>
      <c r="F63" s="7"/>
      <c r="G63" s="7"/>
      <c r="H63" s="8"/>
      <c r="I63" s="93"/>
      <c r="J63" s="92"/>
      <c r="K63" s="77"/>
      <c r="L63" s="34"/>
      <c r="M63" s="90"/>
      <c r="N63" s="33"/>
      <c r="O63" s="43"/>
      <c r="P63" s="90"/>
      <c r="Q63" s="61"/>
      <c r="R63" s="88"/>
      <c r="S63" s="66"/>
      <c r="T63" s="88"/>
      <c r="U63" s="88"/>
    </row>
    <row r="64" spans="1:21" x14ac:dyDescent="0.25">
      <c r="A64" s="7" t="s">
        <v>54</v>
      </c>
      <c r="B64" s="7"/>
      <c r="C64" s="7"/>
      <c r="D64" s="7"/>
      <c r="E64" s="7" t="s">
        <v>7</v>
      </c>
      <c r="F64" s="7"/>
      <c r="G64" s="7" t="s">
        <v>55</v>
      </c>
      <c r="H64" s="8"/>
      <c r="I64" s="22"/>
      <c r="J64" s="92"/>
      <c r="K64" s="77"/>
      <c r="L64" s="34"/>
      <c r="M64" s="90"/>
      <c r="N64" s="33"/>
      <c r="O64" s="43"/>
      <c r="P64" s="90"/>
      <c r="Q64" s="61"/>
      <c r="R64" s="88"/>
      <c r="S64" s="66"/>
      <c r="T64" s="88"/>
      <c r="U64" s="88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7</v>
      </c>
      <c r="I65" s="22"/>
      <c r="J65" s="92"/>
      <c r="K65" s="77"/>
      <c r="L65" s="34"/>
      <c r="M65" s="90"/>
      <c r="N65" s="33"/>
      <c r="O65" s="43"/>
      <c r="P65" s="90"/>
      <c r="Q65" s="61"/>
      <c r="S65" s="41"/>
    </row>
    <row r="66" spans="1:19" x14ac:dyDescent="0.25">
      <c r="A66" s="94"/>
      <c r="B66" s="95"/>
      <c r="C66" s="95"/>
      <c r="D66" s="96"/>
      <c r="E66" s="96"/>
      <c r="F66" s="96"/>
      <c r="G66" s="96"/>
      <c r="H66" s="96"/>
      <c r="J66" s="92"/>
      <c r="K66" s="77"/>
      <c r="L66" s="34"/>
      <c r="N66" s="33"/>
      <c r="O66" s="43"/>
      <c r="Q66" s="61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92"/>
      <c r="K67" s="77"/>
      <c r="L67" s="34"/>
      <c r="N67" s="33"/>
      <c r="O67" s="43"/>
      <c r="Q67" s="61"/>
      <c r="S67" s="83"/>
    </row>
    <row r="68" spans="1:19" x14ac:dyDescent="0.25">
      <c r="A68" s="97" t="s">
        <v>56</v>
      </c>
      <c r="B68" s="95"/>
      <c r="C68" s="95"/>
      <c r="D68" s="96"/>
      <c r="E68" s="96"/>
      <c r="F68" s="96"/>
      <c r="G68" s="9" t="s">
        <v>57</v>
      </c>
      <c r="J68" s="92"/>
      <c r="K68" s="77"/>
      <c r="L68" s="34"/>
      <c r="O68" s="43"/>
      <c r="Q68" s="61"/>
      <c r="S68" s="83"/>
    </row>
    <row r="69" spans="1:19" x14ac:dyDescent="0.25">
      <c r="K69" s="77"/>
      <c r="L69" s="34"/>
    </row>
    <row r="70" spans="1:19" x14ac:dyDescent="0.25">
      <c r="A70" s="97" t="s">
        <v>58</v>
      </c>
      <c r="B70" s="95"/>
      <c r="C70" s="95"/>
      <c r="D70" s="96"/>
      <c r="E70" s="96"/>
      <c r="F70" s="96"/>
      <c r="G70" s="9"/>
      <c r="H70" s="6" t="s">
        <v>59</v>
      </c>
      <c r="J70" s="92"/>
      <c r="K70" s="77"/>
      <c r="L70" s="34"/>
      <c r="O70" s="43"/>
      <c r="Q70" s="61"/>
      <c r="S70" s="83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/>
      <c r="F72" s="2"/>
      <c r="G72" s="96" t="s">
        <v>60</v>
      </c>
      <c r="H72" s="2"/>
      <c r="I72" s="2"/>
      <c r="J72" s="92"/>
      <c r="K72" s="77"/>
      <c r="L72" s="34"/>
      <c r="M72" s="90"/>
      <c r="N72" s="90"/>
      <c r="O72" s="43"/>
      <c r="P72" s="90"/>
      <c r="Q72" s="61"/>
    </row>
    <row r="73" spans="1:19" x14ac:dyDescent="0.25">
      <c r="A73" s="2"/>
      <c r="B73" s="2"/>
      <c r="C73" s="2"/>
      <c r="D73" s="2"/>
      <c r="E73" s="2"/>
      <c r="F73" s="2"/>
      <c r="G73" s="96"/>
      <c r="H73" s="2"/>
      <c r="I73" s="2"/>
      <c r="J73" s="92"/>
      <c r="K73" s="77"/>
      <c r="L73" s="34"/>
      <c r="O73" s="43"/>
      <c r="Q73" s="61"/>
    </row>
    <row r="74" spans="1:19" x14ac:dyDescent="0.25">
      <c r="A74" s="2"/>
      <c r="B74" s="2"/>
      <c r="C74" s="2"/>
      <c r="D74" s="2"/>
      <c r="E74" s="2" t="s">
        <v>61</v>
      </c>
      <c r="F74" s="2"/>
      <c r="G74" s="2"/>
      <c r="H74" s="2"/>
      <c r="I74" s="2"/>
      <c r="J74" s="92"/>
      <c r="K74" s="77"/>
      <c r="L74" s="34"/>
      <c r="O74" s="43"/>
      <c r="Q74" s="61"/>
    </row>
    <row r="75" spans="1:19" x14ac:dyDescent="0.25">
      <c r="A75" s="2"/>
      <c r="B75" s="2"/>
      <c r="C75" s="2"/>
      <c r="D75" s="2"/>
      <c r="E75" s="2" t="s">
        <v>61</v>
      </c>
      <c r="F75" s="2"/>
      <c r="G75" s="2"/>
      <c r="H75" s="2"/>
      <c r="I75" s="99"/>
      <c r="J75" s="92"/>
      <c r="K75" s="77"/>
      <c r="L75" s="34"/>
      <c r="O75" s="43"/>
      <c r="Q75" s="61"/>
    </row>
    <row r="76" spans="1:19" x14ac:dyDescent="0.25">
      <c r="A76" s="96"/>
      <c r="B76" s="96"/>
      <c r="C76" s="96"/>
      <c r="D76" s="96"/>
      <c r="E76" s="96"/>
      <c r="F76" s="96"/>
      <c r="G76" s="100"/>
      <c r="H76" s="101"/>
      <c r="I76" s="96"/>
      <c r="J76" s="92"/>
      <c r="K76" s="77"/>
      <c r="L76" s="34"/>
      <c r="O76" s="43"/>
      <c r="Q76" s="102"/>
    </row>
    <row r="77" spans="1:19" x14ac:dyDescent="0.25">
      <c r="A77" s="96"/>
      <c r="B77" s="96"/>
      <c r="C77" s="96"/>
      <c r="D77" s="96"/>
      <c r="E77" s="96"/>
      <c r="F77" s="96"/>
      <c r="G77" s="100" t="s">
        <v>62</v>
      </c>
      <c r="H77" s="103"/>
      <c r="I77" s="96"/>
      <c r="J77" s="92"/>
      <c r="K77" s="77"/>
      <c r="L77" s="34"/>
      <c r="O77" s="43"/>
      <c r="Q77" s="102"/>
    </row>
    <row r="78" spans="1:19" x14ac:dyDescent="0.25">
      <c r="A78" s="104"/>
      <c r="B78" s="105"/>
      <c r="C78" s="105"/>
      <c r="D78" s="105"/>
      <c r="E78" s="106"/>
      <c r="F78" s="2"/>
      <c r="G78" s="2"/>
      <c r="H78" s="66"/>
      <c r="I78" s="2"/>
      <c r="J78" s="92"/>
      <c r="K78" s="77"/>
      <c r="L78" s="34"/>
      <c r="O78" s="43"/>
      <c r="Q78" s="102"/>
    </row>
    <row r="79" spans="1:19" x14ac:dyDescent="0.25">
      <c r="A79" s="104"/>
      <c r="B79" s="105"/>
      <c r="C79" s="107"/>
      <c r="D79" s="105"/>
      <c r="E79" s="108"/>
      <c r="F79" s="2"/>
      <c r="G79" s="2"/>
      <c r="H79" s="66"/>
      <c r="I79" s="2"/>
      <c r="J79" s="92"/>
      <c r="K79" s="109"/>
      <c r="O79" s="43"/>
      <c r="Q79" s="102"/>
    </row>
    <row r="80" spans="1:19" x14ac:dyDescent="0.25">
      <c r="A80" s="106"/>
      <c r="B80" s="105"/>
      <c r="C80" s="107"/>
      <c r="D80" s="107"/>
      <c r="E80" s="110"/>
      <c r="F80" s="83"/>
      <c r="H80" s="88"/>
      <c r="J80" s="92"/>
      <c r="O80" s="43"/>
      <c r="Q80" s="102"/>
    </row>
    <row r="81" spans="1:17" x14ac:dyDescent="0.25">
      <c r="A81" s="111"/>
      <c r="B81" s="105"/>
      <c r="C81" s="112"/>
      <c r="D81" s="112"/>
      <c r="E81" s="110"/>
      <c r="H81" s="88"/>
      <c r="J81" s="92"/>
      <c r="O81" s="43"/>
      <c r="Q81" s="102"/>
    </row>
    <row r="82" spans="1:17" x14ac:dyDescent="0.25">
      <c r="A82" s="113"/>
      <c r="B82" s="105"/>
      <c r="C82" s="112"/>
      <c r="D82" s="112"/>
      <c r="E82" s="110"/>
      <c r="H82" s="88"/>
      <c r="J82" s="92"/>
      <c r="O82" s="43"/>
      <c r="Q82" s="114"/>
    </row>
    <row r="83" spans="1:17" x14ac:dyDescent="0.25">
      <c r="A83" s="113"/>
      <c r="B83" s="105"/>
      <c r="C83" s="112"/>
      <c r="D83" s="112"/>
      <c r="E83" s="110"/>
      <c r="H83" s="88"/>
      <c r="J83" s="92"/>
      <c r="O83" s="43"/>
      <c r="Q83" s="114"/>
    </row>
    <row r="84" spans="1:17" x14ac:dyDescent="0.25">
      <c r="A84" s="115"/>
      <c r="B84" s="105"/>
      <c r="C84" s="105"/>
      <c r="D84" s="105"/>
      <c r="E84" s="106"/>
      <c r="F84" s="2"/>
      <c r="G84" s="2"/>
      <c r="H84" s="66"/>
      <c r="I84" s="2"/>
      <c r="J84" s="92"/>
      <c r="K84" s="57"/>
      <c r="L84" s="43"/>
      <c r="O84" s="43"/>
      <c r="Q84" s="114"/>
    </row>
    <row r="85" spans="1:17" x14ac:dyDescent="0.25">
      <c r="A85" s="104" t="s">
        <v>63</v>
      </c>
      <c r="B85" s="105"/>
      <c r="C85" s="105"/>
      <c r="D85" s="105"/>
      <c r="E85" s="106"/>
      <c r="F85" s="2"/>
      <c r="G85" s="2"/>
      <c r="H85" s="66"/>
      <c r="I85" s="2"/>
      <c r="J85" s="92"/>
      <c r="K85" s="116"/>
      <c r="L85" s="43"/>
      <c r="O85" s="43"/>
      <c r="Q85" s="114"/>
    </row>
    <row r="86" spans="1:17" x14ac:dyDescent="0.25">
      <c r="A86" s="104"/>
      <c r="B86" s="105"/>
      <c r="C86" s="107"/>
      <c r="D86" s="105"/>
      <c r="E86" s="108"/>
      <c r="F86" s="2"/>
      <c r="G86" s="2"/>
      <c r="H86" s="66"/>
      <c r="I86" s="2"/>
      <c r="J86" s="92"/>
      <c r="K86" s="116"/>
      <c r="L86" s="43"/>
      <c r="O86" s="43"/>
      <c r="Q86" s="114"/>
    </row>
    <row r="87" spans="1:17" x14ac:dyDescent="0.25">
      <c r="A87" s="117">
        <f>SUM(A68:A86)</f>
        <v>0</v>
      </c>
      <c r="E87" s="88">
        <f>SUM(E68:E86)</f>
        <v>0</v>
      </c>
      <c r="H87" s="88">
        <f>SUM(H68:H86)</f>
        <v>0</v>
      </c>
      <c r="J87" s="92"/>
      <c r="K87" s="116"/>
      <c r="L87" s="43"/>
      <c r="O87" s="43"/>
      <c r="Q87" s="114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5">
      <c r="J92" s="92"/>
      <c r="K92" s="116"/>
      <c r="L92" s="43"/>
      <c r="O92" s="43"/>
      <c r="Q92" s="102"/>
    </row>
    <row r="93" spans="1:17" x14ac:dyDescent="0.25">
      <c r="J93" s="92"/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">
      <c r="K98" s="116"/>
      <c r="L98" s="43"/>
      <c r="O98" s="43"/>
      <c r="Q98" s="102"/>
    </row>
    <row r="99" spans="1:21" x14ac:dyDescent="0.2">
      <c r="K99" s="116"/>
      <c r="L99" s="43"/>
      <c r="O99" s="43"/>
      <c r="Q99" s="102"/>
    </row>
    <row r="100" spans="1:21" x14ac:dyDescent="0.25">
      <c r="K100" s="116"/>
      <c r="L100" s="118"/>
      <c r="O100" s="118"/>
      <c r="Q100" s="102"/>
    </row>
    <row r="101" spans="1:21" x14ac:dyDescent="0.25">
      <c r="K101" s="116"/>
      <c r="L101" s="118"/>
      <c r="O101" s="118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x14ac:dyDescent="0.25">
      <c r="K107" s="116"/>
      <c r="L107" s="119"/>
      <c r="O107" s="119"/>
      <c r="Q107" s="102"/>
    </row>
    <row r="108" spans="1:21" x14ac:dyDescent="0.25">
      <c r="K108" s="116"/>
      <c r="L108" s="119"/>
      <c r="O108" s="119"/>
      <c r="Q108" s="102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102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8"/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16"/>
      <c r="L113" s="119"/>
      <c r="O113" s="119"/>
      <c r="Q113" s="90">
        <f>SUM(Q13:Q112)</f>
        <v>0</v>
      </c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19"/>
      <c r="O119" s="119"/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16"/>
      <c r="L120" s="119"/>
      <c r="O120" s="119"/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16"/>
      <c r="L121" s="120">
        <f>SUM(L12:L120)</f>
        <v>15790000</v>
      </c>
      <c r="M121" s="120">
        <f t="shared" ref="M121:P121" si="1">SUM(M13:M120)</f>
        <v>8970000</v>
      </c>
      <c r="N121" s="120">
        <f>SUM(N13:N120)</f>
        <v>0</v>
      </c>
      <c r="O121" s="120">
        <f>SUM(O13:O120)</f>
        <v>12450000</v>
      </c>
      <c r="P121" s="120">
        <f t="shared" si="1"/>
        <v>0</v>
      </c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0">
        <f>SUM(L16:L121)</f>
        <v>25830000</v>
      </c>
      <c r="O122" s="120">
        <f>SUM(O13:O121)</f>
        <v>24900000</v>
      </c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  <row r="131" spans="1:21" s="67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98"/>
      <c r="R131" s="6"/>
      <c r="S131" s="6"/>
      <c r="T131" s="6"/>
      <c r="U131" s="6"/>
    </row>
    <row r="132" spans="1:21" s="67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98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3" r:id="rId1" display="cetak-kwitansi.php%3fid=1801863"/>
    <hyperlink ref="K14" r:id="rId2" display="cetak-kwitansi.php%3fid=1801864"/>
    <hyperlink ref="K15" r:id="rId3" display="cetak-kwitansi.php%3fid=1801865"/>
    <hyperlink ref="K16" r:id="rId4" display="cetak-kwitansi.php%3fid=1801866"/>
    <hyperlink ref="K17" r:id="rId5" display="cetak-kwitansi.php%3fid=1801868"/>
    <hyperlink ref="K18" r:id="rId6" display="cetak-kwitansi.php%3fid=1801869"/>
    <hyperlink ref="K19" r:id="rId7" display="cetak-kwitansi.php%3fid=1801870"/>
    <hyperlink ref="K20" r:id="rId8" display="cetak-kwitansi.php%3fid=1801871"/>
    <hyperlink ref="K21" r:id="rId9" display="cetak-kwitansi.php%3fid=1801872"/>
    <hyperlink ref="K22" r:id="rId10" display="cetak-kwitansi.php%3fid=1801873"/>
    <hyperlink ref="K23" r:id="rId11" display="cetak-kwitansi.php%3fid=1801874"/>
    <hyperlink ref="K24" r:id="rId12" display="cetak-kwitansi.php%3fid=1801875"/>
    <hyperlink ref="K25" r:id="rId13" display="cetak-kwitansi.php%3fid=1801876"/>
    <hyperlink ref="K26" r:id="rId14" display="cetak-kwitansi.php%3fid=1801877"/>
    <hyperlink ref="K27" r:id="rId15" display="cetak-kwitansi.php%3fid=1801878"/>
  </hyperlinks>
  <pageMargins left="0.7" right="0.7" top="0.75" bottom="0.75" header="0.3" footer="0.3"/>
  <pageSetup scale="61" orientation="portrait" r:id="rId16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G13" zoomScale="115" zoomScaleNormal="100" zoomScaleSheetLayoutView="115" workbookViewId="0">
      <selection activeCell="L20" sqref="L20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65</v>
      </c>
      <c r="C3" s="9"/>
      <c r="D3" s="7"/>
      <c r="E3" s="7"/>
      <c r="F3" s="7"/>
      <c r="G3" s="7"/>
      <c r="H3" s="7" t="s">
        <v>3</v>
      </c>
      <c r="I3" s="11">
        <v>43224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51</v>
      </c>
      <c r="F8" s="21"/>
      <c r="G8" s="16">
        <f>C8*E8</f>
        <v>5100000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81</v>
      </c>
      <c r="F9" s="21"/>
      <c r="G9" s="16">
        <f t="shared" ref="G9:G16" si="0">C9*E9</f>
        <v>4050000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13</v>
      </c>
      <c r="F10" s="21"/>
      <c r="G10" s="16">
        <f t="shared" si="0"/>
        <v>260000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7</v>
      </c>
      <c r="F11" s="21"/>
      <c r="G11" s="16">
        <f t="shared" si="0"/>
        <v>70000</v>
      </c>
      <c r="H11" s="8"/>
      <c r="I11" s="16"/>
      <c r="J11" s="16"/>
      <c r="K11" s="25"/>
      <c r="L11" s="146" t="s">
        <v>13</v>
      </c>
      <c r="M11" s="146"/>
      <c r="N11" s="147" t="s">
        <v>14</v>
      </c>
      <c r="O11" s="147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33</v>
      </c>
      <c r="F12" s="21"/>
      <c r="G12" s="16">
        <f t="shared" si="0"/>
        <v>165000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8</v>
      </c>
      <c r="F13" s="21"/>
      <c r="G13" s="16">
        <f t="shared" si="0"/>
        <v>16000</v>
      </c>
      <c r="H13" s="8"/>
      <c r="I13" s="16"/>
      <c r="J13" s="32"/>
      <c r="K13" s="33">
        <v>46038</v>
      </c>
      <c r="L13" s="43">
        <v>3000000</v>
      </c>
      <c r="M13" s="35">
        <v>210000</v>
      </c>
      <c r="N13" s="33"/>
      <c r="O13" s="34">
        <v>4000000</v>
      </c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33">
        <v>46039</v>
      </c>
      <c r="L14" s="43">
        <v>800000</v>
      </c>
      <c r="M14" s="35">
        <v>407500</v>
      </c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3">
        <v>46040</v>
      </c>
      <c r="L15" s="43">
        <v>2000000</v>
      </c>
      <c r="M15" s="35">
        <v>3347500</v>
      </c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3">
        <v>46041</v>
      </c>
      <c r="L16" s="43">
        <v>1500000</v>
      </c>
      <c r="M16" s="35">
        <v>20000</v>
      </c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9661000</v>
      </c>
      <c r="I17" s="9"/>
      <c r="J17" s="32"/>
      <c r="K17" s="33">
        <v>46042</v>
      </c>
      <c r="L17" s="43">
        <v>1000000</v>
      </c>
      <c r="M17" s="35">
        <v>20000000</v>
      </c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33">
        <v>46043</v>
      </c>
      <c r="L18" s="43">
        <v>25000</v>
      </c>
      <c r="M18" s="35">
        <v>200000</v>
      </c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3">
        <v>46044</v>
      </c>
      <c r="L19" s="43">
        <v>1000000</v>
      </c>
      <c r="M19" s="35">
        <v>20000</v>
      </c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3">
        <v>46045</v>
      </c>
      <c r="L20" s="43">
        <v>5000000</v>
      </c>
      <c r="M20" s="35">
        <v>8557500</v>
      </c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57"/>
      <c r="L21" s="122"/>
      <c r="M21" s="35">
        <v>107500000</v>
      </c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121"/>
      <c r="L22" s="122"/>
      <c r="M22" s="35">
        <v>500000</v>
      </c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121"/>
      <c r="L23" s="122"/>
      <c r="M23" s="35">
        <v>1750000</v>
      </c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121"/>
      <c r="L24" s="122"/>
      <c r="M24" s="35">
        <v>321000</v>
      </c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121"/>
      <c r="L25" s="122"/>
      <c r="M25" s="35">
        <v>250000</v>
      </c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250900</v>
      </c>
      <c r="I26" s="8"/>
      <c r="J26" s="32"/>
      <c r="K26" s="121"/>
      <c r="L26" s="122"/>
      <c r="M26" s="42">
        <v>338000</v>
      </c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9911900</v>
      </c>
      <c r="J27" s="32"/>
      <c r="K27" s="121"/>
      <c r="L27" s="122"/>
      <c r="M27" s="54">
        <v>120000</v>
      </c>
      <c r="N27" s="33"/>
      <c r="O27" s="34"/>
      <c r="P27" s="54"/>
      <c r="Q27" s="37"/>
      <c r="R27" s="52"/>
    </row>
    <row r="28" spans="1:21" x14ac:dyDescent="0.2">
      <c r="A28" s="7"/>
      <c r="B28" s="7"/>
      <c r="C28" s="58" t="s">
        <v>27</v>
      </c>
      <c r="D28" s="7"/>
      <c r="E28" s="7"/>
      <c r="F28" s="7"/>
      <c r="G28" s="59"/>
      <c r="H28" s="8"/>
      <c r="I28" s="8"/>
      <c r="J28" s="32"/>
      <c r="K28" s="123"/>
      <c r="L28" s="43"/>
      <c r="M28" s="50"/>
      <c r="N28" s="33"/>
      <c r="O28" s="34"/>
      <c r="P28" s="60"/>
      <c r="Q28" s="61"/>
      <c r="R28" s="40"/>
      <c r="S28" s="41"/>
      <c r="T28" s="48"/>
      <c r="U28" s="41"/>
    </row>
    <row r="29" spans="1:21" x14ac:dyDescent="0.2">
      <c r="A29" s="7"/>
      <c r="B29" s="7"/>
      <c r="C29" s="58" t="s">
        <v>28</v>
      </c>
      <c r="D29" s="7"/>
      <c r="E29" s="7"/>
      <c r="F29" s="7"/>
      <c r="G29" s="59"/>
      <c r="H29" s="8"/>
      <c r="I29" s="8"/>
      <c r="J29" s="32"/>
      <c r="K29" s="33"/>
      <c r="L29" s="43"/>
      <c r="M29" s="50"/>
      <c r="N29" s="33"/>
      <c r="O29" s="34"/>
      <c r="P29" s="60"/>
      <c r="Q29" s="61"/>
      <c r="R29" s="40"/>
      <c r="S29" s="41"/>
      <c r="T29" s="62"/>
      <c r="U29" s="41"/>
    </row>
    <row r="30" spans="1:21" x14ac:dyDescent="0.25">
      <c r="A30" s="7"/>
      <c r="B30" s="7"/>
      <c r="C30" s="7"/>
      <c r="D30" s="7"/>
      <c r="E30" s="7"/>
      <c r="F30" s="7"/>
      <c r="G30" s="63"/>
      <c r="H30" s="8"/>
      <c r="I30" s="8"/>
      <c r="J30" s="32"/>
      <c r="K30" s="33"/>
      <c r="L30" s="43"/>
      <c r="M30" s="64"/>
      <c r="N30" s="33"/>
      <c r="O30" s="34"/>
      <c r="P30" s="64"/>
      <c r="Q30" s="61"/>
      <c r="R30" s="40"/>
      <c r="S30" s="41"/>
      <c r="T30" s="48"/>
      <c r="U30" s="41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3"/>
      <c r="L31" s="43"/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7</v>
      </c>
      <c r="H32" s="8"/>
      <c r="I32" s="8">
        <v>491495965</v>
      </c>
      <c r="J32" s="32"/>
      <c r="K32" s="65"/>
      <c r="L32" s="43"/>
      <c r="M32" s="64"/>
      <c r="N32" s="33"/>
      <c r="O32" s="34"/>
      <c r="P32" s="64"/>
      <c r="Q32" s="61"/>
      <c r="R32" s="2"/>
      <c r="S32" s="41"/>
      <c r="T32" s="2"/>
      <c r="U32" s="41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+'04 MEi'!I58</f>
        <v>134956900</v>
      </c>
      <c r="J33" s="32"/>
      <c r="K33" s="65"/>
      <c r="L33" s="43"/>
      <c r="M33" s="64"/>
      <c r="N33" s="33"/>
      <c r="O33" s="34"/>
      <c r="P33" s="64"/>
      <c r="Q33" s="61"/>
      <c r="R33" s="2"/>
      <c r="S33" s="41"/>
      <c r="T33" s="2"/>
      <c r="U33" s="41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3"/>
      <c r="L34" s="34"/>
      <c r="M34" s="64"/>
      <c r="N34" s="33"/>
      <c r="O34" s="34"/>
      <c r="P34" s="64"/>
      <c r="Q34" s="61"/>
      <c r="R34" s="2"/>
      <c r="S34" s="41"/>
      <c r="T34" s="66"/>
      <c r="U34" s="41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0"/>
      <c r="J35" s="32"/>
      <c r="K35" s="57"/>
      <c r="L35" s="34"/>
      <c r="M35" s="64"/>
      <c r="N35" s="33"/>
      <c r="O35" s="34"/>
      <c r="P35" s="64"/>
      <c r="Q35" s="61"/>
      <c r="R35" s="41"/>
      <c r="S35" s="41"/>
      <c r="T35" s="2"/>
      <c r="U35" s="41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34"/>
      <c r="N36" s="33"/>
      <c r="O36" s="34"/>
      <c r="Q36" s="61"/>
      <c r="R36" s="9"/>
      <c r="S36" s="41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34"/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35</v>
      </c>
      <c r="F38" s="7"/>
      <c r="G38" s="22"/>
      <c r="H38" s="55"/>
      <c r="I38" s="8"/>
      <c r="J38" s="32"/>
      <c r="K38" s="32"/>
      <c r="L38" s="34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 t="s">
        <v>36</v>
      </c>
      <c r="D39" s="7"/>
      <c r="E39" s="7"/>
      <c r="F39" s="7"/>
      <c r="G39" s="7"/>
      <c r="H39" s="68">
        <v>40000000</v>
      </c>
      <c r="I39" s="7" t="s">
        <v>7</v>
      </c>
      <c r="J39" s="32"/>
      <c r="K39" s="32"/>
      <c r="L39" s="34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37</v>
      </c>
      <c r="D40" s="7"/>
      <c r="E40" s="7"/>
      <c r="F40" s="7"/>
      <c r="G40" s="7"/>
      <c r="H40" s="8"/>
      <c r="I40" s="8">
        <f>+I32+H38-H39</f>
        <v>451495965</v>
      </c>
      <c r="J40" s="32"/>
      <c r="K40" s="32"/>
      <c r="L40" s="34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34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7" t="s">
        <v>38</v>
      </c>
      <c r="D42" s="7"/>
      <c r="E42" s="7"/>
      <c r="F42" s="7"/>
      <c r="G42" s="7"/>
      <c r="H42" s="8">
        <v>75000000</v>
      </c>
      <c r="I42" s="8"/>
      <c r="J42" s="32"/>
      <c r="K42" s="32"/>
      <c r="L42" s="34"/>
      <c r="N42" s="33"/>
      <c r="O42" s="34"/>
      <c r="Q42" s="61"/>
      <c r="S42" s="41"/>
      <c r="T42" s="2"/>
      <c r="U42" s="2"/>
    </row>
    <row r="43" spans="1:21" x14ac:dyDescent="0.2">
      <c r="A43" s="7"/>
      <c r="B43" s="7"/>
      <c r="C43" s="17" t="s">
        <v>39</v>
      </c>
      <c r="D43" s="7"/>
      <c r="E43" s="7"/>
      <c r="F43" s="7"/>
      <c r="G43" s="7"/>
      <c r="H43" s="55">
        <v>7528602</v>
      </c>
      <c r="J43" s="32"/>
      <c r="K43" s="32"/>
      <c r="L43" s="34"/>
      <c r="N43" s="33"/>
      <c r="O43" s="34"/>
      <c r="Q43" s="61"/>
      <c r="S43" s="41"/>
      <c r="T43" s="2"/>
      <c r="U43" s="2"/>
    </row>
    <row r="44" spans="1:21" x14ac:dyDescent="0.2">
      <c r="A44" s="7"/>
      <c r="B44" s="7"/>
      <c r="C44" s="17" t="s">
        <v>40</v>
      </c>
      <c r="D44" s="7"/>
      <c r="E44" s="7"/>
      <c r="F44" s="7"/>
      <c r="G44" s="7"/>
      <c r="H44" s="8">
        <v>14838470</v>
      </c>
      <c r="I44" s="8"/>
      <c r="J44" s="32"/>
      <c r="K44" s="32"/>
      <c r="L44" s="34"/>
      <c r="N44" s="57"/>
      <c r="O44" s="69"/>
      <c r="Q44" s="61"/>
      <c r="S44" s="41"/>
      <c r="T44" s="2"/>
      <c r="U44" s="2"/>
    </row>
    <row r="45" spans="1:21" ht="16.5" x14ac:dyDescent="0.35">
      <c r="A45" s="7"/>
      <c r="B45" s="7"/>
      <c r="C45" s="17" t="s">
        <v>41</v>
      </c>
      <c r="D45" s="7"/>
      <c r="E45" s="7"/>
      <c r="F45" s="7"/>
      <c r="G45" s="7"/>
      <c r="H45" s="70">
        <v>43523470</v>
      </c>
      <c r="I45" s="8"/>
      <c r="J45" s="32"/>
      <c r="K45" s="32"/>
      <c r="L45" s="34"/>
      <c r="N45" s="33"/>
      <c r="O45" s="69"/>
      <c r="Q45" s="61"/>
      <c r="R45" s="71"/>
      <c r="S45" s="40"/>
      <c r="T45" s="72"/>
      <c r="U45" s="72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73">
        <f>SUM(H42:H45)</f>
        <v>140890542</v>
      </c>
      <c r="J46" s="32"/>
      <c r="K46" s="32"/>
      <c r="L46" s="34"/>
      <c r="N46" s="57"/>
      <c r="O46" s="69"/>
      <c r="Q46" s="61"/>
      <c r="R46" s="71"/>
      <c r="S46" s="40"/>
      <c r="T46" s="74"/>
      <c r="U46" s="72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75">
        <f>SUM(I40:I46)</f>
        <v>592386507</v>
      </c>
      <c r="J47" s="32"/>
      <c r="K47" s="32"/>
      <c r="L47" s="34"/>
      <c r="N47" s="33"/>
      <c r="O47" s="69"/>
      <c r="Q47" s="61"/>
      <c r="R47" s="71"/>
      <c r="S47" s="40"/>
      <c r="T47" s="71"/>
      <c r="U47" s="72"/>
    </row>
    <row r="48" spans="1:21" x14ac:dyDescent="0.25">
      <c r="A48" s="7"/>
      <c r="B48" s="17">
        <v>2</v>
      </c>
      <c r="C48" s="17" t="s">
        <v>42</v>
      </c>
      <c r="D48" s="7"/>
      <c r="E48" s="7"/>
      <c r="F48" s="7"/>
      <c r="G48" s="7"/>
      <c r="H48" s="8"/>
      <c r="I48" s="8"/>
      <c r="J48" s="76"/>
      <c r="K48" s="77"/>
      <c r="L48" s="34"/>
      <c r="N48" s="57"/>
      <c r="O48" s="69"/>
      <c r="Q48" s="61"/>
      <c r="R48" s="71"/>
      <c r="S48" s="72"/>
      <c r="T48" s="71"/>
      <c r="U48" s="72"/>
    </row>
    <row r="49" spans="1:21" x14ac:dyDescent="0.25">
      <c r="A49" s="7"/>
      <c r="B49" s="7"/>
      <c r="C49" s="7" t="s">
        <v>36</v>
      </c>
      <c r="D49" s="7"/>
      <c r="E49" s="7"/>
      <c r="F49" s="7"/>
      <c r="G49" s="16"/>
      <c r="H49" s="8">
        <f>M121</f>
        <v>143541500</v>
      </c>
      <c r="I49" s="8"/>
      <c r="J49" s="76"/>
      <c r="K49" s="77"/>
      <c r="L49" s="34"/>
      <c r="N49" s="33"/>
      <c r="O49" s="57"/>
      <c r="Q49" s="61"/>
      <c r="R49" s="78"/>
      <c r="S49" s="78">
        <f>SUM(S13:S47)</f>
        <v>0</v>
      </c>
      <c r="T49" s="71"/>
      <c r="U49" s="72"/>
    </row>
    <row r="50" spans="1:21" x14ac:dyDescent="0.25">
      <c r="A50" s="7"/>
      <c r="B50" s="7"/>
      <c r="C50" s="7" t="s">
        <v>43</v>
      </c>
      <c r="D50" s="7"/>
      <c r="E50" s="7"/>
      <c r="F50" s="7"/>
      <c r="G50" s="21"/>
      <c r="H50" s="79"/>
      <c r="I50" s="8" t="s">
        <v>7</v>
      </c>
      <c r="J50" s="80"/>
      <c r="K50" s="77"/>
      <c r="L50" s="34"/>
      <c r="M50" s="81"/>
      <c r="N50" s="33"/>
      <c r="O50" s="57"/>
      <c r="P50" s="81"/>
      <c r="Q50" s="61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7</v>
      </c>
      <c r="H51" s="82"/>
      <c r="I51" s="8">
        <f>H49+H50</f>
        <v>143541500</v>
      </c>
      <c r="J51" s="80"/>
      <c r="K51" s="77"/>
      <c r="L51" s="34"/>
      <c r="M51" s="81"/>
      <c r="N51" s="33"/>
      <c r="O51" s="43"/>
      <c r="P51" s="81"/>
      <c r="Q51" s="61"/>
      <c r="R51" s="83"/>
      <c r="S51" s="2" t="s">
        <v>44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84"/>
      <c r="I52" s="8" t="s">
        <v>7</v>
      </c>
      <c r="J52" s="76"/>
      <c r="K52" s="77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7" t="s">
        <v>45</v>
      </c>
      <c r="D53" s="7"/>
      <c r="E53" s="7"/>
      <c r="F53" s="7"/>
      <c r="G53" s="16"/>
      <c r="I53" s="8">
        <v>0</v>
      </c>
      <c r="J53" s="85"/>
      <c r="K53" s="77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86" t="s">
        <v>46</v>
      </c>
      <c r="D54" s="7"/>
      <c r="E54" s="7"/>
      <c r="F54" s="7"/>
      <c r="G54" s="16"/>
      <c r="H54" s="55">
        <f>+L121</f>
        <v>14325000</v>
      </c>
      <c r="I54" s="8"/>
      <c r="J54" s="87"/>
      <c r="K54" s="77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86" t="s">
        <v>47</v>
      </c>
      <c r="D55" s="7"/>
      <c r="E55" s="7"/>
      <c r="F55" s="7"/>
      <c r="G55" s="16"/>
      <c r="H55" s="55">
        <f>+O121</f>
        <v>4000000</v>
      </c>
      <c r="I55" s="8"/>
      <c r="J55" s="87"/>
      <c r="K55" s="77"/>
      <c r="L55" s="34"/>
      <c r="M55" s="81"/>
      <c r="N55" s="33"/>
      <c r="O55" s="43"/>
      <c r="P55" s="81"/>
      <c r="Q55" s="61"/>
      <c r="R55" s="83"/>
      <c r="S55" s="2"/>
      <c r="U55" s="2"/>
    </row>
    <row r="56" spans="1:21" x14ac:dyDescent="0.25">
      <c r="A56" s="7"/>
      <c r="B56" s="7"/>
      <c r="C56" s="7" t="s">
        <v>48</v>
      </c>
      <c r="D56" s="7"/>
      <c r="E56" s="7"/>
      <c r="F56" s="7"/>
      <c r="G56" s="7"/>
      <c r="H56" s="68">
        <v>171500</v>
      </c>
      <c r="I56" s="8"/>
      <c r="J56" s="87"/>
      <c r="K56" s="77"/>
      <c r="L56" s="34"/>
      <c r="M56" s="81"/>
      <c r="N56" s="33"/>
      <c r="O56" s="43"/>
      <c r="P56" s="81"/>
      <c r="Q56" s="61"/>
      <c r="R56" s="83"/>
      <c r="S56" s="2"/>
      <c r="U56" s="2"/>
    </row>
    <row r="57" spans="1:21" x14ac:dyDescent="0.25">
      <c r="A57" s="7"/>
      <c r="B57" s="7"/>
      <c r="C57" s="7" t="s">
        <v>49</v>
      </c>
      <c r="D57" s="7"/>
      <c r="E57" s="7"/>
      <c r="F57" s="7"/>
      <c r="G57" s="7"/>
      <c r="H57" s="16"/>
      <c r="I57" s="68">
        <f>SUM(H54:H56)</f>
        <v>18496500</v>
      </c>
      <c r="J57" s="85"/>
      <c r="K57" s="77"/>
      <c r="L57" s="34"/>
      <c r="M57" s="81"/>
      <c r="N57" s="33"/>
      <c r="O57" s="43"/>
      <c r="P57" s="81"/>
      <c r="Q57" s="61"/>
      <c r="R57" s="88"/>
      <c r="S57" s="66"/>
      <c r="T57" s="88"/>
      <c r="U57" s="66"/>
    </row>
    <row r="58" spans="1:21" x14ac:dyDescent="0.25">
      <c r="A58" s="7"/>
      <c r="B58" s="7"/>
      <c r="C58" s="17" t="s">
        <v>49</v>
      </c>
      <c r="D58" s="7"/>
      <c r="E58" s="7"/>
      <c r="F58" s="7"/>
      <c r="G58" s="7"/>
      <c r="H58" s="8"/>
      <c r="I58" s="8">
        <f>+I33-I51+I57</f>
        <v>9911900</v>
      </c>
      <c r="J58" s="85"/>
      <c r="K58" s="77"/>
      <c r="L58" s="34"/>
      <c r="M58" s="89"/>
      <c r="N58" s="33"/>
      <c r="O58" s="43"/>
      <c r="P58" s="89"/>
      <c r="Q58" s="61"/>
      <c r="R58" s="88"/>
      <c r="S58" s="66"/>
      <c r="T58" s="88"/>
      <c r="U58" s="66"/>
    </row>
    <row r="59" spans="1:21" x14ac:dyDescent="0.25">
      <c r="A59" s="86" t="s">
        <v>50</v>
      </c>
      <c r="B59" s="7"/>
      <c r="C59" s="7" t="s">
        <v>51</v>
      </c>
      <c r="D59" s="7"/>
      <c r="E59" s="7"/>
      <c r="F59" s="7"/>
      <c r="G59" s="7"/>
      <c r="H59" s="8"/>
      <c r="I59" s="8">
        <f>+I27</f>
        <v>9911900</v>
      </c>
      <c r="J59" s="87"/>
      <c r="K59" s="77"/>
      <c r="L59" s="34"/>
      <c r="M59" s="89"/>
      <c r="N59" s="33"/>
      <c r="O59" s="43"/>
      <c r="P59" s="89"/>
      <c r="Q59" s="61"/>
      <c r="R59" s="88"/>
      <c r="S59" s="66"/>
      <c r="T59" s="88"/>
      <c r="U59" s="66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7</v>
      </c>
      <c r="I60" s="68">
        <v>0</v>
      </c>
      <c r="J60" s="87"/>
      <c r="K60" s="77"/>
      <c r="L60" s="34"/>
      <c r="M60" s="90"/>
      <c r="N60" s="33"/>
      <c r="O60" s="43"/>
      <c r="P60" s="90"/>
      <c r="Q60" s="61"/>
      <c r="R60" s="88"/>
      <c r="S60" s="66"/>
      <c r="T60" s="88"/>
      <c r="U60" s="91"/>
    </row>
    <row r="61" spans="1:21" x14ac:dyDescent="0.25">
      <c r="A61" s="7"/>
      <c r="B61" s="7"/>
      <c r="C61" s="7"/>
      <c r="D61" s="7"/>
      <c r="E61" s="7" t="s">
        <v>52</v>
      </c>
      <c r="F61" s="7"/>
      <c r="G61" s="7"/>
      <c r="H61" s="8"/>
      <c r="I61" s="8">
        <f>+I59-I58</f>
        <v>0</v>
      </c>
      <c r="J61" s="92"/>
      <c r="K61" s="77"/>
      <c r="L61" s="34"/>
      <c r="M61" s="81"/>
      <c r="N61" s="33"/>
      <c r="O61" s="43"/>
      <c r="P61" s="81"/>
      <c r="Q61" s="61"/>
      <c r="R61" s="88"/>
      <c r="S61" s="66"/>
      <c r="T61" s="88"/>
      <c r="U61" s="88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92"/>
      <c r="K62" s="77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 t="s">
        <v>53</v>
      </c>
      <c r="B63" s="7"/>
      <c r="C63" s="7"/>
      <c r="D63" s="7"/>
      <c r="E63" s="7"/>
      <c r="F63" s="7"/>
      <c r="G63" s="7"/>
      <c r="H63" s="8"/>
      <c r="I63" s="93"/>
      <c r="J63" s="92"/>
      <c r="K63" s="77"/>
      <c r="L63" s="34"/>
      <c r="M63" s="90"/>
      <c r="N63" s="33"/>
      <c r="O63" s="43"/>
      <c r="P63" s="90"/>
      <c r="Q63" s="61"/>
      <c r="R63" s="88"/>
      <c r="S63" s="66"/>
      <c r="T63" s="88"/>
      <c r="U63" s="88"/>
    </row>
    <row r="64" spans="1:21" x14ac:dyDescent="0.25">
      <c r="A64" s="7" t="s">
        <v>54</v>
      </c>
      <c r="B64" s="7"/>
      <c r="C64" s="7"/>
      <c r="D64" s="7"/>
      <c r="E64" s="7" t="s">
        <v>7</v>
      </c>
      <c r="F64" s="7"/>
      <c r="G64" s="7" t="s">
        <v>55</v>
      </c>
      <c r="H64" s="8"/>
      <c r="I64" s="22"/>
      <c r="J64" s="92"/>
      <c r="K64" s="77"/>
      <c r="L64" s="34"/>
      <c r="M64" s="90"/>
      <c r="N64" s="33"/>
      <c r="O64" s="43"/>
      <c r="P64" s="90"/>
      <c r="Q64" s="61"/>
      <c r="R64" s="88"/>
      <c r="S64" s="66"/>
      <c r="T64" s="88"/>
      <c r="U64" s="88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7</v>
      </c>
      <c r="I65" s="22"/>
      <c r="J65" s="92"/>
      <c r="K65" s="77"/>
      <c r="L65" s="34"/>
      <c r="M65" s="90"/>
      <c r="N65" s="33"/>
      <c r="O65" s="43"/>
      <c r="P65" s="90"/>
      <c r="Q65" s="61"/>
      <c r="S65" s="41"/>
    </row>
    <row r="66" spans="1:19" x14ac:dyDescent="0.25">
      <c r="A66" s="94"/>
      <c r="B66" s="95"/>
      <c r="C66" s="95"/>
      <c r="D66" s="96"/>
      <c r="E66" s="96"/>
      <c r="F66" s="96"/>
      <c r="G66" s="96"/>
      <c r="H66" s="96"/>
      <c r="J66" s="92"/>
      <c r="K66" s="77"/>
      <c r="L66" s="34"/>
      <c r="N66" s="33"/>
      <c r="O66" s="43"/>
      <c r="Q66" s="61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92"/>
      <c r="K67" s="77"/>
      <c r="L67" s="34"/>
      <c r="N67" s="33"/>
      <c r="O67" s="43"/>
      <c r="Q67" s="61"/>
      <c r="S67" s="83"/>
    </row>
    <row r="68" spans="1:19" x14ac:dyDescent="0.25">
      <c r="A68" s="97" t="s">
        <v>56</v>
      </c>
      <c r="B68" s="95"/>
      <c r="C68" s="95"/>
      <c r="D68" s="96"/>
      <c r="E68" s="96"/>
      <c r="F68" s="96"/>
      <c r="G68" s="9" t="s">
        <v>57</v>
      </c>
      <c r="J68" s="92"/>
      <c r="K68" s="77"/>
      <c r="L68" s="34"/>
      <c r="O68" s="43"/>
      <c r="Q68" s="61"/>
      <c r="S68" s="83"/>
    </row>
    <row r="69" spans="1:19" x14ac:dyDescent="0.25">
      <c r="K69" s="77"/>
      <c r="L69" s="34"/>
    </row>
    <row r="70" spans="1:19" x14ac:dyDescent="0.25">
      <c r="A70" s="97" t="s">
        <v>58</v>
      </c>
      <c r="B70" s="95"/>
      <c r="C70" s="95"/>
      <c r="D70" s="96"/>
      <c r="E70" s="96"/>
      <c r="F70" s="96"/>
      <c r="G70" s="9"/>
      <c r="H70" s="6" t="s">
        <v>59</v>
      </c>
      <c r="J70" s="92"/>
      <c r="K70" s="77"/>
      <c r="L70" s="34"/>
      <c r="O70" s="43"/>
      <c r="Q70" s="61"/>
      <c r="S70" s="83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/>
      <c r="F72" s="2"/>
      <c r="G72" s="96" t="s">
        <v>60</v>
      </c>
      <c r="H72" s="2"/>
      <c r="I72" s="2"/>
      <c r="J72" s="92"/>
      <c r="K72" s="77"/>
      <c r="L72" s="34"/>
      <c r="M72" s="90"/>
      <c r="N72" s="90"/>
      <c r="O72" s="43"/>
      <c r="P72" s="90"/>
      <c r="Q72" s="61"/>
    </row>
    <row r="73" spans="1:19" x14ac:dyDescent="0.25">
      <c r="A73" s="2"/>
      <c r="B73" s="2"/>
      <c r="C73" s="2"/>
      <c r="D73" s="2"/>
      <c r="E73" s="2"/>
      <c r="F73" s="2"/>
      <c r="G73" s="96"/>
      <c r="H73" s="2"/>
      <c r="I73" s="2"/>
      <c r="J73" s="92"/>
      <c r="K73" s="77"/>
      <c r="L73" s="34"/>
      <c r="O73" s="43"/>
      <c r="Q73" s="61"/>
    </row>
    <row r="74" spans="1:19" x14ac:dyDescent="0.25">
      <c r="A74" s="2"/>
      <c r="B74" s="2"/>
      <c r="C74" s="2"/>
      <c r="D74" s="2"/>
      <c r="E74" s="2" t="s">
        <v>61</v>
      </c>
      <c r="F74" s="2"/>
      <c r="G74" s="2"/>
      <c r="H74" s="2"/>
      <c r="I74" s="2"/>
      <c r="J74" s="92"/>
      <c r="K74" s="77"/>
      <c r="L74" s="34"/>
      <c r="O74" s="43"/>
      <c r="Q74" s="61"/>
    </row>
    <row r="75" spans="1:19" x14ac:dyDescent="0.25">
      <c r="A75" s="2"/>
      <c r="B75" s="2"/>
      <c r="C75" s="2"/>
      <c r="D75" s="2"/>
      <c r="E75" s="2" t="s">
        <v>61</v>
      </c>
      <c r="F75" s="2"/>
      <c r="G75" s="2"/>
      <c r="H75" s="2"/>
      <c r="I75" s="99"/>
      <c r="J75" s="92"/>
      <c r="K75" s="77"/>
      <c r="L75" s="34"/>
      <c r="O75" s="43"/>
      <c r="Q75" s="61"/>
    </row>
    <row r="76" spans="1:19" x14ac:dyDescent="0.25">
      <c r="A76" s="96"/>
      <c r="B76" s="96"/>
      <c r="C76" s="96"/>
      <c r="D76" s="96"/>
      <c r="E76" s="96"/>
      <c r="F76" s="96"/>
      <c r="G76" s="100"/>
      <c r="H76" s="101"/>
      <c r="I76" s="96"/>
      <c r="J76" s="92"/>
      <c r="K76" s="77"/>
      <c r="L76" s="34"/>
      <c r="O76" s="43"/>
      <c r="Q76" s="102"/>
    </row>
    <row r="77" spans="1:19" x14ac:dyDescent="0.25">
      <c r="A77" s="96"/>
      <c r="B77" s="96"/>
      <c r="C77" s="96"/>
      <c r="D77" s="96"/>
      <c r="E77" s="96"/>
      <c r="F77" s="96"/>
      <c r="G77" s="100" t="s">
        <v>62</v>
      </c>
      <c r="H77" s="103"/>
      <c r="I77" s="96"/>
      <c r="J77" s="92"/>
      <c r="K77" s="77"/>
      <c r="L77" s="34"/>
      <c r="O77" s="43"/>
      <c r="Q77" s="102"/>
    </row>
    <row r="78" spans="1:19" x14ac:dyDescent="0.25">
      <c r="A78" s="104"/>
      <c r="B78" s="105"/>
      <c r="C78" s="105"/>
      <c r="D78" s="105"/>
      <c r="E78" s="106"/>
      <c r="F78" s="2"/>
      <c r="G78" s="2"/>
      <c r="H78" s="66"/>
      <c r="I78" s="2"/>
      <c r="J78" s="92"/>
      <c r="K78" s="77"/>
      <c r="L78" s="34"/>
      <c r="O78" s="43"/>
      <c r="Q78" s="102"/>
    </row>
    <row r="79" spans="1:19" x14ac:dyDescent="0.25">
      <c r="A79" s="104"/>
      <c r="B79" s="105"/>
      <c r="C79" s="107"/>
      <c r="D79" s="105"/>
      <c r="E79" s="108"/>
      <c r="F79" s="2"/>
      <c r="G79" s="2"/>
      <c r="H79" s="66"/>
      <c r="I79" s="2"/>
      <c r="J79" s="92"/>
      <c r="K79" s="109"/>
      <c r="O79" s="43"/>
      <c r="Q79" s="102"/>
    </row>
    <row r="80" spans="1:19" x14ac:dyDescent="0.25">
      <c r="A80" s="106"/>
      <c r="B80" s="105"/>
      <c r="C80" s="107"/>
      <c r="D80" s="107"/>
      <c r="E80" s="110"/>
      <c r="F80" s="83"/>
      <c r="H80" s="88"/>
      <c r="J80" s="92"/>
      <c r="O80" s="43"/>
      <c r="Q80" s="102"/>
    </row>
    <row r="81" spans="1:17" x14ac:dyDescent="0.25">
      <c r="A81" s="111"/>
      <c r="B81" s="105"/>
      <c r="C81" s="112"/>
      <c r="D81" s="112"/>
      <c r="E81" s="110"/>
      <c r="H81" s="88"/>
      <c r="J81" s="92"/>
      <c r="O81" s="43"/>
      <c r="Q81" s="102"/>
    </row>
    <row r="82" spans="1:17" x14ac:dyDescent="0.25">
      <c r="A82" s="113"/>
      <c r="B82" s="105"/>
      <c r="C82" s="112"/>
      <c r="D82" s="112"/>
      <c r="E82" s="110"/>
      <c r="H82" s="88"/>
      <c r="J82" s="92"/>
      <c r="O82" s="43"/>
      <c r="Q82" s="114"/>
    </row>
    <row r="83" spans="1:17" x14ac:dyDescent="0.25">
      <c r="A83" s="113"/>
      <c r="B83" s="105"/>
      <c r="C83" s="112"/>
      <c r="D83" s="112"/>
      <c r="E83" s="110"/>
      <c r="H83" s="88"/>
      <c r="J83" s="92"/>
      <c r="O83" s="43"/>
      <c r="Q83" s="114"/>
    </row>
    <row r="84" spans="1:17" x14ac:dyDescent="0.25">
      <c r="A84" s="115"/>
      <c r="B84" s="105"/>
      <c r="C84" s="105"/>
      <c r="D84" s="105"/>
      <c r="E84" s="106"/>
      <c r="F84" s="2"/>
      <c r="G84" s="2"/>
      <c r="H84" s="66"/>
      <c r="I84" s="2"/>
      <c r="J84" s="92"/>
      <c r="K84" s="57"/>
      <c r="L84" s="43"/>
      <c r="O84" s="43"/>
      <c r="Q84" s="114"/>
    </row>
    <row r="85" spans="1:17" x14ac:dyDescent="0.25">
      <c r="A85" s="104" t="s">
        <v>63</v>
      </c>
      <c r="B85" s="105"/>
      <c r="C85" s="105"/>
      <c r="D85" s="105"/>
      <c r="E85" s="106"/>
      <c r="F85" s="2"/>
      <c r="G85" s="2"/>
      <c r="H85" s="66"/>
      <c r="I85" s="2"/>
      <c r="J85" s="92"/>
      <c r="K85" s="116"/>
      <c r="L85" s="43"/>
      <c r="O85" s="43"/>
      <c r="Q85" s="114"/>
    </row>
    <row r="86" spans="1:17" x14ac:dyDescent="0.25">
      <c r="A86" s="104"/>
      <c r="B86" s="105"/>
      <c r="C86" s="107"/>
      <c r="D86" s="105"/>
      <c r="E86" s="108"/>
      <c r="F86" s="2"/>
      <c r="G86" s="2"/>
      <c r="H86" s="66"/>
      <c r="I86" s="2"/>
      <c r="J86" s="92"/>
      <c r="K86" s="116"/>
      <c r="L86" s="43"/>
      <c r="O86" s="43"/>
      <c r="Q86" s="114"/>
    </row>
    <row r="87" spans="1:17" x14ac:dyDescent="0.25">
      <c r="A87" s="117">
        <f>SUM(A68:A86)</f>
        <v>0</v>
      </c>
      <c r="E87" s="88">
        <f>SUM(E68:E86)</f>
        <v>0</v>
      </c>
      <c r="H87" s="88">
        <f>SUM(H68:H86)</f>
        <v>0</v>
      </c>
      <c r="J87" s="92"/>
      <c r="K87" s="116"/>
      <c r="L87" s="43"/>
      <c r="O87" s="43"/>
      <c r="Q87" s="114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5">
      <c r="J92" s="92"/>
      <c r="K92" s="116"/>
      <c r="L92" s="43"/>
      <c r="O92" s="43"/>
      <c r="Q92" s="102"/>
    </row>
    <row r="93" spans="1:17" x14ac:dyDescent="0.25">
      <c r="J93" s="92"/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">
      <c r="K98" s="116"/>
      <c r="L98" s="43"/>
      <c r="O98" s="43"/>
      <c r="Q98" s="102"/>
    </row>
    <row r="99" spans="1:21" x14ac:dyDescent="0.2">
      <c r="K99" s="116"/>
      <c r="L99" s="43"/>
      <c r="O99" s="43"/>
      <c r="Q99" s="102"/>
    </row>
    <row r="100" spans="1:21" x14ac:dyDescent="0.25">
      <c r="K100" s="116"/>
      <c r="L100" s="118"/>
      <c r="O100" s="118"/>
      <c r="Q100" s="102"/>
    </row>
    <row r="101" spans="1:21" x14ac:dyDescent="0.25">
      <c r="K101" s="116"/>
      <c r="L101" s="118"/>
      <c r="O101" s="118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x14ac:dyDescent="0.25">
      <c r="K107" s="116"/>
      <c r="L107" s="119"/>
      <c r="O107" s="119"/>
      <c r="Q107" s="102"/>
    </row>
    <row r="108" spans="1:21" x14ac:dyDescent="0.25">
      <c r="K108" s="116"/>
      <c r="L108" s="119"/>
      <c r="O108" s="119"/>
      <c r="Q108" s="102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102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8"/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16"/>
      <c r="L113" s="119"/>
      <c r="O113" s="119"/>
      <c r="Q113" s="90">
        <f>SUM(Q13:Q112)</f>
        <v>0</v>
      </c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19"/>
      <c r="O119" s="119"/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16"/>
      <c r="L120" s="119"/>
      <c r="O120" s="119"/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16"/>
      <c r="L121" s="120">
        <f>SUM(L12:L120)</f>
        <v>14325000</v>
      </c>
      <c r="M121" s="120">
        <f t="shared" ref="M121:P121" si="1">SUM(M13:M120)</f>
        <v>143541500</v>
      </c>
      <c r="N121" s="120">
        <f>SUM(N13:N120)</f>
        <v>0</v>
      </c>
      <c r="O121" s="120">
        <f>SUM(O13:O120)</f>
        <v>4000000</v>
      </c>
      <c r="P121" s="120">
        <f t="shared" si="1"/>
        <v>0</v>
      </c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0">
        <f>SUM(L16:L121)</f>
        <v>22850000</v>
      </c>
      <c r="O122" s="120">
        <f>SUM(O13:O121)</f>
        <v>8000000</v>
      </c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  <row r="131" spans="1:21" s="67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98"/>
      <c r="R131" s="6"/>
      <c r="S131" s="6"/>
      <c r="T131" s="6"/>
      <c r="U131" s="6"/>
    </row>
    <row r="132" spans="1:21" s="67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98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4" r:id="rId1" display="cetak-kwitansi.php%3fid=1801881"/>
    <hyperlink ref="K16" r:id="rId2" display="cetak-kwitansi.php%3fid=1801883"/>
    <hyperlink ref="K17" r:id="rId3" display="cetak-kwitansi.php%3fid=1801884"/>
    <hyperlink ref="K19" r:id="rId4" display="cetak-kwitansi.php%3fid=1801886"/>
    <hyperlink ref="K15" r:id="rId5" display="cetak-kwitansi.php%3fid=1801882"/>
    <hyperlink ref="K13" r:id="rId6" display="cetak-kwitansi.php%3fid=1801879"/>
    <hyperlink ref="K18" r:id="rId7" display="cetak-kwitansi.php%3fid=1801885"/>
    <hyperlink ref="K20" r:id="rId8" display="cetak-kwitansi.php%3fid=1801887"/>
  </hyperlinks>
  <pageMargins left="0.7" right="0.7" top="0.75" bottom="0.75" header="0.3" footer="0.3"/>
  <pageSetup scale="61" orientation="portrait" r:id="rId9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E31" zoomScale="90" zoomScaleNormal="100" zoomScaleSheetLayoutView="90" workbookViewId="0">
      <selection activeCell="M18" sqref="M18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66</v>
      </c>
      <c r="C3" s="9"/>
      <c r="D3" s="7"/>
      <c r="E3" s="7"/>
      <c r="F3" s="7"/>
      <c r="G3" s="7"/>
      <c r="H3" s="7" t="s">
        <v>3</v>
      </c>
      <c r="I3" s="11">
        <v>43225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72+129</f>
        <v>201</v>
      </c>
      <c r="F8" s="21"/>
      <c r="G8" s="16">
        <f>C8*E8</f>
        <v>20100000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111+29</f>
        <v>140</v>
      </c>
      <c r="F9" s="21"/>
      <c r="G9" s="16">
        <f t="shared" ref="G9:G16" si="0">C9*E9</f>
        <v>7000000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1</v>
      </c>
      <c r="F10" s="21"/>
      <c r="G10" s="16">
        <f t="shared" si="0"/>
        <v>20000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2</v>
      </c>
      <c r="F11" s="21"/>
      <c r="G11" s="16">
        <f t="shared" si="0"/>
        <v>20000</v>
      </c>
      <c r="H11" s="8"/>
      <c r="I11" s="16"/>
      <c r="J11" s="16"/>
      <c r="K11" s="25"/>
      <c r="L11" s="146" t="s">
        <v>13</v>
      </c>
      <c r="M11" s="146"/>
      <c r="N11" s="147" t="s">
        <v>14</v>
      </c>
      <c r="O11" s="147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12</v>
      </c>
      <c r="F12" s="21"/>
      <c r="G12" s="16">
        <f t="shared" si="0"/>
        <v>60000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4</v>
      </c>
      <c r="F13" s="21"/>
      <c r="G13" s="16">
        <f t="shared" si="0"/>
        <v>8000</v>
      </c>
      <c r="H13" s="8"/>
      <c r="I13" s="16"/>
      <c r="J13" s="32"/>
      <c r="K13" s="33"/>
      <c r="L13" s="43">
        <v>10400000</v>
      </c>
      <c r="M13" s="35">
        <v>100000</v>
      </c>
      <c r="N13" s="33"/>
      <c r="O13" s="34">
        <v>10960000</v>
      </c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0</v>
      </c>
      <c r="F14" s="21"/>
      <c r="G14" s="16">
        <f t="shared" si="0"/>
        <v>0</v>
      </c>
      <c r="H14" s="8"/>
      <c r="I14" s="16"/>
      <c r="J14" s="32"/>
      <c r="K14" s="33"/>
      <c r="L14" s="43">
        <v>1200000</v>
      </c>
      <c r="M14" s="35">
        <v>250000</v>
      </c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3"/>
      <c r="L15" s="43">
        <v>14360000</v>
      </c>
      <c r="M15" s="35">
        <v>2792000</v>
      </c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3"/>
      <c r="L16" s="43">
        <v>-10960000</v>
      </c>
      <c r="M16" s="35">
        <v>200000</v>
      </c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27208000</v>
      </c>
      <c r="I17" s="9"/>
      <c r="J17" s="32"/>
      <c r="K17" s="33"/>
      <c r="L17" s="43"/>
      <c r="M17" s="35">
        <v>150000</v>
      </c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33"/>
      <c r="L18" s="43"/>
      <c r="M18" s="35">
        <v>4770000</v>
      </c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3"/>
      <c r="L19" s="43"/>
      <c r="M19" s="35">
        <v>132000</v>
      </c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3"/>
      <c r="L20" s="43"/>
      <c r="M20" s="35">
        <v>30000</v>
      </c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500</v>
      </c>
      <c r="F21" s="7"/>
      <c r="G21" s="22">
        <f>C21*E21</f>
        <v>250000</v>
      </c>
      <c r="H21" s="8"/>
      <c r="I21" s="22"/>
      <c r="J21" s="32"/>
      <c r="K21" s="57"/>
      <c r="L21" s="122"/>
      <c r="M21" s="35"/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121"/>
      <c r="L22" s="122"/>
      <c r="M22" s="35"/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121"/>
      <c r="L23" s="122"/>
      <c r="M23" s="35"/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121"/>
      <c r="L24" s="122"/>
      <c r="M24" s="35"/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121"/>
      <c r="L25" s="122"/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250900</v>
      </c>
      <c r="I26" s="8"/>
      <c r="J26" s="32"/>
      <c r="K26" s="121"/>
      <c r="L26" s="122"/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27458900</v>
      </c>
      <c r="J27" s="32"/>
      <c r="K27" s="121"/>
      <c r="L27" s="122"/>
      <c r="M27" s="54"/>
      <c r="N27" s="33"/>
      <c r="O27" s="34"/>
      <c r="P27" s="54"/>
      <c r="Q27" s="37"/>
      <c r="R27" s="52"/>
    </row>
    <row r="28" spans="1:21" x14ac:dyDescent="0.2">
      <c r="A28" s="7"/>
      <c r="B28" s="7"/>
      <c r="C28" s="58" t="s">
        <v>27</v>
      </c>
      <c r="D28" s="7"/>
      <c r="E28" s="7"/>
      <c r="F28" s="7"/>
      <c r="G28" s="59"/>
      <c r="H28" s="8"/>
      <c r="I28" s="8"/>
      <c r="J28" s="32"/>
      <c r="K28" s="123"/>
      <c r="L28" s="43"/>
      <c r="M28" s="50"/>
      <c r="N28" s="33"/>
      <c r="O28" s="34"/>
      <c r="P28" s="60"/>
      <c r="Q28" s="61"/>
      <c r="R28" s="40"/>
      <c r="S28" s="41"/>
      <c r="T28" s="48"/>
      <c r="U28" s="41"/>
    </row>
    <row r="29" spans="1:21" x14ac:dyDescent="0.2">
      <c r="A29" s="7"/>
      <c r="B29" s="7"/>
      <c r="C29" s="58" t="s">
        <v>28</v>
      </c>
      <c r="D29" s="7"/>
      <c r="E29" s="7"/>
      <c r="F29" s="7"/>
      <c r="G29" s="59"/>
      <c r="H29" s="8"/>
      <c r="I29" s="8"/>
      <c r="J29" s="32"/>
      <c r="K29" s="33"/>
      <c r="L29" s="43"/>
      <c r="M29" s="50"/>
      <c r="N29" s="33"/>
      <c r="O29" s="34"/>
      <c r="P29" s="60"/>
      <c r="Q29" s="61"/>
      <c r="R29" s="40"/>
      <c r="S29" s="41"/>
      <c r="T29" s="62"/>
      <c r="U29" s="41"/>
    </row>
    <row r="30" spans="1:21" x14ac:dyDescent="0.25">
      <c r="A30" s="7"/>
      <c r="B30" s="7"/>
      <c r="C30" s="7"/>
      <c r="D30" s="7"/>
      <c r="E30" s="7"/>
      <c r="F30" s="7"/>
      <c r="G30" s="63"/>
      <c r="H30" s="8"/>
      <c r="I30" s="8"/>
      <c r="J30" s="32"/>
      <c r="K30" s="33"/>
      <c r="L30" s="43"/>
      <c r="M30" s="64"/>
      <c r="N30" s="33"/>
      <c r="O30" s="34"/>
      <c r="P30" s="64"/>
      <c r="Q30" s="61"/>
      <c r="R30" s="40"/>
      <c r="S30" s="41"/>
      <c r="T30" s="48"/>
      <c r="U30" s="41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3"/>
      <c r="L31" s="43"/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7</v>
      </c>
      <c r="H32" s="8"/>
      <c r="I32" s="8">
        <f>+'05 Mei '!I40</f>
        <v>451495965</v>
      </c>
      <c r="J32" s="32"/>
      <c r="K32" s="65"/>
      <c r="L32" s="43"/>
      <c r="M32" s="64"/>
      <c r="N32" s="33"/>
      <c r="O32" s="34"/>
      <c r="P32" s="64"/>
      <c r="Q32" s="61"/>
      <c r="R32" s="2"/>
      <c r="S32" s="41"/>
      <c r="T32" s="2"/>
      <c r="U32" s="41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+'05 Mei '!I58</f>
        <v>9911900</v>
      </c>
      <c r="J33" s="32"/>
      <c r="K33" s="65"/>
      <c r="L33" s="43"/>
      <c r="M33" s="64"/>
      <c r="N33" s="33"/>
      <c r="O33" s="34"/>
      <c r="P33" s="64"/>
      <c r="Q33" s="61"/>
      <c r="R33" s="2"/>
      <c r="S33" s="41"/>
      <c r="T33" s="2"/>
      <c r="U33" s="41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3"/>
      <c r="L34" s="34"/>
      <c r="M34" s="64"/>
      <c r="N34" s="33"/>
      <c r="O34" s="34"/>
      <c r="P34" s="64"/>
      <c r="Q34" s="61"/>
      <c r="R34" s="2"/>
      <c r="S34" s="41"/>
      <c r="T34" s="66"/>
      <c r="U34" s="41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0"/>
      <c r="J35" s="32"/>
      <c r="K35" s="57"/>
      <c r="L35" s="34"/>
      <c r="M35" s="64"/>
      <c r="N35" s="33"/>
      <c r="O35" s="34"/>
      <c r="P35" s="64"/>
      <c r="Q35" s="61"/>
      <c r="R35" s="41"/>
      <c r="S35" s="41"/>
      <c r="T35" s="2"/>
      <c r="U35" s="41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34"/>
      <c r="N36" s="33"/>
      <c r="O36" s="34"/>
      <c r="Q36" s="61"/>
      <c r="R36" s="9"/>
      <c r="S36" s="41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34"/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35</v>
      </c>
      <c r="F38" s="7"/>
      <c r="G38" s="22"/>
      <c r="H38" s="55"/>
      <c r="I38" s="8"/>
      <c r="J38" s="32"/>
      <c r="K38" s="32"/>
      <c r="L38" s="34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 t="s">
        <v>36</v>
      </c>
      <c r="D39" s="7"/>
      <c r="E39" s="7"/>
      <c r="F39" s="7"/>
      <c r="G39" s="7"/>
      <c r="H39" s="68"/>
      <c r="I39" s="7" t="s">
        <v>7</v>
      </c>
      <c r="J39" s="32"/>
      <c r="K39" s="32"/>
      <c r="L39" s="34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37</v>
      </c>
      <c r="D40" s="7"/>
      <c r="E40" s="7"/>
      <c r="F40" s="7"/>
      <c r="G40" s="7"/>
      <c r="H40" s="8"/>
      <c r="I40" s="8">
        <f>+I32+H38-H39</f>
        <v>451495965</v>
      </c>
      <c r="J40" s="32"/>
      <c r="K40" s="32"/>
      <c r="L40" s="34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34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7" t="s">
        <v>38</v>
      </c>
      <c r="D42" s="7"/>
      <c r="E42" s="7"/>
      <c r="F42" s="7"/>
      <c r="G42" s="7"/>
      <c r="H42" s="8">
        <v>75000000</v>
      </c>
      <c r="I42" s="8"/>
      <c r="J42" s="32"/>
      <c r="K42" s="32"/>
      <c r="L42" s="34"/>
      <c r="N42" s="33"/>
      <c r="O42" s="34"/>
      <c r="Q42" s="61"/>
      <c r="S42" s="41"/>
      <c r="T42" s="2"/>
      <c r="U42" s="2"/>
    </row>
    <row r="43" spans="1:21" x14ac:dyDescent="0.2">
      <c r="A43" s="7"/>
      <c r="B43" s="7"/>
      <c r="C43" s="17" t="s">
        <v>39</v>
      </c>
      <c r="D43" s="7"/>
      <c r="E43" s="7"/>
      <c r="F43" s="7"/>
      <c r="G43" s="7"/>
      <c r="H43" s="55">
        <v>7528602</v>
      </c>
      <c r="J43" s="32"/>
      <c r="K43" s="32"/>
      <c r="L43" s="34"/>
      <c r="N43" s="33"/>
      <c r="O43" s="34"/>
      <c r="Q43" s="61"/>
      <c r="S43" s="41"/>
      <c r="T43" s="2"/>
      <c r="U43" s="2"/>
    </row>
    <row r="44" spans="1:21" x14ac:dyDescent="0.2">
      <c r="A44" s="7"/>
      <c r="B44" s="7"/>
      <c r="C44" s="17" t="s">
        <v>40</v>
      </c>
      <c r="D44" s="7"/>
      <c r="E44" s="7"/>
      <c r="F44" s="7"/>
      <c r="G44" s="7"/>
      <c r="H44" s="8">
        <v>14838470</v>
      </c>
      <c r="I44" s="8"/>
      <c r="J44" s="32"/>
      <c r="K44" s="32"/>
      <c r="L44" s="34"/>
      <c r="N44" s="57"/>
      <c r="O44" s="69"/>
      <c r="Q44" s="61"/>
      <c r="S44" s="41"/>
      <c r="T44" s="2"/>
      <c r="U44" s="2"/>
    </row>
    <row r="45" spans="1:21" ht="16.5" x14ac:dyDescent="0.35">
      <c r="A45" s="7"/>
      <c r="B45" s="7"/>
      <c r="C45" s="17" t="s">
        <v>41</v>
      </c>
      <c r="D45" s="7"/>
      <c r="E45" s="7"/>
      <c r="F45" s="7"/>
      <c r="G45" s="7"/>
      <c r="H45" s="70">
        <v>43523470</v>
      </c>
      <c r="I45" s="8"/>
      <c r="J45" s="32"/>
      <c r="K45" s="32"/>
      <c r="L45" s="34"/>
      <c r="N45" s="33"/>
      <c r="O45" s="69"/>
      <c r="Q45" s="61"/>
      <c r="R45" s="71"/>
      <c r="S45" s="40"/>
      <c r="T45" s="72"/>
      <c r="U45" s="72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73">
        <f>SUM(H42:H45)</f>
        <v>140890542</v>
      </c>
      <c r="J46" s="32"/>
      <c r="K46" s="32"/>
      <c r="L46" s="34"/>
      <c r="N46" s="57"/>
      <c r="O46" s="69"/>
      <c r="Q46" s="61"/>
      <c r="R46" s="71"/>
      <c r="S46" s="40"/>
      <c r="T46" s="74"/>
      <c r="U46" s="72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75">
        <f>SUM(I40:I46)</f>
        <v>592386507</v>
      </c>
      <c r="J47" s="32"/>
      <c r="K47" s="32"/>
      <c r="L47" s="34"/>
      <c r="N47" s="33"/>
      <c r="O47" s="69"/>
      <c r="Q47" s="61"/>
      <c r="R47" s="71"/>
      <c r="S47" s="40"/>
      <c r="T47" s="71"/>
      <c r="U47" s="72"/>
    </row>
    <row r="48" spans="1:21" x14ac:dyDescent="0.25">
      <c r="A48" s="7"/>
      <c r="B48" s="17">
        <v>2</v>
      </c>
      <c r="C48" s="17" t="s">
        <v>42</v>
      </c>
      <c r="D48" s="7"/>
      <c r="E48" s="7"/>
      <c r="F48" s="7"/>
      <c r="G48" s="7"/>
      <c r="H48" s="8"/>
      <c r="I48" s="8"/>
      <c r="J48" s="76"/>
      <c r="K48" s="77"/>
      <c r="L48" s="34"/>
      <c r="N48" s="57"/>
      <c r="O48" s="69"/>
      <c r="Q48" s="61"/>
      <c r="R48" s="71"/>
      <c r="S48" s="72"/>
      <c r="T48" s="71"/>
      <c r="U48" s="72"/>
    </row>
    <row r="49" spans="1:21" x14ac:dyDescent="0.25">
      <c r="A49" s="7"/>
      <c r="B49" s="7"/>
      <c r="C49" s="7" t="s">
        <v>36</v>
      </c>
      <c r="D49" s="7"/>
      <c r="E49" s="7"/>
      <c r="F49" s="7"/>
      <c r="G49" s="16"/>
      <c r="H49" s="8">
        <f>M121</f>
        <v>8424000</v>
      </c>
      <c r="I49" s="8"/>
      <c r="J49" s="76"/>
      <c r="K49" s="77"/>
      <c r="L49" s="34"/>
      <c r="N49" s="33"/>
      <c r="O49" s="57"/>
      <c r="Q49" s="61"/>
      <c r="R49" s="78"/>
      <c r="S49" s="78">
        <f>SUM(S13:S47)</f>
        <v>0</v>
      </c>
      <c r="T49" s="71"/>
      <c r="U49" s="72"/>
    </row>
    <row r="50" spans="1:21" x14ac:dyDescent="0.25">
      <c r="A50" s="7"/>
      <c r="B50" s="7"/>
      <c r="C50" s="7" t="s">
        <v>43</v>
      </c>
      <c r="D50" s="7"/>
      <c r="E50" s="7"/>
      <c r="F50" s="7"/>
      <c r="G50" s="21"/>
      <c r="H50" s="79"/>
      <c r="I50" s="8" t="s">
        <v>7</v>
      </c>
      <c r="J50" s="80"/>
      <c r="K50" s="77"/>
      <c r="L50" s="34"/>
      <c r="M50" s="81"/>
      <c r="N50" s="33"/>
      <c r="O50" s="57"/>
      <c r="P50" s="81"/>
      <c r="Q50" s="61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7</v>
      </c>
      <c r="H51" s="82"/>
      <c r="I51" s="8">
        <f>H49+H50</f>
        <v>8424000</v>
      </c>
      <c r="J51" s="80"/>
      <c r="K51" s="77"/>
      <c r="L51" s="34"/>
      <c r="M51" s="81"/>
      <c r="N51" s="33"/>
      <c r="O51" s="43"/>
      <c r="P51" s="81"/>
      <c r="Q51" s="61"/>
      <c r="R51" s="83"/>
      <c r="S51" s="2" t="s">
        <v>44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84"/>
      <c r="I52" s="8" t="s">
        <v>7</v>
      </c>
      <c r="J52" s="76"/>
      <c r="K52" s="77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7" t="s">
        <v>45</v>
      </c>
      <c r="D53" s="7"/>
      <c r="E53" s="7"/>
      <c r="F53" s="7"/>
      <c r="G53" s="16"/>
      <c r="I53" s="8">
        <v>0</v>
      </c>
      <c r="J53" s="85"/>
      <c r="K53" s="77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86" t="s">
        <v>46</v>
      </c>
      <c r="D54" s="7"/>
      <c r="E54" s="7"/>
      <c r="F54" s="7"/>
      <c r="G54" s="16"/>
      <c r="H54" s="55">
        <f>+L121</f>
        <v>15000000</v>
      </c>
      <c r="I54" s="8"/>
      <c r="J54" s="87"/>
      <c r="K54" s="77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86" t="s">
        <v>47</v>
      </c>
      <c r="D55" s="7"/>
      <c r="E55" s="7"/>
      <c r="F55" s="7"/>
      <c r="G55" s="16"/>
      <c r="H55" s="55">
        <f>+O121</f>
        <v>10960000</v>
      </c>
      <c r="I55" s="8"/>
      <c r="J55" s="87"/>
      <c r="K55" s="77"/>
      <c r="L55" s="34"/>
      <c r="M55" s="81"/>
      <c r="N55" s="33"/>
      <c r="O55" s="43"/>
      <c r="P55" s="81"/>
      <c r="Q55" s="61"/>
      <c r="R55" s="83"/>
      <c r="S55" s="2"/>
      <c r="U55" s="2"/>
    </row>
    <row r="56" spans="1:21" x14ac:dyDescent="0.25">
      <c r="A56" s="7"/>
      <c r="B56" s="7"/>
      <c r="C56" s="7" t="s">
        <v>48</v>
      </c>
      <c r="D56" s="7"/>
      <c r="E56" s="7"/>
      <c r="F56" s="7"/>
      <c r="G56" s="7"/>
      <c r="H56" s="68">
        <v>11000</v>
      </c>
      <c r="I56" s="8"/>
      <c r="J56" s="87"/>
      <c r="K56" s="77"/>
      <c r="L56" s="34"/>
      <c r="M56" s="81"/>
      <c r="N56" s="33"/>
      <c r="O56" s="43"/>
      <c r="P56" s="81"/>
      <c r="Q56" s="61"/>
      <c r="R56" s="83"/>
      <c r="S56" s="2"/>
      <c r="U56" s="2"/>
    </row>
    <row r="57" spans="1:21" x14ac:dyDescent="0.25">
      <c r="A57" s="7"/>
      <c r="B57" s="7"/>
      <c r="C57" s="7" t="s">
        <v>49</v>
      </c>
      <c r="D57" s="7"/>
      <c r="E57" s="7"/>
      <c r="F57" s="7"/>
      <c r="G57" s="7"/>
      <c r="H57" s="16"/>
      <c r="I57" s="68">
        <f>SUM(H54:H56)</f>
        <v>25971000</v>
      </c>
      <c r="J57" s="85"/>
      <c r="K57" s="77"/>
      <c r="L57" s="34"/>
      <c r="M57" s="81"/>
      <c r="N57" s="33"/>
      <c r="O57" s="43"/>
      <c r="P57" s="81"/>
      <c r="Q57" s="61"/>
      <c r="R57" s="88"/>
      <c r="S57" s="66"/>
      <c r="T57" s="88"/>
      <c r="U57" s="66"/>
    </row>
    <row r="58" spans="1:21" x14ac:dyDescent="0.25">
      <c r="A58" s="7"/>
      <c r="B58" s="7"/>
      <c r="C58" s="17" t="s">
        <v>49</v>
      </c>
      <c r="D58" s="7"/>
      <c r="E58" s="7"/>
      <c r="F58" s="7"/>
      <c r="G58" s="7"/>
      <c r="H58" s="8"/>
      <c r="I58" s="8">
        <f>+I33-I51+I57</f>
        <v>27458900</v>
      </c>
      <c r="J58" s="85"/>
      <c r="K58" s="77"/>
      <c r="L58" s="34"/>
      <c r="M58" s="89"/>
      <c r="N58" s="33"/>
      <c r="O58" s="43"/>
      <c r="P58" s="89"/>
      <c r="Q58" s="61"/>
      <c r="R58" s="88"/>
      <c r="S58" s="66"/>
      <c r="T58" s="88"/>
      <c r="U58" s="66"/>
    </row>
    <row r="59" spans="1:21" x14ac:dyDescent="0.25">
      <c r="A59" s="86" t="s">
        <v>50</v>
      </c>
      <c r="B59" s="7"/>
      <c r="C59" s="7" t="s">
        <v>51</v>
      </c>
      <c r="D59" s="7"/>
      <c r="E59" s="7"/>
      <c r="F59" s="7"/>
      <c r="G59" s="7"/>
      <c r="H59" s="8"/>
      <c r="I59" s="8">
        <f>+I27</f>
        <v>27458900</v>
      </c>
      <c r="J59" s="87"/>
      <c r="K59" s="77"/>
      <c r="L59" s="34"/>
      <c r="M59" s="89"/>
      <c r="N59" s="33"/>
      <c r="O59" s="43"/>
      <c r="P59" s="89"/>
      <c r="Q59" s="61"/>
      <c r="R59" s="88"/>
      <c r="S59" s="66"/>
      <c r="T59" s="88"/>
      <c r="U59" s="66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7</v>
      </c>
      <c r="I60" s="68">
        <v>0</v>
      </c>
      <c r="J60" s="87"/>
      <c r="K60" s="77"/>
      <c r="L60" s="34"/>
      <c r="M60" s="90"/>
      <c r="N60" s="33"/>
      <c r="O60" s="43"/>
      <c r="P60" s="90"/>
      <c r="Q60" s="61"/>
      <c r="R60" s="88"/>
      <c r="S60" s="66"/>
      <c r="T60" s="88"/>
      <c r="U60" s="91"/>
    </row>
    <row r="61" spans="1:21" x14ac:dyDescent="0.25">
      <c r="A61" s="7"/>
      <c r="B61" s="7"/>
      <c r="C61" s="7"/>
      <c r="D61" s="7"/>
      <c r="E61" s="7" t="s">
        <v>52</v>
      </c>
      <c r="F61" s="7"/>
      <c r="G61" s="7"/>
      <c r="H61" s="8"/>
      <c r="I61" s="8">
        <f>+I59-I58</f>
        <v>0</v>
      </c>
      <c r="J61" s="92"/>
      <c r="K61" s="77"/>
      <c r="L61" s="34"/>
      <c r="M61" s="81"/>
      <c r="N61" s="33"/>
      <c r="O61" s="43"/>
      <c r="P61" s="81"/>
      <c r="Q61" s="61"/>
      <c r="R61" s="88"/>
      <c r="S61" s="66"/>
      <c r="T61" s="88"/>
      <c r="U61" s="88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92"/>
      <c r="K62" s="77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 t="s">
        <v>53</v>
      </c>
      <c r="B63" s="7"/>
      <c r="C63" s="7"/>
      <c r="D63" s="7"/>
      <c r="E63" s="7"/>
      <c r="F63" s="7"/>
      <c r="G63" s="7"/>
      <c r="H63" s="8"/>
      <c r="I63" s="93"/>
      <c r="J63" s="92"/>
      <c r="K63" s="77"/>
      <c r="L63" s="34"/>
      <c r="M63" s="90"/>
      <c r="N63" s="33"/>
      <c r="O63" s="43"/>
      <c r="P63" s="90"/>
      <c r="Q63" s="61"/>
      <c r="R63" s="88"/>
      <c r="S63" s="66"/>
      <c r="T63" s="88"/>
      <c r="U63" s="88"/>
    </row>
    <row r="64" spans="1:21" x14ac:dyDescent="0.25">
      <c r="A64" s="7" t="s">
        <v>54</v>
      </c>
      <c r="B64" s="7"/>
      <c r="C64" s="7"/>
      <c r="D64" s="7"/>
      <c r="E64" s="7" t="s">
        <v>7</v>
      </c>
      <c r="F64" s="7"/>
      <c r="G64" s="7" t="s">
        <v>55</v>
      </c>
      <c r="H64" s="8"/>
      <c r="I64" s="22"/>
      <c r="J64" s="92"/>
      <c r="K64" s="77"/>
      <c r="L64" s="34"/>
      <c r="M64" s="90"/>
      <c r="N64" s="33"/>
      <c r="O64" s="43"/>
      <c r="P64" s="90"/>
      <c r="Q64" s="61"/>
      <c r="R64" s="88"/>
      <c r="S64" s="66"/>
      <c r="T64" s="88"/>
      <c r="U64" s="88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7</v>
      </c>
      <c r="I65" s="22"/>
      <c r="J65" s="92"/>
      <c r="K65" s="77"/>
      <c r="L65" s="34"/>
      <c r="M65" s="90"/>
      <c r="N65" s="33"/>
      <c r="O65" s="43"/>
      <c r="P65" s="90"/>
      <c r="Q65" s="61"/>
      <c r="S65" s="41"/>
    </row>
    <row r="66" spans="1:19" x14ac:dyDescent="0.25">
      <c r="A66" s="94"/>
      <c r="B66" s="95"/>
      <c r="C66" s="95"/>
      <c r="D66" s="96"/>
      <c r="E66" s="96"/>
      <c r="F66" s="96"/>
      <c r="G66" s="96"/>
      <c r="H66" s="96"/>
      <c r="J66" s="92"/>
      <c r="K66" s="77"/>
      <c r="L66" s="34"/>
      <c r="N66" s="33"/>
      <c r="O66" s="43"/>
      <c r="Q66" s="61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92"/>
      <c r="K67" s="77"/>
      <c r="L67" s="34"/>
      <c r="N67" s="33"/>
      <c r="O67" s="43"/>
      <c r="Q67" s="61"/>
      <c r="S67" s="83"/>
    </row>
    <row r="68" spans="1:19" x14ac:dyDescent="0.25">
      <c r="A68" s="97" t="s">
        <v>56</v>
      </c>
      <c r="B68" s="95"/>
      <c r="C68" s="95"/>
      <c r="D68" s="96"/>
      <c r="E68" s="96"/>
      <c r="F68" s="96"/>
      <c r="G68" s="9" t="s">
        <v>57</v>
      </c>
      <c r="J68" s="92"/>
      <c r="K68" s="77"/>
      <c r="L68" s="34"/>
      <c r="O68" s="43"/>
      <c r="Q68" s="61"/>
      <c r="S68" s="83"/>
    </row>
    <row r="69" spans="1:19" x14ac:dyDescent="0.25">
      <c r="K69" s="77"/>
      <c r="L69" s="34"/>
    </row>
    <row r="70" spans="1:19" x14ac:dyDescent="0.25">
      <c r="A70" s="97" t="s">
        <v>58</v>
      </c>
      <c r="B70" s="95"/>
      <c r="C70" s="95"/>
      <c r="D70" s="96"/>
      <c r="E70" s="96"/>
      <c r="F70" s="96"/>
      <c r="G70" s="9"/>
      <c r="H70" s="6" t="s">
        <v>59</v>
      </c>
      <c r="J70" s="92"/>
      <c r="K70" s="77"/>
      <c r="L70" s="34"/>
      <c r="O70" s="43"/>
      <c r="Q70" s="61"/>
      <c r="S70" s="83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/>
      <c r="F72" s="2"/>
      <c r="G72" s="96" t="s">
        <v>60</v>
      </c>
      <c r="H72" s="2"/>
      <c r="I72" s="2"/>
      <c r="J72" s="92"/>
      <c r="K72" s="77"/>
      <c r="L72" s="34"/>
      <c r="M72" s="90"/>
      <c r="N72" s="90"/>
      <c r="O72" s="43"/>
      <c r="P72" s="90"/>
      <c r="Q72" s="61"/>
    </row>
    <row r="73" spans="1:19" x14ac:dyDescent="0.25">
      <c r="A73" s="2"/>
      <c r="B73" s="2"/>
      <c r="C73" s="2"/>
      <c r="D73" s="2"/>
      <c r="E73" s="2"/>
      <c r="F73" s="2"/>
      <c r="G73" s="96"/>
      <c r="H73" s="2"/>
      <c r="I73" s="2"/>
      <c r="J73" s="92"/>
      <c r="K73" s="77"/>
      <c r="L73" s="34"/>
      <c r="O73" s="43"/>
      <c r="Q73" s="61"/>
    </row>
    <row r="74" spans="1:19" x14ac:dyDescent="0.25">
      <c r="A74" s="2"/>
      <c r="B74" s="2"/>
      <c r="C74" s="2"/>
      <c r="D74" s="2"/>
      <c r="E74" s="2" t="s">
        <v>61</v>
      </c>
      <c r="F74" s="2"/>
      <c r="G74" s="2"/>
      <c r="H74" s="2"/>
      <c r="I74" s="2"/>
      <c r="J74" s="92"/>
      <c r="K74" s="77"/>
      <c r="L74" s="34"/>
      <c r="O74" s="43"/>
      <c r="Q74" s="61"/>
    </row>
    <row r="75" spans="1:19" x14ac:dyDescent="0.25">
      <c r="A75" s="2"/>
      <c r="B75" s="2"/>
      <c r="C75" s="2"/>
      <c r="D75" s="2"/>
      <c r="E75" s="2" t="s">
        <v>61</v>
      </c>
      <c r="F75" s="2"/>
      <c r="G75" s="2"/>
      <c r="H75" s="2"/>
      <c r="I75" s="99"/>
      <c r="J75" s="92"/>
      <c r="K75" s="77"/>
      <c r="L75" s="34"/>
      <c r="O75" s="43"/>
      <c r="Q75" s="61"/>
    </row>
    <row r="76" spans="1:19" x14ac:dyDescent="0.25">
      <c r="A76" s="96"/>
      <c r="B76" s="96"/>
      <c r="C76" s="96"/>
      <c r="D76" s="96"/>
      <c r="E76" s="96"/>
      <c r="F76" s="96"/>
      <c r="G76" s="100"/>
      <c r="H76" s="101"/>
      <c r="I76" s="96"/>
      <c r="J76" s="92"/>
      <c r="K76" s="77"/>
      <c r="L76" s="34"/>
      <c r="O76" s="43"/>
      <c r="Q76" s="102"/>
    </row>
    <row r="77" spans="1:19" x14ac:dyDescent="0.25">
      <c r="A77" s="96"/>
      <c r="B77" s="96"/>
      <c r="C77" s="96"/>
      <c r="D77" s="96"/>
      <c r="E77" s="96"/>
      <c r="F77" s="96"/>
      <c r="G77" s="100" t="s">
        <v>62</v>
      </c>
      <c r="H77" s="103"/>
      <c r="I77" s="96"/>
      <c r="J77" s="92"/>
      <c r="K77" s="77"/>
      <c r="L77" s="34"/>
      <c r="O77" s="43"/>
      <c r="Q77" s="102"/>
    </row>
    <row r="78" spans="1:19" x14ac:dyDescent="0.25">
      <c r="A78" s="104"/>
      <c r="B78" s="105"/>
      <c r="C78" s="105"/>
      <c r="D78" s="105"/>
      <c r="E78" s="106"/>
      <c r="F78" s="2"/>
      <c r="G78" s="2"/>
      <c r="H78" s="66"/>
      <c r="I78" s="2"/>
      <c r="J78" s="92"/>
      <c r="K78" s="77"/>
      <c r="L78" s="34"/>
      <c r="O78" s="43"/>
      <c r="Q78" s="102"/>
    </row>
    <row r="79" spans="1:19" x14ac:dyDescent="0.25">
      <c r="A79" s="104"/>
      <c r="B79" s="105"/>
      <c r="C79" s="107"/>
      <c r="D79" s="105"/>
      <c r="E79" s="108"/>
      <c r="F79" s="2"/>
      <c r="G79" s="2"/>
      <c r="H79" s="66"/>
      <c r="I79" s="2"/>
      <c r="J79" s="92"/>
      <c r="K79" s="109"/>
      <c r="O79" s="43"/>
      <c r="Q79" s="102"/>
    </row>
    <row r="80" spans="1:19" x14ac:dyDescent="0.25">
      <c r="A80" s="106"/>
      <c r="B80" s="105"/>
      <c r="C80" s="107"/>
      <c r="D80" s="107"/>
      <c r="E80" s="110"/>
      <c r="F80" s="83"/>
      <c r="H80" s="88"/>
      <c r="J80" s="92"/>
      <c r="O80" s="43"/>
      <c r="Q80" s="102"/>
    </row>
    <row r="81" spans="1:17" x14ac:dyDescent="0.25">
      <c r="A81" s="111"/>
      <c r="B81" s="105"/>
      <c r="C81" s="112"/>
      <c r="D81" s="112"/>
      <c r="E81" s="110"/>
      <c r="H81" s="88"/>
      <c r="J81" s="92"/>
      <c r="O81" s="43"/>
      <c r="Q81" s="102"/>
    </row>
    <row r="82" spans="1:17" x14ac:dyDescent="0.25">
      <c r="A82" s="113"/>
      <c r="B82" s="105"/>
      <c r="C82" s="112"/>
      <c r="D82" s="112"/>
      <c r="E82" s="110"/>
      <c r="H82" s="88"/>
      <c r="J82" s="92"/>
      <c r="O82" s="43"/>
      <c r="Q82" s="114"/>
    </row>
    <row r="83" spans="1:17" x14ac:dyDescent="0.25">
      <c r="A83" s="113"/>
      <c r="B83" s="105"/>
      <c r="C83" s="112"/>
      <c r="D83" s="112"/>
      <c r="E83" s="110"/>
      <c r="H83" s="88"/>
      <c r="J83" s="92"/>
      <c r="O83" s="43"/>
      <c r="Q83" s="114"/>
    </row>
    <row r="84" spans="1:17" x14ac:dyDescent="0.25">
      <c r="A84" s="115"/>
      <c r="B84" s="105"/>
      <c r="C84" s="105"/>
      <c r="D84" s="105"/>
      <c r="E84" s="106"/>
      <c r="F84" s="2"/>
      <c r="G84" s="2"/>
      <c r="H84" s="66"/>
      <c r="I84" s="2"/>
      <c r="J84" s="92"/>
      <c r="K84" s="57"/>
      <c r="L84" s="43"/>
      <c r="O84" s="43"/>
      <c r="Q84" s="114"/>
    </row>
    <row r="85" spans="1:17" x14ac:dyDescent="0.25">
      <c r="A85" s="104" t="s">
        <v>63</v>
      </c>
      <c r="B85" s="105"/>
      <c r="C85" s="105"/>
      <c r="D85" s="105"/>
      <c r="E85" s="106"/>
      <c r="F85" s="2"/>
      <c r="G85" s="2"/>
      <c r="H85" s="66"/>
      <c r="I85" s="2"/>
      <c r="J85" s="92"/>
      <c r="K85" s="116"/>
      <c r="L85" s="43"/>
      <c r="O85" s="43"/>
      <c r="Q85" s="114"/>
    </row>
    <row r="86" spans="1:17" x14ac:dyDescent="0.25">
      <c r="A86" s="104"/>
      <c r="B86" s="105"/>
      <c r="C86" s="107"/>
      <c r="D86" s="105"/>
      <c r="E86" s="108"/>
      <c r="F86" s="2"/>
      <c r="G86" s="2"/>
      <c r="H86" s="66"/>
      <c r="I86" s="2"/>
      <c r="J86" s="92"/>
      <c r="K86" s="116"/>
      <c r="L86" s="43"/>
      <c r="O86" s="43"/>
      <c r="Q86" s="114"/>
    </row>
    <row r="87" spans="1:17" x14ac:dyDescent="0.25">
      <c r="A87" s="117">
        <f>SUM(A68:A86)</f>
        <v>0</v>
      </c>
      <c r="E87" s="88">
        <f>SUM(E68:E86)</f>
        <v>0</v>
      </c>
      <c r="H87" s="88">
        <f>SUM(H68:H86)</f>
        <v>0</v>
      </c>
      <c r="J87" s="92"/>
      <c r="K87" s="116"/>
      <c r="L87" s="43"/>
      <c r="O87" s="43"/>
      <c r="Q87" s="114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5">
      <c r="J92" s="92"/>
      <c r="K92" s="116"/>
      <c r="L92" s="43"/>
      <c r="O92" s="43"/>
      <c r="Q92" s="102"/>
    </row>
    <row r="93" spans="1:17" x14ac:dyDescent="0.25">
      <c r="J93" s="92"/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">
      <c r="K98" s="116"/>
      <c r="L98" s="43"/>
      <c r="O98" s="43"/>
      <c r="Q98" s="102"/>
    </row>
    <row r="99" spans="1:21" x14ac:dyDescent="0.2">
      <c r="K99" s="116"/>
      <c r="L99" s="43"/>
      <c r="O99" s="43"/>
      <c r="Q99" s="102"/>
    </row>
    <row r="100" spans="1:21" x14ac:dyDescent="0.25">
      <c r="K100" s="116"/>
      <c r="L100" s="118"/>
      <c r="O100" s="118"/>
      <c r="Q100" s="102"/>
    </row>
    <row r="101" spans="1:21" x14ac:dyDescent="0.25">
      <c r="K101" s="116"/>
      <c r="L101" s="118"/>
      <c r="O101" s="118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x14ac:dyDescent="0.25">
      <c r="K107" s="116"/>
      <c r="L107" s="119"/>
      <c r="O107" s="119"/>
      <c r="Q107" s="102"/>
    </row>
    <row r="108" spans="1:21" x14ac:dyDescent="0.25">
      <c r="K108" s="116"/>
      <c r="L108" s="119"/>
      <c r="O108" s="119"/>
      <c r="Q108" s="102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102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8"/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16"/>
      <c r="L113" s="119"/>
      <c r="O113" s="119"/>
      <c r="Q113" s="90">
        <f>SUM(Q13:Q112)</f>
        <v>0</v>
      </c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19"/>
      <c r="O119" s="119"/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16"/>
      <c r="L120" s="119"/>
      <c r="O120" s="119"/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16"/>
      <c r="L121" s="120">
        <f>SUM(L12:L120)</f>
        <v>15000000</v>
      </c>
      <c r="M121" s="120">
        <f t="shared" ref="M121:P121" si="1">SUM(M13:M120)</f>
        <v>8424000</v>
      </c>
      <c r="N121" s="120">
        <f>SUM(N13:N120)</f>
        <v>0</v>
      </c>
      <c r="O121" s="120">
        <f>SUM(O13:O120)</f>
        <v>10960000</v>
      </c>
      <c r="P121" s="120">
        <f t="shared" si="1"/>
        <v>0</v>
      </c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0">
        <f>SUM(L16:L121)</f>
        <v>4040000</v>
      </c>
      <c r="O122" s="120">
        <f>SUM(O13:O121)</f>
        <v>21920000</v>
      </c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  <row r="131" spans="1:21" s="67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98"/>
      <c r="R131" s="6"/>
      <c r="S131" s="6"/>
      <c r="T131" s="6"/>
      <c r="U131" s="6"/>
    </row>
    <row r="132" spans="1:21" s="67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98"/>
      <c r="R132" s="6"/>
      <c r="S132" s="6"/>
      <c r="T132" s="6"/>
      <c r="U132" s="6"/>
    </row>
  </sheetData>
  <mergeCells count="3">
    <mergeCell ref="A1:I1"/>
    <mergeCell ref="L11:M11"/>
    <mergeCell ref="N11:O11"/>
  </mergeCells>
  <pageMargins left="0.7" right="0.7" top="0.75" bottom="0.75" header="0.3" footer="0.3"/>
  <pageSetup scale="61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B28" zoomScale="90" zoomScaleNormal="100" zoomScaleSheetLayoutView="90" workbookViewId="0">
      <selection activeCell="M70" sqref="M70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24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67</v>
      </c>
      <c r="C3" s="9"/>
      <c r="D3" s="7"/>
      <c r="E3" s="7"/>
      <c r="F3" s="7"/>
      <c r="G3" s="7"/>
      <c r="H3" s="7" t="s">
        <v>3</v>
      </c>
      <c r="I3" s="11">
        <v>43227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295+50</f>
        <v>345</v>
      </c>
      <c r="F8" s="21"/>
      <c r="G8" s="16">
        <f>C8*E8</f>
        <v>34500000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180</v>
      </c>
      <c r="F9" s="21"/>
      <c r="G9" s="16">
        <f t="shared" ref="G9:G16" si="0">C9*E9</f>
        <v>9000000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2</v>
      </c>
      <c r="F10" s="21"/>
      <c r="G10" s="16">
        <f t="shared" si="0"/>
        <v>40000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5</v>
      </c>
      <c r="F11" s="21"/>
      <c r="G11" s="16">
        <f t="shared" si="0"/>
        <v>50000</v>
      </c>
      <c r="H11" s="8"/>
      <c r="I11" s="16"/>
      <c r="J11" s="16"/>
      <c r="K11" s="25"/>
      <c r="L11" s="146" t="s">
        <v>13</v>
      </c>
      <c r="M11" s="146"/>
      <c r="N11" s="147" t="s">
        <v>14</v>
      </c>
      <c r="O11" s="147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13</v>
      </c>
      <c r="F12" s="21"/>
      <c r="G12" s="16">
        <f t="shared" si="0"/>
        <v>65000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89</v>
      </c>
      <c r="F13" s="21"/>
      <c r="G13" s="16">
        <f t="shared" si="0"/>
        <v>178000</v>
      </c>
      <c r="H13" s="8"/>
      <c r="I13" s="16"/>
      <c r="J13" s="32"/>
      <c r="K13" s="33">
        <v>46058</v>
      </c>
      <c r="L13" s="34">
        <v>1000000</v>
      </c>
      <c r="M13" s="35">
        <v>488500</v>
      </c>
      <c r="N13" s="33"/>
      <c r="O13" s="34"/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16</v>
      </c>
      <c r="F14" s="21"/>
      <c r="G14" s="16">
        <f t="shared" si="0"/>
        <v>16000</v>
      </c>
      <c r="H14" s="8"/>
      <c r="I14" s="16"/>
      <c r="J14" s="32"/>
      <c r="K14" s="33">
        <v>46059</v>
      </c>
      <c r="L14" s="34">
        <v>2850000</v>
      </c>
      <c r="M14" s="35">
        <v>200000</v>
      </c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3">
        <v>46060</v>
      </c>
      <c r="L15" s="34">
        <v>500000</v>
      </c>
      <c r="M15" s="35">
        <v>450000</v>
      </c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3">
        <v>46061</v>
      </c>
      <c r="L16" s="34">
        <v>2400000</v>
      </c>
      <c r="M16" s="35">
        <v>870000</v>
      </c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43849000</v>
      </c>
      <c r="I17" s="9"/>
      <c r="J17" s="32"/>
      <c r="K17" s="33">
        <v>46062</v>
      </c>
      <c r="L17" s="34">
        <v>800000</v>
      </c>
      <c r="M17" s="35">
        <v>90000</v>
      </c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33">
        <v>46063</v>
      </c>
      <c r="L18" s="34">
        <v>1042000</v>
      </c>
      <c r="M18" s="35">
        <v>135000</v>
      </c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3">
        <v>46064</v>
      </c>
      <c r="L19" s="34">
        <v>2000000</v>
      </c>
      <c r="M19" s="35">
        <v>300000</v>
      </c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3">
        <v>46065</v>
      </c>
      <c r="L20" s="34">
        <v>800000</v>
      </c>
      <c r="M20" s="35">
        <v>600000</v>
      </c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703</v>
      </c>
      <c r="F21" s="7"/>
      <c r="G21" s="22">
        <f>C21*E21</f>
        <v>351500</v>
      </c>
      <c r="H21" s="8"/>
      <c r="I21" s="22"/>
      <c r="J21" s="32"/>
      <c r="K21" s="33">
        <v>46066</v>
      </c>
      <c r="L21" s="34">
        <v>1000000</v>
      </c>
      <c r="M21" s="35">
        <v>2531000</v>
      </c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33">
        <v>46067</v>
      </c>
      <c r="L22" s="34">
        <v>540000</v>
      </c>
      <c r="M22" s="35"/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33">
        <v>46068</v>
      </c>
      <c r="L23" s="34">
        <v>1600000</v>
      </c>
      <c r="M23" s="35"/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33">
        <v>46069</v>
      </c>
      <c r="L24" s="34">
        <v>1000000</v>
      </c>
      <c r="M24" s="35"/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33">
        <v>46070</v>
      </c>
      <c r="L25" s="34">
        <v>700000</v>
      </c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352400</v>
      </c>
      <c r="I26" s="8"/>
      <c r="J26" s="32"/>
      <c r="K26" s="33">
        <v>46071</v>
      </c>
      <c r="L26" s="34">
        <v>5000000</v>
      </c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44201400</v>
      </c>
      <c r="J27" s="32"/>
      <c r="K27" s="57"/>
      <c r="L27" s="122">
        <v>1000000</v>
      </c>
      <c r="M27" s="54"/>
      <c r="N27" s="33"/>
      <c r="O27" s="34"/>
      <c r="P27" s="54"/>
      <c r="Q27" s="37"/>
      <c r="R27" s="52"/>
    </row>
    <row r="28" spans="1:21" x14ac:dyDescent="0.2">
      <c r="A28" s="7"/>
      <c r="B28" s="7"/>
      <c r="C28" s="58" t="s">
        <v>27</v>
      </c>
      <c r="D28" s="7"/>
      <c r="E28" s="7"/>
      <c r="F28" s="7"/>
      <c r="G28" s="59"/>
      <c r="H28" s="8"/>
      <c r="I28" s="8"/>
      <c r="J28" s="32"/>
      <c r="K28" s="123"/>
      <c r="L28" s="43"/>
      <c r="M28" s="50"/>
      <c r="N28" s="33"/>
      <c r="O28" s="34"/>
      <c r="P28" s="60"/>
      <c r="Q28" s="61"/>
      <c r="R28" s="40"/>
      <c r="S28" s="41"/>
      <c r="T28" s="48"/>
      <c r="U28" s="41"/>
    </row>
    <row r="29" spans="1:21" x14ac:dyDescent="0.2">
      <c r="A29" s="7"/>
      <c r="B29" s="7"/>
      <c r="C29" s="58" t="s">
        <v>28</v>
      </c>
      <c r="D29" s="7"/>
      <c r="E29" s="7"/>
      <c r="F29" s="7"/>
      <c r="G29" s="59"/>
      <c r="H29" s="8"/>
      <c r="I29" s="8"/>
      <c r="J29" s="32"/>
      <c r="K29" s="33"/>
      <c r="L29" s="43"/>
      <c r="M29" s="50"/>
      <c r="N29" s="33"/>
      <c r="O29" s="34"/>
      <c r="P29" s="60"/>
      <c r="Q29" s="61"/>
      <c r="R29" s="40"/>
      <c r="S29" s="41"/>
      <c r="T29" s="62"/>
      <c r="U29" s="41"/>
    </row>
    <row r="30" spans="1:21" x14ac:dyDescent="0.25">
      <c r="A30" s="7"/>
      <c r="B30" s="7"/>
      <c r="C30" s="7"/>
      <c r="D30" s="7"/>
      <c r="E30" s="7"/>
      <c r="F30" s="7"/>
      <c r="G30" s="63"/>
      <c r="H30" s="8"/>
      <c r="I30" s="8"/>
      <c r="J30" s="32"/>
      <c r="K30" s="33"/>
      <c r="L30" s="43"/>
      <c r="M30" s="64"/>
      <c r="N30" s="33"/>
      <c r="O30" s="34"/>
      <c r="P30" s="64"/>
      <c r="Q30" s="61"/>
      <c r="R30" s="40"/>
      <c r="S30" s="41"/>
      <c r="T30" s="48"/>
      <c r="U30" s="41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3"/>
      <c r="L31" s="43"/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7</v>
      </c>
      <c r="H32" s="8"/>
      <c r="I32" s="8">
        <f>+'05 Mei '!I40</f>
        <v>451495965</v>
      </c>
      <c r="J32" s="32"/>
      <c r="K32" s="65"/>
      <c r="L32" s="43"/>
      <c r="M32" s="64"/>
      <c r="N32" s="33"/>
      <c r="O32" s="34"/>
      <c r="P32" s="64"/>
      <c r="Q32" s="61"/>
      <c r="R32" s="2"/>
      <c r="S32" s="41"/>
      <c r="T32" s="2"/>
      <c r="U32" s="41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+'06 Mei'!I58</f>
        <v>27458900</v>
      </c>
      <c r="J33" s="32"/>
      <c r="K33" s="65"/>
      <c r="L33" s="43"/>
      <c r="M33" s="64"/>
      <c r="N33" s="33"/>
      <c r="O33" s="34"/>
      <c r="P33" s="64"/>
      <c r="Q33" s="61"/>
      <c r="R33" s="2"/>
      <c r="S33" s="41"/>
      <c r="T33" s="2"/>
      <c r="U33" s="41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3"/>
      <c r="L34" s="34"/>
      <c r="M34" s="64"/>
      <c r="N34" s="33"/>
      <c r="O34" s="34"/>
      <c r="P34" s="64"/>
      <c r="Q34" s="61"/>
      <c r="R34" s="2"/>
      <c r="S34" s="41"/>
      <c r="T34" s="66"/>
      <c r="U34" s="41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0"/>
      <c r="J35" s="32"/>
      <c r="K35" s="57"/>
      <c r="L35" s="34"/>
      <c r="M35" s="64"/>
      <c r="N35" s="33"/>
      <c r="O35" s="34"/>
      <c r="P35" s="64"/>
      <c r="Q35" s="61"/>
      <c r="R35" s="41"/>
      <c r="S35" s="41"/>
      <c r="T35" s="2"/>
      <c r="U35" s="41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34"/>
      <c r="N36" s="33"/>
      <c r="O36" s="34"/>
      <c r="Q36" s="61"/>
      <c r="R36" s="9"/>
      <c r="S36" s="41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34"/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35</v>
      </c>
      <c r="F38" s="7"/>
      <c r="G38" s="22"/>
      <c r="H38" s="55"/>
      <c r="I38" s="8"/>
      <c r="J38" s="32"/>
      <c r="K38" s="32"/>
      <c r="L38" s="34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 t="s">
        <v>36</v>
      </c>
      <c r="D39" s="7"/>
      <c r="E39" s="7"/>
      <c r="F39" s="7"/>
      <c r="G39" s="7"/>
      <c r="H39" s="68"/>
      <c r="I39" s="7" t="s">
        <v>7</v>
      </c>
      <c r="J39" s="32"/>
      <c r="K39" s="32"/>
      <c r="L39" s="34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37</v>
      </c>
      <c r="D40" s="7"/>
      <c r="E40" s="7"/>
      <c r="F40" s="7"/>
      <c r="G40" s="7"/>
      <c r="H40" s="8"/>
      <c r="I40" s="8">
        <f>+I32+H38-H39</f>
        <v>451495965</v>
      </c>
      <c r="J40" s="32"/>
      <c r="K40" s="32"/>
      <c r="L40" s="34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34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7" t="s">
        <v>38</v>
      </c>
      <c r="D42" s="7"/>
      <c r="E42" s="7"/>
      <c r="F42" s="7"/>
      <c r="G42" s="7"/>
      <c r="H42" s="8">
        <v>75000000</v>
      </c>
      <c r="I42" s="8"/>
      <c r="J42" s="32"/>
      <c r="K42" s="32"/>
      <c r="L42" s="34"/>
      <c r="N42" s="33"/>
      <c r="O42" s="34"/>
      <c r="Q42" s="61"/>
      <c r="S42" s="41"/>
      <c r="T42" s="2"/>
      <c r="U42" s="2"/>
    </row>
    <row r="43" spans="1:21" x14ac:dyDescent="0.2">
      <c r="A43" s="7"/>
      <c r="B43" s="7"/>
      <c r="C43" s="17" t="s">
        <v>39</v>
      </c>
      <c r="D43" s="7"/>
      <c r="E43" s="7"/>
      <c r="F43" s="7"/>
      <c r="G43" s="7"/>
      <c r="H43" s="55">
        <v>7528602</v>
      </c>
      <c r="J43" s="32"/>
      <c r="K43" s="32"/>
      <c r="L43" s="34"/>
      <c r="N43" s="33"/>
      <c r="O43" s="34"/>
      <c r="Q43" s="61"/>
      <c r="S43" s="41"/>
      <c r="T43" s="2"/>
      <c r="U43" s="2"/>
    </row>
    <row r="44" spans="1:21" x14ac:dyDescent="0.2">
      <c r="A44" s="7"/>
      <c r="B44" s="7"/>
      <c r="C44" s="17" t="s">
        <v>40</v>
      </c>
      <c r="D44" s="7"/>
      <c r="E44" s="7"/>
      <c r="F44" s="7"/>
      <c r="G44" s="7"/>
      <c r="H44" s="8">
        <v>14838470</v>
      </c>
      <c r="I44" s="8"/>
      <c r="J44" s="32"/>
      <c r="K44" s="32"/>
      <c r="L44" s="34"/>
      <c r="N44" s="57"/>
      <c r="O44" s="69"/>
      <c r="Q44" s="61"/>
      <c r="S44" s="41"/>
      <c r="T44" s="2"/>
      <c r="U44" s="2"/>
    </row>
    <row r="45" spans="1:21" ht="16.5" x14ac:dyDescent="0.35">
      <c r="A45" s="7"/>
      <c r="B45" s="7"/>
      <c r="C45" s="17" t="s">
        <v>41</v>
      </c>
      <c r="D45" s="7"/>
      <c r="E45" s="7"/>
      <c r="F45" s="7"/>
      <c r="G45" s="7"/>
      <c r="H45" s="70">
        <v>43523470</v>
      </c>
      <c r="I45" s="8"/>
      <c r="J45" s="32"/>
      <c r="K45" s="32"/>
      <c r="L45" s="34"/>
      <c r="N45" s="33"/>
      <c r="O45" s="69"/>
      <c r="Q45" s="61"/>
      <c r="R45" s="71"/>
      <c r="S45" s="40"/>
      <c r="T45" s="72"/>
      <c r="U45" s="72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73">
        <f>SUM(H42:H45)</f>
        <v>140890542</v>
      </c>
      <c r="J46" s="32"/>
      <c r="K46" s="32"/>
      <c r="L46" s="34"/>
      <c r="N46" s="57"/>
      <c r="O46" s="69"/>
      <c r="Q46" s="61"/>
      <c r="R46" s="71"/>
      <c r="S46" s="40"/>
      <c r="T46" s="74"/>
      <c r="U46" s="72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75">
        <f>SUM(I40:I46)</f>
        <v>592386507</v>
      </c>
      <c r="J47" s="32"/>
      <c r="K47" s="32"/>
      <c r="L47" s="34"/>
      <c r="N47" s="33"/>
      <c r="O47" s="69"/>
      <c r="Q47" s="61"/>
      <c r="R47" s="71"/>
      <c r="S47" s="40"/>
      <c r="T47" s="71"/>
      <c r="U47" s="72"/>
    </row>
    <row r="48" spans="1:21" x14ac:dyDescent="0.25">
      <c r="A48" s="7"/>
      <c r="B48" s="17">
        <v>2</v>
      </c>
      <c r="C48" s="17" t="s">
        <v>42</v>
      </c>
      <c r="D48" s="7"/>
      <c r="E48" s="7"/>
      <c r="F48" s="7"/>
      <c r="G48" s="7"/>
      <c r="H48" s="8"/>
      <c r="I48" s="8"/>
      <c r="J48" s="76"/>
      <c r="K48" s="77"/>
      <c r="L48" s="34"/>
      <c r="N48" s="57"/>
      <c r="O48" s="69"/>
      <c r="Q48" s="61"/>
      <c r="R48" s="71"/>
      <c r="S48" s="72"/>
      <c r="T48" s="71"/>
      <c r="U48" s="72"/>
    </row>
    <row r="49" spans="1:21" x14ac:dyDescent="0.25">
      <c r="A49" s="7"/>
      <c r="B49" s="7"/>
      <c r="C49" s="7" t="s">
        <v>36</v>
      </c>
      <c r="D49" s="7"/>
      <c r="E49" s="7"/>
      <c r="F49" s="7"/>
      <c r="G49" s="16"/>
      <c r="H49" s="8">
        <f>M121</f>
        <v>5664500</v>
      </c>
      <c r="I49" s="8"/>
      <c r="J49" s="76"/>
      <c r="K49" s="77"/>
      <c r="L49" s="34"/>
      <c r="N49" s="33"/>
      <c r="O49" s="57"/>
      <c r="Q49" s="61"/>
      <c r="R49" s="78"/>
      <c r="S49" s="78">
        <f>SUM(S13:S47)</f>
        <v>0</v>
      </c>
      <c r="T49" s="71"/>
      <c r="U49" s="72"/>
    </row>
    <row r="50" spans="1:21" x14ac:dyDescent="0.25">
      <c r="A50" s="7"/>
      <c r="B50" s="7"/>
      <c r="C50" s="7" t="s">
        <v>43</v>
      </c>
      <c r="D50" s="7"/>
      <c r="E50" s="7"/>
      <c r="F50" s="7"/>
      <c r="G50" s="21"/>
      <c r="H50" s="79"/>
      <c r="I50" s="8" t="s">
        <v>7</v>
      </c>
      <c r="J50" s="80"/>
      <c r="K50" s="77"/>
      <c r="L50" s="34"/>
      <c r="M50" s="81"/>
      <c r="N50" s="33"/>
      <c r="O50" s="57"/>
      <c r="P50" s="81"/>
      <c r="Q50" s="61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7</v>
      </c>
      <c r="H51" s="82"/>
      <c r="I51" s="8">
        <f>H49+H50</f>
        <v>5664500</v>
      </c>
      <c r="J51" s="80"/>
      <c r="K51" s="77"/>
      <c r="L51" s="34"/>
      <c r="M51" s="81"/>
      <c r="N51" s="33"/>
      <c r="O51" s="43"/>
      <c r="P51" s="81"/>
      <c r="Q51" s="61"/>
      <c r="R51" s="83"/>
      <c r="S51" s="2" t="s">
        <v>44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84"/>
      <c r="I52" s="8" t="s">
        <v>7</v>
      </c>
      <c r="J52" s="76"/>
      <c r="K52" s="77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7" t="s">
        <v>45</v>
      </c>
      <c r="D53" s="7"/>
      <c r="E53" s="7"/>
      <c r="F53" s="7"/>
      <c r="G53" s="16"/>
      <c r="I53" s="8">
        <v>0</v>
      </c>
      <c r="J53" s="85"/>
      <c r="K53" s="77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86" t="s">
        <v>46</v>
      </c>
      <c r="D54" s="7"/>
      <c r="E54" s="7"/>
      <c r="F54" s="7"/>
      <c r="G54" s="16"/>
      <c r="H54" s="55">
        <f>+L121</f>
        <v>22232000</v>
      </c>
      <c r="I54" s="8"/>
      <c r="J54" s="87"/>
      <c r="K54" s="77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86" t="s">
        <v>47</v>
      </c>
      <c r="D55" s="7"/>
      <c r="E55" s="7"/>
      <c r="F55" s="7"/>
      <c r="G55" s="16"/>
      <c r="H55" s="55">
        <f>+O121</f>
        <v>0</v>
      </c>
      <c r="I55" s="8"/>
      <c r="J55" s="87"/>
      <c r="K55" s="77"/>
      <c r="L55" s="34"/>
      <c r="M55" s="81"/>
      <c r="N55" s="33"/>
      <c r="O55" s="43"/>
      <c r="P55" s="81"/>
      <c r="Q55" s="61"/>
      <c r="R55" s="83"/>
      <c r="S55" s="2"/>
      <c r="U55" s="2"/>
    </row>
    <row r="56" spans="1:21" x14ac:dyDescent="0.25">
      <c r="A56" s="7"/>
      <c r="B56" s="7"/>
      <c r="C56" s="7" t="s">
        <v>48</v>
      </c>
      <c r="D56" s="7"/>
      <c r="E56" s="7"/>
      <c r="F56" s="7"/>
      <c r="G56" s="7"/>
      <c r="H56" s="68">
        <v>175000</v>
      </c>
      <c r="I56" s="8"/>
      <c r="J56" s="87"/>
      <c r="K56" s="77"/>
      <c r="L56" s="34"/>
      <c r="M56" s="81"/>
      <c r="N56" s="33"/>
      <c r="O56" s="43"/>
      <c r="P56" s="81"/>
      <c r="Q56" s="61"/>
      <c r="R56" s="83"/>
      <c r="S56" s="2"/>
      <c r="U56" s="2"/>
    </row>
    <row r="57" spans="1:21" x14ac:dyDescent="0.25">
      <c r="A57" s="7"/>
      <c r="B57" s="7"/>
      <c r="C57" s="7" t="s">
        <v>49</v>
      </c>
      <c r="D57" s="7"/>
      <c r="E57" s="7"/>
      <c r="F57" s="7"/>
      <c r="G57" s="7"/>
      <c r="H57" s="16"/>
      <c r="I57" s="68">
        <f>SUM(H54:H56)</f>
        <v>22407000</v>
      </c>
      <c r="J57" s="85"/>
      <c r="K57" s="77"/>
      <c r="L57" s="34"/>
      <c r="M57" s="81"/>
      <c r="N57" s="33"/>
      <c r="O57" s="43"/>
      <c r="P57" s="81"/>
      <c r="Q57" s="61"/>
      <c r="R57" s="88"/>
      <c r="S57" s="66"/>
      <c r="T57" s="88"/>
      <c r="U57" s="66"/>
    </row>
    <row r="58" spans="1:21" x14ac:dyDescent="0.25">
      <c r="A58" s="7"/>
      <c r="B58" s="7"/>
      <c r="C58" s="17" t="s">
        <v>49</v>
      </c>
      <c r="D58" s="7"/>
      <c r="E58" s="7"/>
      <c r="F58" s="7"/>
      <c r="G58" s="7"/>
      <c r="H58" s="8"/>
      <c r="I58" s="8">
        <f>+I33-I51+I57</f>
        <v>44201400</v>
      </c>
      <c r="J58" s="85"/>
      <c r="K58" s="77"/>
      <c r="L58" s="34"/>
      <c r="M58" s="89"/>
      <c r="N58" s="33"/>
      <c r="O58" s="43"/>
      <c r="P58" s="89"/>
      <c r="Q58" s="61"/>
      <c r="R58" s="88"/>
      <c r="S58" s="66"/>
      <c r="T58" s="88"/>
      <c r="U58" s="66"/>
    </row>
    <row r="59" spans="1:21" x14ac:dyDescent="0.25">
      <c r="A59" s="86" t="s">
        <v>50</v>
      </c>
      <c r="B59" s="7"/>
      <c r="C59" s="7" t="s">
        <v>51</v>
      </c>
      <c r="D59" s="7"/>
      <c r="E59" s="7"/>
      <c r="F59" s="7"/>
      <c r="G59" s="7"/>
      <c r="H59" s="8"/>
      <c r="I59" s="8">
        <f>+I27</f>
        <v>44201400</v>
      </c>
      <c r="J59" s="87"/>
      <c r="K59" s="77"/>
      <c r="L59" s="34"/>
      <c r="M59" s="89"/>
      <c r="N59" s="33"/>
      <c r="O59" s="43"/>
      <c r="P59" s="89"/>
      <c r="Q59" s="61"/>
      <c r="R59" s="88"/>
      <c r="S59" s="66"/>
      <c r="T59" s="88"/>
      <c r="U59" s="66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7</v>
      </c>
      <c r="I60" s="68">
        <v>0</v>
      </c>
      <c r="J60" s="87"/>
      <c r="K60" s="77"/>
      <c r="L60" s="34"/>
      <c r="M60" s="90"/>
      <c r="N60" s="33"/>
      <c r="O60" s="43"/>
      <c r="P60" s="90"/>
      <c r="Q60" s="61"/>
      <c r="R60" s="88"/>
      <c r="S60" s="66"/>
      <c r="T60" s="88"/>
      <c r="U60" s="91"/>
    </row>
    <row r="61" spans="1:21" x14ac:dyDescent="0.25">
      <c r="A61" s="7"/>
      <c r="B61" s="7"/>
      <c r="C61" s="7"/>
      <c r="D61" s="7"/>
      <c r="E61" s="7" t="s">
        <v>52</v>
      </c>
      <c r="F61" s="7"/>
      <c r="G61" s="7"/>
      <c r="H61" s="8"/>
      <c r="I61" s="8">
        <f>+I59-I58</f>
        <v>0</v>
      </c>
      <c r="J61" s="92"/>
      <c r="K61" s="77"/>
      <c r="L61" s="34"/>
      <c r="M61" s="81"/>
      <c r="N61" s="33"/>
      <c r="O61" s="43"/>
      <c r="P61" s="81"/>
      <c r="Q61" s="61"/>
      <c r="R61" s="88"/>
      <c r="S61" s="66"/>
      <c r="T61" s="88"/>
      <c r="U61" s="88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92"/>
      <c r="K62" s="77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 t="s">
        <v>53</v>
      </c>
      <c r="B63" s="7"/>
      <c r="C63" s="7"/>
      <c r="D63" s="7"/>
      <c r="E63" s="7"/>
      <c r="F63" s="7"/>
      <c r="G63" s="7"/>
      <c r="H63" s="8"/>
      <c r="I63" s="93"/>
      <c r="J63" s="92"/>
      <c r="K63" s="77"/>
      <c r="L63" s="34"/>
      <c r="M63" s="90"/>
      <c r="N63" s="33"/>
      <c r="O63" s="43"/>
      <c r="P63" s="90"/>
      <c r="Q63" s="61"/>
      <c r="R63" s="88"/>
      <c r="S63" s="66"/>
      <c r="T63" s="88"/>
      <c r="U63" s="88"/>
    </row>
    <row r="64" spans="1:21" x14ac:dyDescent="0.25">
      <c r="A64" s="7" t="s">
        <v>54</v>
      </c>
      <c r="B64" s="7"/>
      <c r="C64" s="7"/>
      <c r="D64" s="7"/>
      <c r="E64" s="7" t="s">
        <v>7</v>
      </c>
      <c r="F64" s="7"/>
      <c r="G64" s="7" t="s">
        <v>55</v>
      </c>
      <c r="H64" s="8"/>
      <c r="I64" s="22"/>
      <c r="J64" s="92"/>
      <c r="K64" s="77"/>
      <c r="L64" s="34"/>
      <c r="M64" s="90"/>
      <c r="N64" s="33"/>
      <c r="O64" s="43"/>
      <c r="P64" s="90"/>
      <c r="Q64" s="61"/>
      <c r="R64" s="88"/>
      <c r="S64" s="66"/>
      <c r="T64" s="88"/>
      <c r="U64" s="88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7</v>
      </c>
      <c r="I65" s="22"/>
      <c r="J65" s="92"/>
      <c r="K65" s="77"/>
      <c r="L65" s="34"/>
      <c r="M65" s="90"/>
      <c r="N65" s="33"/>
      <c r="O65" s="43"/>
      <c r="P65" s="90"/>
      <c r="Q65" s="61"/>
      <c r="S65" s="41"/>
    </row>
    <row r="66" spans="1:19" x14ac:dyDescent="0.25">
      <c r="A66" s="94"/>
      <c r="B66" s="95"/>
      <c r="C66" s="95"/>
      <c r="D66" s="96"/>
      <c r="E66" s="96"/>
      <c r="F66" s="96"/>
      <c r="G66" s="96"/>
      <c r="H66" s="96"/>
      <c r="J66" s="92"/>
      <c r="K66" s="77"/>
      <c r="L66" s="34"/>
      <c r="N66" s="33"/>
      <c r="O66" s="43"/>
      <c r="Q66" s="61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92"/>
      <c r="K67" s="77"/>
      <c r="L67" s="34"/>
      <c r="N67" s="33"/>
      <c r="O67" s="43"/>
      <c r="Q67" s="61"/>
      <c r="S67" s="83"/>
    </row>
    <row r="68" spans="1:19" x14ac:dyDescent="0.25">
      <c r="A68" s="97" t="s">
        <v>56</v>
      </c>
      <c r="B68" s="95"/>
      <c r="C68" s="95"/>
      <c r="D68" s="96"/>
      <c r="E68" s="96"/>
      <c r="F68" s="96"/>
      <c r="G68" s="9" t="s">
        <v>57</v>
      </c>
      <c r="J68" s="92"/>
      <c r="K68" s="77"/>
      <c r="L68" s="34"/>
      <c r="O68" s="43"/>
      <c r="Q68" s="61"/>
      <c r="S68" s="83"/>
    </row>
    <row r="69" spans="1:19" x14ac:dyDescent="0.25">
      <c r="K69" s="77"/>
      <c r="L69" s="34"/>
    </row>
    <row r="70" spans="1:19" x14ac:dyDescent="0.25">
      <c r="A70" s="97" t="s">
        <v>58</v>
      </c>
      <c r="B70" s="95"/>
      <c r="C70" s="95"/>
      <c r="D70" s="96"/>
      <c r="E70" s="96"/>
      <c r="F70" s="96"/>
      <c r="G70" s="9"/>
      <c r="H70" s="6" t="s">
        <v>59</v>
      </c>
      <c r="J70" s="92"/>
      <c r="K70" s="77"/>
      <c r="L70" s="34"/>
      <c r="O70" s="43"/>
      <c r="Q70" s="61"/>
      <c r="S70" s="83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/>
      <c r="F72" s="2"/>
      <c r="G72" s="96" t="s">
        <v>60</v>
      </c>
      <c r="H72" s="2"/>
      <c r="I72" s="2"/>
      <c r="J72" s="92"/>
      <c r="K72" s="77"/>
      <c r="L72" s="34"/>
      <c r="M72" s="90"/>
      <c r="N72" s="90"/>
      <c r="O72" s="43"/>
      <c r="P72" s="90"/>
      <c r="Q72" s="61"/>
    </row>
    <row r="73" spans="1:19" x14ac:dyDescent="0.25">
      <c r="A73" s="2"/>
      <c r="B73" s="2"/>
      <c r="C73" s="2"/>
      <c r="D73" s="2"/>
      <c r="E73" s="2"/>
      <c r="F73" s="2"/>
      <c r="G73" s="96"/>
      <c r="H73" s="2"/>
      <c r="I73" s="2"/>
      <c r="J73" s="92"/>
      <c r="K73" s="77"/>
      <c r="L73" s="34"/>
      <c r="O73" s="43"/>
      <c r="Q73" s="61"/>
    </row>
    <row r="74" spans="1:19" x14ac:dyDescent="0.25">
      <c r="A74" s="2"/>
      <c r="B74" s="2"/>
      <c r="C74" s="2"/>
      <c r="D74" s="2"/>
      <c r="E74" s="2" t="s">
        <v>61</v>
      </c>
      <c r="F74" s="2"/>
      <c r="G74" s="2"/>
      <c r="H74" s="2"/>
      <c r="I74" s="2"/>
      <c r="J74" s="92"/>
      <c r="K74" s="77"/>
      <c r="L74" s="34"/>
      <c r="O74" s="43"/>
      <c r="Q74" s="61"/>
    </row>
    <row r="75" spans="1:19" x14ac:dyDescent="0.25">
      <c r="A75" s="2"/>
      <c r="B75" s="2"/>
      <c r="C75" s="2"/>
      <c r="D75" s="2"/>
      <c r="E75" s="2" t="s">
        <v>61</v>
      </c>
      <c r="F75" s="2"/>
      <c r="G75" s="2"/>
      <c r="H75" s="2"/>
      <c r="I75" s="99"/>
      <c r="J75" s="92"/>
      <c r="K75" s="77"/>
      <c r="L75" s="34"/>
      <c r="O75" s="43"/>
      <c r="Q75" s="61"/>
    </row>
    <row r="76" spans="1:19" x14ac:dyDescent="0.25">
      <c r="A76" s="96"/>
      <c r="B76" s="96"/>
      <c r="C76" s="96"/>
      <c r="D76" s="96"/>
      <c r="E76" s="96"/>
      <c r="F76" s="96"/>
      <c r="G76" s="100"/>
      <c r="H76" s="101"/>
      <c r="I76" s="96"/>
      <c r="J76" s="92"/>
      <c r="K76" s="77"/>
      <c r="L76" s="34"/>
      <c r="O76" s="43"/>
      <c r="Q76" s="102"/>
    </row>
    <row r="77" spans="1:19" x14ac:dyDescent="0.25">
      <c r="A77" s="96"/>
      <c r="B77" s="96"/>
      <c r="C77" s="96"/>
      <c r="D77" s="96"/>
      <c r="E77" s="96"/>
      <c r="F77" s="96"/>
      <c r="G77" s="100" t="s">
        <v>62</v>
      </c>
      <c r="H77" s="103"/>
      <c r="I77" s="96"/>
      <c r="J77" s="92"/>
      <c r="K77" s="77"/>
      <c r="L77" s="34"/>
      <c r="O77" s="43"/>
      <c r="Q77" s="102"/>
    </row>
    <row r="78" spans="1:19" x14ac:dyDescent="0.25">
      <c r="A78" s="104"/>
      <c r="B78" s="105"/>
      <c r="C78" s="105"/>
      <c r="D78" s="105"/>
      <c r="E78" s="106"/>
      <c r="F78" s="2"/>
      <c r="G78" s="2"/>
      <c r="H78" s="66"/>
      <c r="I78" s="2"/>
      <c r="J78" s="92"/>
      <c r="K78" s="77"/>
      <c r="L78" s="34"/>
      <c r="O78" s="43"/>
      <c r="Q78" s="102"/>
    </row>
    <row r="79" spans="1:19" x14ac:dyDescent="0.25">
      <c r="A79" s="104"/>
      <c r="B79" s="105"/>
      <c r="C79" s="107"/>
      <c r="D79" s="105"/>
      <c r="E79" s="108"/>
      <c r="F79" s="2"/>
      <c r="G79" s="2"/>
      <c r="H79" s="66"/>
      <c r="I79" s="2"/>
      <c r="J79" s="92"/>
      <c r="K79" s="109"/>
      <c r="O79" s="43"/>
      <c r="Q79" s="102"/>
    </row>
    <row r="80" spans="1:19" x14ac:dyDescent="0.25">
      <c r="A80" s="106"/>
      <c r="B80" s="105"/>
      <c r="C80" s="107"/>
      <c r="D80" s="107"/>
      <c r="E80" s="110"/>
      <c r="F80" s="83"/>
      <c r="H80" s="88"/>
      <c r="J80" s="92"/>
      <c r="O80" s="43"/>
      <c r="Q80" s="102"/>
    </row>
    <row r="81" spans="1:17" x14ac:dyDescent="0.25">
      <c r="A81" s="111"/>
      <c r="B81" s="105"/>
      <c r="C81" s="112"/>
      <c r="D81" s="112"/>
      <c r="E81" s="110"/>
      <c r="H81" s="88"/>
      <c r="J81" s="92"/>
      <c r="O81" s="43"/>
      <c r="Q81" s="102"/>
    </row>
    <row r="82" spans="1:17" x14ac:dyDescent="0.25">
      <c r="A82" s="113"/>
      <c r="B82" s="105"/>
      <c r="C82" s="112"/>
      <c r="D82" s="112"/>
      <c r="E82" s="110"/>
      <c r="H82" s="88"/>
      <c r="J82" s="92"/>
      <c r="O82" s="43"/>
      <c r="Q82" s="114"/>
    </row>
    <row r="83" spans="1:17" x14ac:dyDescent="0.25">
      <c r="A83" s="113"/>
      <c r="B83" s="105"/>
      <c r="C83" s="112"/>
      <c r="D83" s="112"/>
      <c r="E83" s="110"/>
      <c r="H83" s="88"/>
      <c r="J83" s="92"/>
      <c r="O83" s="43"/>
      <c r="Q83" s="114"/>
    </row>
    <row r="84" spans="1:17" x14ac:dyDescent="0.25">
      <c r="A84" s="115"/>
      <c r="B84" s="105"/>
      <c r="C84" s="105"/>
      <c r="D84" s="105"/>
      <c r="E84" s="106"/>
      <c r="F84" s="2"/>
      <c r="G84" s="2"/>
      <c r="H84" s="66"/>
      <c r="I84" s="2"/>
      <c r="J84" s="92"/>
      <c r="K84" s="57"/>
      <c r="L84" s="43"/>
      <c r="O84" s="43"/>
      <c r="Q84" s="114"/>
    </row>
    <row r="85" spans="1:17" x14ac:dyDescent="0.25">
      <c r="A85" s="104" t="s">
        <v>63</v>
      </c>
      <c r="B85" s="105"/>
      <c r="C85" s="105"/>
      <c r="D85" s="105"/>
      <c r="E85" s="106"/>
      <c r="F85" s="2"/>
      <c r="G85" s="2"/>
      <c r="H85" s="66"/>
      <c r="I85" s="2"/>
      <c r="J85" s="92"/>
      <c r="K85" s="116"/>
      <c r="L85" s="43"/>
      <c r="O85" s="43"/>
      <c r="Q85" s="114"/>
    </row>
    <row r="86" spans="1:17" x14ac:dyDescent="0.25">
      <c r="A86" s="104"/>
      <c r="B86" s="105"/>
      <c r="C86" s="107"/>
      <c r="D86" s="105"/>
      <c r="E86" s="108"/>
      <c r="F86" s="2"/>
      <c r="G86" s="2"/>
      <c r="H86" s="66"/>
      <c r="I86" s="2"/>
      <c r="J86" s="92"/>
      <c r="K86" s="116"/>
      <c r="L86" s="43"/>
      <c r="O86" s="43"/>
      <c r="Q86" s="114"/>
    </row>
    <row r="87" spans="1:17" x14ac:dyDescent="0.25">
      <c r="A87" s="117">
        <f>SUM(A68:A86)</f>
        <v>0</v>
      </c>
      <c r="E87" s="88">
        <f>SUM(E68:E86)</f>
        <v>0</v>
      </c>
      <c r="H87" s="88">
        <f>SUM(H68:H86)</f>
        <v>0</v>
      </c>
      <c r="J87" s="92"/>
      <c r="K87" s="116"/>
      <c r="L87" s="43"/>
      <c r="O87" s="43"/>
      <c r="Q87" s="114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5">
      <c r="J92" s="92"/>
      <c r="K92" s="116"/>
      <c r="L92" s="43"/>
      <c r="O92" s="43"/>
      <c r="Q92" s="102"/>
    </row>
    <row r="93" spans="1:17" x14ac:dyDescent="0.25">
      <c r="J93" s="92"/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">
      <c r="K98" s="116"/>
      <c r="L98" s="43"/>
      <c r="O98" s="43"/>
      <c r="Q98" s="102"/>
    </row>
    <row r="99" spans="1:21" x14ac:dyDescent="0.2">
      <c r="K99" s="116"/>
      <c r="L99" s="43"/>
      <c r="O99" s="43"/>
      <c r="Q99" s="102"/>
    </row>
    <row r="100" spans="1:21" x14ac:dyDescent="0.25">
      <c r="K100" s="116"/>
      <c r="L100" s="118"/>
      <c r="O100" s="118"/>
      <c r="Q100" s="102"/>
    </row>
    <row r="101" spans="1:21" x14ac:dyDescent="0.25">
      <c r="K101" s="116"/>
      <c r="L101" s="118"/>
      <c r="O101" s="118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x14ac:dyDescent="0.25">
      <c r="K107" s="116"/>
      <c r="L107" s="119"/>
      <c r="O107" s="119"/>
      <c r="Q107" s="102"/>
    </row>
    <row r="108" spans="1:21" x14ac:dyDescent="0.25">
      <c r="K108" s="116"/>
      <c r="L108" s="119"/>
      <c r="O108" s="119"/>
      <c r="Q108" s="102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102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8"/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16"/>
      <c r="L113" s="119"/>
      <c r="O113" s="119"/>
      <c r="Q113" s="90">
        <f>SUM(Q13:Q112)</f>
        <v>0</v>
      </c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19"/>
      <c r="O119" s="119"/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16"/>
      <c r="L120" s="119"/>
      <c r="O120" s="119"/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16"/>
      <c r="L121" s="120">
        <f>SUM(L12:L120)</f>
        <v>22232000</v>
      </c>
      <c r="M121" s="120">
        <f t="shared" ref="M121:P121" si="1">SUM(M13:M120)</f>
        <v>5664500</v>
      </c>
      <c r="N121" s="120">
        <f>SUM(N13:N120)</f>
        <v>0</v>
      </c>
      <c r="O121" s="120">
        <f>SUM(O13:O120)</f>
        <v>0</v>
      </c>
      <c r="P121" s="120">
        <f t="shared" si="1"/>
        <v>0</v>
      </c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0">
        <f>SUM(L16:L121)</f>
        <v>40114000</v>
      </c>
      <c r="O122" s="120">
        <f>SUM(O13:O121)</f>
        <v>0</v>
      </c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  <row r="131" spans="1:21" s="67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98"/>
      <c r="R131" s="6"/>
      <c r="S131" s="6"/>
      <c r="T131" s="6"/>
      <c r="U131" s="6"/>
    </row>
    <row r="132" spans="1:21" s="67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98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4" r:id="rId1" display="cetak-kwitansi.php%3fid=1801901"/>
    <hyperlink ref="K17" r:id="rId2" display="cetak-kwitansi.php%3fid=1801904"/>
    <hyperlink ref="K18" r:id="rId3" display="cetak-kwitansi.php%3fid=1801905"/>
    <hyperlink ref="K20" r:id="rId4" display="cetak-kwitansi.php%3fid=1801907"/>
    <hyperlink ref="K21" r:id="rId5" display="cetak-kwitansi.php%3fid=1801908"/>
    <hyperlink ref="K22" r:id="rId6" display="cetak-kwitansi.php%3fid=1801909"/>
    <hyperlink ref="K23" r:id="rId7" display="cetak-kwitansi.php%3fid=1801910"/>
    <hyperlink ref="K25" r:id="rId8" display="cetak-kwitansi.php%3fid=1801912"/>
    <hyperlink ref="K13" r:id="rId9" display="cetak-kwitansi.php%3fid=1801900"/>
    <hyperlink ref="K16" r:id="rId10" display="cetak-kwitansi.php%3fid=1801903"/>
    <hyperlink ref="K19" r:id="rId11" display="cetak-kwitansi.php%3fid=1801906"/>
    <hyperlink ref="K15" r:id="rId12" display="cetak-kwitansi.php%3fid=1801902"/>
    <hyperlink ref="K24" r:id="rId13" display="cetak-kwitansi.php%3fid=1801911"/>
    <hyperlink ref="K26" r:id="rId14" display="cetak-kwitansi.php%3fid=1801913"/>
  </hyperlinks>
  <pageMargins left="0.7" right="0.7" top="0.75" bottom="0.75" header="0.3" footer="0.3"/>
  <pageSetup scale="61" orientation="portrait" r:id="rId1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2"/>
  <sheetViews>
    <sheetView view="pageBreakPreview" topLeftCell="E52" zoomScale="90" zoomScaleNormal="100" zoomScaleSheetLayoutView="90" workbookViewId="0">
      <selection activeCell="M16" sqref="M1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25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68</v>
      </c>
      <c r="C3" s="9"/>
      <c r="D3" s="7"/>
      <c r="E3" s="7"/>
      <c r="F3" s="7"/>
      <c r="G3" s="7"/>
      <c r="H3" s="7" t="s">
        <v>3</v>
      </c>
      <c r="I3" s="11">
        <v>43228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f>295+50+119</f>
        <v>464</v>
      </c>
      <c r="F8" s="21"/>
      <c r="G8" s="16">
        <f>C8*E8</f>
        <v>46400000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180+80+103</f>
        <v>363</v>
      </c>
      <c r="F9" s="21"/>
      <c r="G9" s="16">
        <f t="shared" ref="G9:G16" si="0">C9*E9</f>
        <v>18150000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2</v>
      </c>
      <c r="F10" s="21"/>
      <c r="G10" s="16">
        <f t="shared" si="0"/>
        <v>40000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5</v>
      </c>
      <c r="F11" s="21"/>
      <c r="G11" s="16">
        <f t="shared" si="0"/>
        <v>50000</v>
      </c>
      <c r="H11" s="8"/>
      <c r="I11" s="16"/>
      <c r="J11" s="16"/>
      <c r="K11" s="25"/>
      <c r="L11" s="146" t="s">
        <v>13</v>
      </c>
      <c r="M11" s="146"/>
      <c r="N11" s="147" t="s">
        <v>14</v>
      </c>
      <c r="O11" s="147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13</v>
      </c>
      <c r="F12" s="21"/>
      <c r="G12" s="16">
        <f t="shared" si="0"/>
        <v>65000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89</v>
      </c>
      <c r="F13" s="21"/>
      <c r="G13" s="16">
        <f t="shared" si="0"/>
        <v>178000</v>
      </c>
      <c r="H13" s="8"/>
      <c r="I13" s="16"/>
      <c r="J13" s="32"/>
      <c r="K13" s="33">
        <v>46072</v>
      </c>
      <c r="L13" s="43">
        <v>3300000</v>
      </c>
      <c r="M13" s="35">
        <v>600000</v>
      </c>
      <c r="N13" s="33"/>
      <c r="O13" s="34"/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16</v>
      </c>
      <c r="F14" s="21"/>
      <c r="G14" s="16">
        <f t="shared" si="0"/>
        <v>16000</v>
      </c>
      <c r="H14" s="8"/>
      <c r="I14" s="16"/>
      <c r="J14" s="32"/>
      <c r="K14" s="33">
        <v>46073</v>
      </c>
      <c r="L14" s="43">
        <v>2000000</v>
      </c>
      <c r="M14" s="35">
        <v>150000</v>
      </c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3">
        <v>46074</v>
      </c>
      <c r="L15" s="43">
        <v>1600000</v>
      </c>
      <c r="M15" s="35">
        <v>50000</v>
      </c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3">
        <v>46075</v>
      </c>
      <c r="L16" s="43">
        <v>7500000</v>
      </c>
      <c r="M16" s="35">
        <v>8000000</v>
      </c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64899000</v>
      </c>
      <c r="I17" s="9"/>
      <c r="J17" s="32"/>
      <c r="K17" s="33">
        <v>46076</v>
      </c>
      <c r="L17" s="43">
        <v>1000000</v>
      </c>
      <c r="M17" s="35"/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33">
        <v>46077</v>
      </c>
      <c r="L18" s="43">
        <v>585000</v>
      </c>
      <c r="M18" s="35"/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3">
        <v>46078</v>
      </c>
      <c r="L19" s="43">
        <v>3100000</v>
      </c>
      <c r="M19" s="35"/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3">
        <v>46079</v>
      </c>
      <c r="L20" s="43">
        <v>1400000</v>
      </c>
      <c r="M20" s="35"/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703</v>
      </c>
      <c r="F21" s="7"/>
      <c r="G21" s="22">
        <f>C21*E21</f>
        <v>351500</v>
      </c>
      <c r="H21" s="8"/>
      <c r="I21" s="22"/>
      <c r="J21" s="32"/>
      <c r="K21" s="33">
        <v>46080</v>
      </c>
      <c r="L21" s="43">
        <v>2400000</v>
      </c>
      <c r="M21" s="35"/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33">
        <v>46081</v>
      </c>
      <c r="L22" s="43">
        <v>800000</v>
      </c>
      <c r="M22" s="35"/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33">
        <v>46082</v>
      </c>
      <c r="L23" s="43">
        <v>1000000</v>
      </c>
      <c r="M23" s="35"/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57">
        <v>46083</v>
      </c>
      <c r="L24" s="34">
        <v>3000000</v>
      </c>
      <c r="M24" s="35"/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33">
        <v>46084</v>
      </c>
      <c r="L25" s="34">
        <v>2150000</v>
      </c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352400</v>
      </c>
      <c r="I26" s="8"/>
      <c r="J26" s="32"/>
      <c r="K26" s="33"/>
      <c r="L26" s="34"/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65251400</v>
      </c>
      <c r="J27" s="32"/>
      <c r="K27" s="57"/>
      <c r="L27" s="122"/>
      <c r="M27" s="54"/>
      <c r="N27" s="33"/>
      <c r="O27" s="34"/>
      <c r="P27" s="54"/>
      <c r="Q27" s="37"/>
      <c r="R27" s="52"/>
    </row>
    <row r="28" spans="1:21" x14ac:dyDescent="0.2">
      <c r="A28" s="7"/>
      <c r="B28" s="7"/>
      <c r="C28" s="58" t="s">
        <v>27</v>
      </c>
      <c r="D28" s="7"/>
      <c r="E28" s="7"/>
      <c r="F28" s="7"/>
      <c r="G28" s="59"/>
      <c r="H28" s="8"/>
      <c r="I28" s="8"/>
      <c r="J28" s="32"/>
      <c r="K28" s="123"/>
      <c r="L28" s="43"/>
      <c r="M28" s="50"/>
      <c r="N28" s="33"/>
      <c r="O28" s="34"/>
      <c r="P28" s="60"/>
      <c r="Q28" s="61"/>
      <c r="R28" s="40"/>
      <c r="S28" s="41"/>
      <c r="T28" s="48"/>
      <c r="U28" s="41"/>
    </row>
    <row r="29" spans="1:21" x14ac:dyDescent="0.2">
      <c r="A29" s="7"/>
      <c r="B29" s="7"/>
      <c r="C29" s="58" t="s">
        <v>28</v>
      </c>
      <c r="D29" s="7"/>
      <c r="E29" s="7"/>
      <c r="F29" s="7"/>
      <c r="G29" s="59"/>
      <c r="H29" s="8"/>
      <c r="I29" s="8"/>
      <c r="J29" s="32"/>
      <c r="K29" s="33"/>
      <c r="L29" s="43"/>
      <c r="M29" s="50"/>
      <c r="N29" s="33"/>
      <c r="O29" s="34"/>
      <c r="P29" s="60"/>
      <c r="Q29" s="61"/>
      <c r="R29" s="40"/>
      <c r="S29" s="41"/>
      <c r="T29" s="62"/>
      <c r="U29" s="41"/>
    </row>
    <row r="30" spans="1:21" x14ac:dyDescent="0.25">
      <c r="A30" s="7"/>
      <c r="B30" s="7"/>
      <c r="C30" s="7"/>
      <c r="D30" s="7"/>
      <c r="E30" s="7"/>
      <c r="F30" s="7"/>
      <c r="G30" s="63"/>
      <c r="H30" s="8"/>
      <c r="I30" s="8"/>
      <c r="J30" s="32"/>
      <c r="K30" s="33"/>
      <c r="L30" s="43"/>
      <c r="M30" s="64"/>
      <c r="N30" s="33"/>
      <c r="O30" s="34"/>
      <c r="P30" s="64"/>
      <c r="Q30" s="61"/>
      <c r="R30" s="40"/>
      <c r="S30" s="41"/>
      <c r="T30" s="48"/>
      <c r="U30" s="41"/>
    </row>
    <row r="31" spans="1:21" x14ac:dyDescent="0.25">
      <c r="A31" s="7"/>
      <c r="B31" s="7"/>
      <c r="C31" s="17" t="s">
        <v>29</v>
      </c>
      <c r="D31" s="7"/>
      <c r="E31" s="7"/>
      <c r="F31" s="7"/>
      <c r="G31" s="7"/>
      <c r="H31" s="8"/>
      <c r="I31" s="8"/>
      <c r="J31" s="32"/>
      <c r="K31" s="33"/>
      <c r="L31" s="43"/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 t="s">
        <v>30</v>
      </c>
      <c r="D32" s="7"/>
      <c r="E32" s="7"/>
      <c r="F32" s="7"/>
      <c r="G32" s="7" t="s">
        <v>7</v>
      </c>
      <c r="H32" s="8"/>
      <c r="I32" s="8">
        <f>+'05 Mei '!I40</f>
        <v>451495965</v>
      </c>
      <c r="J32" s="32"/>
      <c r="K32" s="65"/>
      <c r="L32" s="43"/>
      <c r="M32" s="64"/>
      <c r="N32" s="33"/>
      <c r="O32" s="34"/>
      <c r="P32" s="64"/>
      <c r="Q32" s="61"/>
      <c r="R32" s="2"/>
      <c r="S32" s="41"/>
      <c r="T32" s="2"/>
      <c r="U32" s="41"/>
    </row>
    <row r="33" spans="1:21" x14ac:dyDescent="0.25">
      <c r="A33" s="7"/>
      <c r="B33" s="7"/>
      <c r="C33" s="7" t="s">
        <v>31</v>
      </c>
      <c r="D33" s="7"/>
      <c r="E33" s="7"/>
      <c r="F33" s="7"/>
      <c r="G33" s="7"/>
      <c r="H33" s="8"/>
      <c r="I33" s="8">
        <f>+'07 Mei'!I58</f>
        <v>44201400</v>
      </c>
      <c r="J33" s="32"/>
      <c r="K33" s="65"/>
      <c r="L33" s="43"/>
      <c r="M33" s="64"/>
      <c r="N33" s="33"/>
      <c r="O33" s="34"/>
      <c r="P33" s="64"/>
      <c r="Q33" s="61"/>
      <c r="R33" s="2"/>
      <c r="S33" s="41"/>
      <c r="T33" s="2"/>
      <c r="U33" s="41"/>
    </row>
    <row r="34" spans="1:21" x14ac:dyDescent="0.25">
      <c r="A34" s="7"/>
      <c r="B34" s="7"/>
      <c r="C34" s="7"/>
      <c r="D34" s="7"/>
      <c r="E34" s="7"/>
      <c r="F34" s="7"/>
      <c r="G34" s="7"/>
      <c r="H34" s="8"/>
      <c r="I34" s="8"/>
      <c r="J34" s="32"/>
      <c r="K34" s="33"/>
      <c r="L34" s="34"/>
      <c r="M34" s="64"/>
      <c r="N34" s="33"/>
      <c r="O34" s="34"/>
      <c r="P34" s="64"/>
      <c r="Q34" s="61"/>
      <c r="R34" s="2"/>
      <c r="S34" s="41"/>
      <c r="T34" s="66"/>
      <c r="U34" s="41"/>
    </row>
    <row r="35" spans="1:21" x14ac:dyDescent="0.25">
      <c r="A35" s="7"/>
      <c r="B35" s="7"/>
      <c r="C35" s="17" t="s">
        <v>32</v>
      </c>
      <c r="D35" s="7"/>
      <c r="E35" s="7"/>
      <c r="F35" s="7"/>
      <c r="G35" s="7"/>
      <c r="H35" s="8"/>
      <c r="I35" s="40"/>
      <c r="J35" s="32"/>
      <c r="K35" s="57"/>
      <c r="L35" s="34"/>
      <c r="M35" s="64"/>
      <c r="N35" s="33"/>
      <c r="O35" s="34"/>
      <c r="P35" s="64"/>
      <c r="Q35" s="61"/>
      <c r="R35" s="41"/>
      <c r="S35" s="41"/>
      <c r="T35" s="2"/>
      <c r="U35" s="41"/>
    </row>
    <row r="36" spans="1:21" x14ac:dyDescent="0.2">
      <c r="A36" s="7"/>
      <c r="B36" s="17">
        <v>1</v>
      </c>
      <c r="C36" s="17" t="s">
        <v>33</v>
      </c>
      <c r="D36" s="7"/>
      <c r="E36" s="7"/>
      <c r="F36" s="7"/>
      <c r="G36" s="7"/>
      <c r="H36" s="8"/>
      <c r="I36" s="8"/>
      <c r="J36" s="32"/>
      <c r="K36" s="32"/>
      <c r="L36" s="34"/>
      <c r="N36" s="33"/>
      <c r="O36" s="34"/>
      <c r="Q36" s="61"/>
      <c r="R36" s="9"/>
      <c r="S36" s="41"/>
      <c r="T36" s="2"/>
      <c r="U36" s="2"/>
    </row>
    <row r="37" spans="1:21" x14ac:dyDescent="0.2">
      <c r="A37" s="7"/>
      <c r="B37" s="17"/>
      <c r="C37" s="17" t="s">
        <v>15</v>
      </c>
      <c r="D37" s="7"/>
      <c r="E37" s="7"/>
      <c r="F37" s="7"/>
      <c r="G37" s="7"/>
      <c r="H37" s="8"/>
      <c r="I37" s="8"/>
      <c r="J37" s="32"/>
      <c r="K37" s="32"/>
      <c r="L37" s="34"/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34</v>
      </c>
      <c r="D38" s="7"/>
      <c r="E38" s="7" t="s">
        <v>35</v>
      </c>
      <c r="F38" s="7"/>
      <c r="G38" s="22"/>
      <c r="H38" s="55"/>
      <c r="I38" s="8"/>
      <c r="J38" s="32"/>
      <c r="K38" s="32"/>
      <c r="L38" s="34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 t="s">
        <v>36</v>
      </c>
      <c r="D39" s="7"/>
      <c r="E39" s="7"/>
      <c r="F39" s="7"/>
      <c r="G39" s="7"/>
      <c r="H39" s="68"/>
      <c r="I39" s="7" t="s">
        <v>7</v>
      </c>
      <c r="J39" s="32"/>
      <c r="K39" s="32"/>
      <c r="L39" s="34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37</v>
      </c>
      <c r="D40" s="7"/>
      <c r="E40" s="7"/>
      <c r="F40" s="7"/>
      <c r="G40" s="7"/>
      <c r="H40" s="8"/>
      <c r="I40" s="8">
        <f>+I32+H38-H39</f>
        <v>451495965</v>
      </c>
      <c r="J40" s="32"/>
      <c r="K40" s="32"/>
      <c r="L40" s="34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7"/>
      <c r="D41" s="7"/>
      <c r="E41" s="7"/>
      <c r="F41" s="7"/>
      <c r="G41" s="7"/>
      <c r="H41" s="8"/>
      <c r="I41" s="8"/>
      <c r="J41" s="32"/>
      <c r="K41" s="32"/>
      <c r="L41" s="34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7" t="s">
        <v>38</v>
      </c>
      <c r="D42" s="7"/>
      <c r="E42" s="7"/>
      <c r="F42" s="7"/>
      <c r="G42" s="7"/>
      <c r="H42" s="8">
        <v>75000000</v>
      </c>
      <c r="I42" s="8"/>
      <c r="J42" s="32"/>
      <c r="K42" s="32"/>
      <c r="L42" s="34"/>
      <c r="N42" s="33"/>
      <c r="O42" s="34"/>
      <c r="Q42" s="61"/>
      <c r="S42" s="41"/>
      <c r="T42" s="2"/>
      <c r="U42" s="2"/>
    </row>
    <row r="43" spans="1:21" x14ac:dyDescent="0.2">
      <c r="A43" s="7"/>
      <c r="B43" s="7"/>
      <c r="C43" s="17" t="s">
        <v>39</v>
      </c>
      <c r="D43" s="7"/>
      <c r="E43" s="7"/>
      <c r="F43" s="7"/>
      <c r="G43" s="7"/>
      <c r="H43" s="55">
        <v>7528602</v>
      </c>
      <c r="J43" s="32"/>
      <c r="K43" s="32"/>
      <c r="L43" s="34"/>
      <c r="N43" s="33"/>
      <c r="O43" s="34"/>
      <c r="Q43" s="61"/>
      <c r="S43" s="41"/>
      <c r="T43" s="2"/>
      <c r="U43" s="2"/>
    </row>
    <row r="44" spans="1:21" x14ac:dyDescent="0.2">
      <c r="A44" s="7"/>
      <c r="B44" s="7"/>
      <c r="C44" s="17" t="s">
        <v>40</v>
      </c>
      <c r="D44" s="7"/>
      <c r="E44" s="7"/>
      <c r="F44" s="7"/>
      <c r="G44" s="7"/>
      <c r="H44" s="8">
        <v>14838470</v>
      </c>
      <c r="I44" s="8"/>
      <c r="J44" s="32"/>
      <c r="K44" s="32"/>
      <c r="L44" s="34"/>
      <c r="N44" s="57"/>
      <c r="O44" s="69"/>
      <c r="Q44" s="61"/>
      <c r="S44" s="41"/>
      <c r="T44" s="2"/>
      <c r="U44" s="2"/>
    </row>
    <row r="45" spans="1:21" ht="16.5" x14ac:dyDescent="0.35">
      <c r="A45" s="7"/>
      <c r="B45" s="7"/>
      <c r="C45" s="17" t="s">
        <v>41</v>
      </c>
      <c r="D45" s="7"/>
      <c r="E45" s="7"/>
      <c r="F45" s="7"/>
      <c r="G45" s="7"/>
      <c r="H45" s="70">
        <v>43523470</v>
      </c>
      <c r="I45" s="8"/>
      <c r="J45" s="32"/>
      <c r="K45" s="32"/>
      <c r="L45" s="34"/>
      <c r="N45" s="33"/>
      <c r="O45" s="69"/>
      <c r="Q45" s="61"/>
      <c r="R45" s="71"/>
      <c r="S45" s="40"/>
      <c r="T45" s="72"/>
      <c r="U45" s="72"/>
    </row>
    <row r="46" spans="1:21" ht="16.5" x14ac:dyDescent="0.35">
      <c r="A46" s="7"/>
      <c r="B46" s="7"/>
      <c r="C46" s="7"/>
      <c r="D46" s="7"/>
      <c r="E46" s="7"/>
      <c r="F46" s="7"/>
      <c r="G46" s="7"/>
      <c r="H46" s="8"/>
      <c r="I46" s="73">
        <f>SUM(H42:H45)</f>
        <v>140890542</v>
      </c>
      <c r="J46" s="32"/>
      <c r="K46" s="32"/>
      <c r="L46" s="34"/>
      <c r="N46" s="57"/>
      <c r="O46" s="69"/>
      <c r="Q46" s="61"/>
      <c r="R46" s="71"/>
      <c r="S46" s="40"/>
      <c r="T46" s="74"/>
      <c r="U46" s="72"/>
    </row>
    <row r="47" spans="1:21" x14ac:dyDescent="0.2">
      <c r="A47" s="7"/>
      <c r="B47" s="7"/>
      <c r="C47" s="7"/>
      <c r="D47" s="7"/>
      <c r="E47" s="7"/>
      <c r="F47" s="7"/>
      <c r="G47" s="7"/>
      <c r="H47" s="8"/>
      <c r="I47" s="75">
        <f>SUM(I40:I46)</f>
        <v>592386507</v>
      </c>
      <c r="J47" s="32"/>
      <c r="K47" s="32"/>
      <c r="L47" s="34"/>
      <c r="N47" s="33"/>
      <c r="O47" s="69"/>
      <c r="Q47" s="61"/>
      <c r="R47" s="71"/>
      <c r="S47" s="40"/>
      <c r="T47" s="71"/>
      <c r="U47" s="72"/>
    </row>
    <row r="48" spans="1:21" x14ac:dyDescent="0.25">
      <c r="A48" s="7"/>
      <c r="B48" s="17">
        <v>2</v>
      </c>
      <c r="C48" s="17" t="s">
        <v>42</v>
      </c>
      <c r="D48" s="7"/>
      <c r="E48" s="7"/>
      <c r="F48" s="7"/>
      <c r="G48" s="7"/>
      <c r="H48" s="8"/>
      <c r="I48" s="8"/>
      <c r="J48" s="76"/>
      <c r="K48" s="77"/>
      <c r="L48" s="34"/>
      <c r="N48" s="57"/>
      <c r="O48" s="69"/>
      <c r="Q48" s="61"/>
      <c r="R48" s="71"/>
      <c r="S48" s="72"/>
      <c r="T48" s="71"/>
      <c r="U48" s="72"/>
    </row>
    <row r="49" spans="1:21" x14ac:dyDescent="0.25">
      <c r="A49" s="7"/>
      <c r="B49" s="7"/>
      <c r="C49" s="7" t="s">
        <v>36</v>
      </c>
      <c r="D49" s="7"/>
      <c r="E49" s="7"/>
      <c r="F49" s="7"/>
      <c r="G49" s="16"/>
      <c r="H49" s="8">
        <f>M121</f>
        <v>8800000</v>
      </c>
      <c r="I49" s="8"/>
      <c r="J49" s="76"/>
      <c r="K49" s="77"/>
      <c r="L49" s="34"/>
      <c r="N49" s="33"/>
      <c r="O49" s="57"/>
      <c r="Q49" s="61"/>
      <c r="R49" s="78"/>
      <c r="S49" s="78">
        <f>SUM(S13:S47)</f>
        <v>0</v>
      </c>
      <c r="T49" s="71"/>
      <c r="U49" s="72"/>
    </row>
    <row r="50" spans="1:21" x14ac:dyDescent="0.25">
      <c r="A50" s="7"/>
      <c r="B50" s="7"/>
      <c r="C50" s="7" t="s">
        <v>43</v>
      </c>
      <c r="D50" s="7"/>
      <c r="E50" s="7"/>
      <c r="F50" s="7"/>
      <c r="G50" s="21"/>
      <c r="H50" s="79"/>
      <c r="I50" s="8" t="s">
        <v>7</v>
      </c>
      <c r="J50" s="80"/>
      <c r="K50" s="77"/>
      <c r="L50" s="34"/>
      <c r="M50" s="81"/>
      <c r="N50" s="33"/>
      <c r="O50" s="57"/>
      <c r="P50" s="81"/>
      <c r="Q50" s="61"/>
      <c r="S50" s="2"/>
      <c r="U50" s="2"/>
    </row>
    <row r="51" spans="1:21" x14ac:dyDescent="0.25">
      <c r="A51" s="7"/>
      <c r="B51" s="7"/>
      <c r="C51" s="7"/>
      <c r="D51" s="7"/>
      <c r="E51" s="7"/>
      <c r="F51" s="7"/>
      <c r="G51" s="21" t="s">
        <v>7</v>
      </c>
      <c r="H51" s="82"/>
      <c r="I51" s="8">
        <f>H49+H50</f>
        <v>8800000</v>
      </c>
      <c r="J51" s="80"/>
      <c r="K51" s="77"/>
      <c r="L51" s="34"/>
      <c r="M51" s="81"/>
      <c r="N51" s="33"/>
      <c r="O51" s="43"/>
      <c r="P51" s="81"/>
      <c r="Q51" s="61"/>
      <c r="R51" s="83"/>
      <c r="S51" s="2" t="s">
        <v>44</v>
      </c>
      <c r="U51" s="2"/>
    </row>
    <row r="52" spans="1:21" x14ac:dyDescent="0.25">
      <c r="A52" s="7"/>
      <c r="B52" s="7"/>
      <c r="C52" s="7"/>
      <c r="D52" s="7"/>
      <c r="E52" s="7"/>
      <c r="F52" s="7"/>
      <c r="G52" s="21"/>
      <c r="H52" s="84"/>
      <c r="I52" s="8" t="s">
        <v>7</v>
      </c>
      <c r="J52" s="76"/>
      <c r="K52" s="77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7" t="s">
        <v>45</v>
      </c>
      <c r="D53" s="7"/>
      <c r="E53" s="7"/>
      <c r="F53" s="7"/>
      <c r="G53" s="16"/>
      <c r="I53" s="8">
        <v>0</v>
      </c>
      <c r="J53" s="85"/>
      <c r="K53" s="77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86" t="s">
        <v>46</v>
      </c>
      <c r="D54" s="7"/>
      <c r="E54" s="7"/>
      <c r="F54" s="7"/>
      <c r="G54" s="16"/>
      <c r="H54" s="55">
        <f>+L121</f>
        <v>29835000</v>
      </c>
      <c r="I54" s="8"/>
      <c r="J54" s="87"/>
      <c r="K54" s="77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86" t="s">
        <v>47</v>
      </c>
      <c r="D55" s="7"/>
      <c r="E55" s="7"/>
      <c r="F55" s="7"/>
      <c r="G55" s="16"/>
      <c r="H55" s="55">
        <f>+O121</f>
        <v>0</v>
      </c>
      <c r="I55" s="8"/>
      <c r="J55" s="87"/>
      <c r="K55" s="77"/>
      <c r="L55" s="34"/>
      <c r="M55" s="81"/>
      <c r="N55" s="33"/>
      <c r="O55" s="43"/>
      <c r="P55" s="81"/>
      <c r="Q55" s="61"/>
      <c r="R55" s="83"/>
      <c r="S55" s="2"/>
      <c r="U55" s="2"/>
    </row>
    <row r="56" spans="1:21" x14ac:dyDescent="0.25">
      <c r="A56" s="7"/>
      <c r="B56" s="7"/>
      <c r="C56" s="7" t="s">
        <v>48</v>
      </c>
      <c r="D56" s="7"/>
      <c r="E56" s="7"/>
      <c r="F56" s="7"/>
      <c r="G56" s="7"/>
      <c r="H56" s="68">
        <v>15000</v>
      </c>
      <c r="I56" s="8"/>
      <c r="J56" s="87"/>
      <c r="K56" s="77"/>
      <c r="L56" s="34"/>
      <c r="M56" s="81"/>
      <c r="N56" s="33"/>
      <c r="O56" s="43"/>
      <c r="P56" s="81"/>
      <c r="Q56" s="61"/>
      <c r="R56" s="83"/>
      <c r="S56" s="2"/>
      <c r="U56" s="2"/>
    </row>
    <row r="57" spans="1:21" x14ac:dyDescent="0.25">
      <c r="A57" s="7"/>
      <c r="B57" s="7"/>
      <c r="C57" s="7" t="s">
        <v>49</v>
      </c>
      <c r="D57" s="7"/>
      <c r="E57" s="7"/>
      <c r="F57" s="7"/>
      <c r="G57" s="7"/>
      <c r="H57" s="16"/>
      <c r="I57" s="68">
        <f>SUM(H54:H56)</f>
        <v>29850000</v>
      </c>
      <c r="J57" s="85"/>
      <c r="K57" s="77"/>
      <c r="L57" s="34"/>
      <c r="M57" s="81"/>
      <c r="N57" s="33"/>
      <c r="O57" s="43"/>
      <c r="P57" s="81"/>
      <c r="Q57" s="61"/>
      <c r="R57" s="88"/>
      <c r="S57" s="66"/>
      <c r="T57" s="88"/>
      <c r="U57" s="66"/>
    </row>
    <row r="58" spans="1:21" x14ac:dyDescent="0.25">
      <c r="A58" s="7"/>
      <c r="B58" s="7"/>
      <c r="C58" s="17" t="s">
        <v>49</v>
      </c>
      <c r="D58" s="7"/>
      <c r="E58" s="7"/>
      <c r="F58" s="7"/>
      <c r="G58" s="7"/>
      <c r="H58" s="8"/>
      <c r="I58" s="8">
        <f>+I33-I51+I57</f>
        <v>65251400</v>
      </c>
      <c r="J58" s="85"/>
      <c r="K58" s="77"/>
      <c r="L58" s="34"/>
      <c r="M58" s="89"/>
      <c r="N58" s="33"/>
      <c r="O58" s="43"/>
      <c r="P58" s="89"/>
      <c r="Q58" s="61"/>
      <c r="R58" s="88"/>
      <c r="S58" s="66"/>
      <c r="T58" s="88"/>
      <c r="U58" s="66"/>
    </row>
    <row r="59" spans="1:21" x14ac:dyDescent="0.25">
      <c r="A59" s="86" t="s">
        <v>50</v>
      </c>
      <c r="B59" s="7"/>
      <c r="C59" s="7" t="s">
        <v>51</v>
      </c>
      <c r="D59" s="7"/>
      <c r="E59" s="7"/>
      <c r="F59" s="7"/>
      <c r="G59" s="7"/>
      <c r="H59" s="8"/>
      <c r="I59" s="8">
        <f>+I27</f>
        <v>65251400</v>
      </c>
      <c r="J59" s="87"/>
      <c r="K59" s="77"/>
      <c r="L59" s="34"/>
      <c r="M59" s="89"/>
      <c r="N59" s="33"/>
      <c r="O59" s="43"/>
      <c r="P59" s="89"/>
      <c r="Q59" s="61"/>
      <c r="R59" s="88"/>
      <c r="S59" s="66"/>
      <c r="T59" s="88"/>
      <c r="U59" s="66"/>
    </row>
    <row r="60" spans="1:21" x14ac:dyDescent="0.25">
      <c r="A60" s="7"/>
      <c r="B60" s="7"/>
      <c r="C60" s="7"/>
      <c r="D60" s="7"/>
      <c r="E60" s="7"/>
      <c r="F60" s="7"/>
      <c r="G60" s="7"/>
      <c r="H60" s="8" t="s">
        <v>7</v>
      </c>
      <c r="I60" s="68">
        <v>0</v>
      </c>
      <c r="J60" s="87"/>
      <c r="K60" s="77"/>
      <c r="L60" s="34"/>
      <c r="M60" s="90"/>
      <c r="N60" s="33"/>
      <c r="O60" s="43"/>
      <c r="P60" s="90"/>
      <c r="Q60" s="61"/>
      <c r="R60" s="88"/>
      <c r="S60" s="66"/>
      <c r="T60" s="88"/>
      <c r="U60" s="91"/>
    </row>
    <row r="61" spans="1:21" x14ac:dyDescent="0.25">
      <c r="A61" s="7"/>
      <c r="B61" s="7"/>
      <c r="C61" s="7"/>
      <c r="D61" s="7"/>
      <c r="E61" s="7" t="s">
        <v>52</v>
      </c>
      <c r="F61" s="7"/>
      <c r="G61" s="7"/>
      <c r="H61" s="8"/>
      <c r="I61" s="8">
        <f>+I59-I58</f>
        <v>0</v>
      </c>
      <c r="J61" s="92"/>
      <c r="K61" s="77"/>
      <c r="L61" s="34"/>
      <c r="M61" s="81"/>
      <c r="N61" s="33"/>
      <c r="O61" s="43"/>
      <c r="P61" s="81"/>
      <c r="Q61" s="61"/>
      <c r="R61" s="88"/>
      <c r="S61" s="66"/>
      <c r="T61" s="88"/>
      <c r="U61" s="88"/>
    </row>
    <row r="62" spans="1:21" x14ac:dyDescent="0.25">
      <c r="A62" s="7"/>
      <c r="B62" s="7"/>
      <c r="C62" s="7"/>
      <c r="D62" s="7"/>
      <c r="E62" s="7"/>
      <c r="F62" s="7"/>
      <c r="G62" s="7"/>
      <c r="H62" s="8"/>
      <c r="I62" s="8"/>
      <c r="J62" s="92"/>
      <c r="K62" s="77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 t="s">
        <v>53</v>
      </c>
      <c r="B63" s="7"/>
      <c r="C63" s="7"/>
      <c r="D63" s="7"/>
      <c r="E63" s="7"/>
      <c r="F63" s="7"/>
      <c r="G63" s="7"/>
      <c r="H63" s="8"/>
      <c r="I63" s="93"/>
      <c r="J63" s="92"/>
      <c r="K63" s="77"/>
      <c r="L63" s="34"/>
      <c r="M63" s="90"/>
      <c r="N63" s="33"/>
      <c r="O63" s="43"/>
      <c r="P63" s="90"/>
      <c r="Q63" s="61"/>
      <c r="R63" s="88"/>
      <c r="S63" s="66"/>
      <c r="T63" s="88"/>
      <c r="U63" s="88"/>
    </row>
    <row r="64" spans="1:21" x14ac:dyDescent="0.25">
      <c r="A64" s="7" t="s">
        <v>54</v>
      </c>
      <c r="B64" s="7"/>
      <c r="C64" s="7"/>
      <c r="D64" s="7"/>
      <c r="E64" s="7" t="s">
        <v>7</v>
      </c>
      <c r="F64" s="7"/>
      <c r="G64" s="7" t="s">
        <v>55</v>
      </c>
      <c r="H64" s="8"/>
      <c r="I64" s="22"/>
      <c r="J64" s="92"/>
      <c r="K64" s="77"/>
      <c r="L64" s="34"/>
      <c r="M64" s="90"/>
      <c r="N64" s="33"/>
      <c r="O64" s="43"/>
      <c r="P64" s="90"/>
      <c r="Q64" s="61"/>
      <c r="R64" s="88"/>
      <c r="S64" s="66"/>
      <c r="T64" s="88"/>
      <c r="U64" s="88"/>
    </row>
    <row r="65" spans="1:19" x14ac:dyDescent="0.25">
      <c r="A65" s="7"/>
      <c r="B65" s="7"/>
      <c r="C65" s="7"/>
      <c r="D65" s="7"/>
      <c r="E65" s="7"/>
      <c r="F65" s="7"/>
      <c r="G65" s="7"/>
      <c r="H65" s="8" t="s">
        <v>7</v>
      </c>
      <c r="I65" s="22"/>
      <c r="J65" s="92"/>
      <c r="K65" s="77"/>
      <c r="L65" s="34"/>
      <c r="M65" s="90"/>
      <c r="N65" s="33"/>
      <c r="O65" s="43"/>
      <c r="P65" s="90"/>
      <c r="Q65" s="61"/>
      <c r="S65" s="41"/>
    </row>
    <row r="66" spans="1:19" x14ac:dyDescent="0.25">
      <c r="A66" s="94"/>
      <c r="B66" s="95"/>
      <c r="C66" s="95"/>
      <c r="D66" s="96"/>
      <c r="E66" s="96"/>
      <c r="F66" s="96"/>
      <c r="G66" s="96"/>
      <c r="H66" s="96"/>
      <c r="J66" s="92"/>
      <c r="K66" s="77"/>
      <c r="L66" s="34"/>
      <c r="N66" s="33"/>
      <c r="O66" s="43"/>
      <c r="Q66" s="61"/>
    </row>
    <row r="67" spans="1:19" x14ac:dyDescent="0.25">
      <c r="A67" s="2"/>
      <c r="B67" s="2"/>
      <c r="C67" s="2"/>
      <c r="D67" s="2"/>
      <c r="E67" s="2"/>
      <c r="F67" s="2"/>
      <c r="G67" s="9"/>
      <c r="I67" s="2"/>
      <c r="J67" s="92"/>
      <c r="K67" s="77"/>
      <c r="L67" s="34"/>
      <c r="N67" s="33"/>
      <c r="O67" s="43"/>
      <c r="Q67" s="61"/>
      <c r="S67" s="83"/>
    </row>
    <row r="68" spans="1:19" x14ac:dyDescent="0.25">
      <c r="A68" s="97" t="s">
        <v>56</v>
      </c>
      <c r="B68" s="95"/>
      <c r="C68" s="95"/>
      <c r="D68" s="96"/>
      <c r="E68" s="96"/>
      <c r="F68" s="96"/>
      <c r="G68" s="9" t="s">
        <v>57</v>
      </c>
      <c r="J68" s="92"/>
      <c r="K68" s="77"/>
      <c r="L68" s="34"/>
      <c r="O68" s="43"/>
      <c r="Q68" s="61"/>
      <c r="S68" s="83"/>
    </row>
    <row r="69" spans="1:19" x14ac:dyDescent="0.25">
      <c r="K69" s="77"/>
      <c r="L69" s="34"/>
    </row>
    <row r="70" spans="1:19" x14ac:dyDescent="0.25">
      <c r="A70" s="97" t="s">
        <v>58</v>
      </c>
      <c r="B70" s="95"/>
      <c r="C70" s="95"/>
      <c r="D70" s="96"/>
      <c r="E70" s="96"/>
      <c r="F70" s="96"/>
      <c r="G70" s="9"/>
      <c r="H70" s="6" t="s">
        <v>59</v>
      </c>
      <c r="J70" s="92"/>
      <c r="K70" s="77"/>
      <c r="L70" s="34"/>
      <c r="O70" s="43"/>
      <c r="Q70" s="61"/>
      <c r="S70" s="83"/>
    </row>
    <row r="71" spans="1:19" x14ac:dyDescent="0.25">
      <c r="A71" s="2"/>
      <c r="B71" s="2"/>
      <c r="C71" s="2"/>
      <c r="D71" s="2"/>
      <c r="E71" s="2"/>
      <c r="F71" s="2"/>
      <c r="H71" s="9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/>
      <c r="F72" s="2"/>
      <c r="G72" s="96" t="s">
        <v>60</v>
      </c>
      <c r="H72" s="2"/>
      <c r="I72" s="2"/>
      <c r="J72" s="92"/>
      <c r="K72" s="77"/>
      <c r="L72" s="34"/>
      <c r="M72" s="90"/>
      <c r="N72" s="90"/>
      <c r="O72" s="43"/>
      <c r="P72" s="90"/>
      <c r="Q72" s="61"/>
    </row>
    <row r="73" spans="1:19" x14ac:dyDescent="0.25">
      <c r="A73" s="2"/>
      <c r="B73" s="2"/>
      <c r="C73" s="2"/>
      <c r="D73" s="2"/>
      <c r="E73" s="2"/>
      <c r="F73" s="2"/>
      <c r="G73" s="96"/>
      <c r="H73" s="2"/>
      <c r="I73" s="2"/>
      <c r="J73" s="92"/>
      <c r="K73" s="77"/>
      <c r="L73" s="34"/>
      <c r="O73" s="43"/>
      <c r="Q73" s="61"/>
    </row>
    <row r="74" spans="1:19" x14ac:dyDescent="0.25">
      <c r="A74" s="2"/>
      <c r="B74" s="2"/>
      <c r="C74" s="2"/>
      <c r="D74" s="2"/>
      <c r="E74" s="2" t="s">
        <v>61</v>
      </c>
      <c r="F74" s="2"/>
      <c r="G74" s="2"/>
      <c r="H74" s="2"/>
      <c r="I74" s="2"/>
      <c r="J74" s="92"/>
      <c r="K74" s="77"/>
      <c r="L74" s="34"/>
      <c r="O74" s="43"/>
      <c r="Q74" s="61"/>
    </row>
    <row r="75" spans="1:19" x14ac:dyDescent="0.25">
      <c r="A75" s="2"/>
      <c r="B75" s="2"/>
      <c r="C75" s="2"/>
      <c r="D75" s="2"/>
      <c r="E75" s="2" t="s">
        <v>61</v>
      </c>
      <c r="F75" s="2"/>
      <c r="G75" s="2"/>
      <c r="H75" s="2"/>
      <c r="I75" s="99"/>
      <c r="J75" s="92"/>
      <c r="K75" s="77"/>
      <c r="L75" s="34"/>
      <c r="O75" s="43"/>
      <c r="Q75" s="61"/>
    </row>
    <row r="76" spans="1:19" x14ac:dyDescent="0.25">
      <c r="A76" s="96"/>
      <c r="B76" s="96"/>
      <c r="C76" s="96"/>
      <c r="D76" s="96"/>
      <c r="E76" s="96"/>
      <c r="F76" s="96"/>
      <c r="G76" s="100"/>
      <c r="H76" s="101"/>
      <c r="I76" s="96"/>
      <c r="J76" s="92"/>
      <c r="K76" s="77"/>
      <c r="L76" s="34"/>
      <c r="O76" s="43"/>
      <c r="Q76" s="102"/>
    </row>
    <row r="77" spans="1:19" x14ac:dyDescent="0.25">
      <c r="A77" s="96"/>
      <c r="B77" s="96"/>
      <c r="C77" s="96"/>
      <c r="D77" s="96"/>
      <c r="E77" s="96"/>
      <c r="F77" s="96"/>
      <c r="G77" s="100" t="s">
        <v>62</v>
      </c>
      <c r="H77" s="103"/>
      <c r="I77" s="96"/>
      <c r="J77" s="92"/>
      <c r="K77" s="77"/>
      <c r="L77" s="34"/>
      <c r="O77" s="43"/>
      <c r="Q77" s="102"/>
    </row>
    <row r="78" spans="1:19" x14ac:dyDescent="0.25">
      <c r="A78" s="104"/>
      <c r="B78" s="105"/>
      <c r="C78" s="105"/>
      <c r="D78" s="105"/>
      <c r="E78" s="106"/>
      <c r="F78" s="2"/>
      <c r="G78" s="2"/>
      <c r="H78" s="66"/>
      <c r="I78" s="2"/>
      <c r="J78" s="92"/>
      <c r="K78" s="77"/>
      <c r="L78" s="34"/>
      <c r="O78" s="43"/>
      <c r="Q78" s="102"/>
    </row>
    <row r="79" spans="1:19" x14ac:dyDescent="0.25">
      <c r="A79" s="104"/>
      <c r="B79" s="105"/>
      <c r="C79" s="107"/>
      <c r="D79" s="105"/>
      <c r="E79" s="108"/>
      <c r="F79" s="2"/>
      <c r="G79" s="2"/>
      <c r="H79" s="66"/>
      <c r="I79" s="2"/>
      <c r="J79" s="92"/>
      <c r="K79" s="109"/>
      <c r="O79" s="43"/>
      <c r="Q79" s="102"/>
    </row>
    <row r="80" spans="1:19" x14ac:dyDescent="0.25">
      <c r="A80" s="106"/>
      <c r="B80" s="105"/>
      <c r="C80" s="107"/>
      <c r="D80" s="107"/>
      <c r="E80" s="110"/>
      <c r="F80" s="83"/>
      <c r="H80" s="88"/>
      <c r="J80" s="92"/>
      <c r="O80" s="43"/>
      <c r="Q80" s="102"/>
    </row>
    <row r="81" spans="1:17" x14ac:dyDescent="0.25">
      <c r="A81" s="111"/>
      <c r="B81" s="105"/>
      <c r="C81" s="112"/>
      <c r="D81" s="112"/>
      <c r="E81" s="110"/>
      <c r="H81" s="88"/>
      <c r="J81" s="92"/>
      <c r="O81" s="43"/>
      <c r="Q81" s="102"/>
    </row>
    <row r="82" spans="1:17" x14ac:dyDescent="0.25">
      <c r="A82" s="113"/>
      <c r="B82" s="105"/>
      <c r="C82" s="112"/>
      <c r="D82" s="112"/>
      <c r="E82" s="110"/>
      <c r="H82" s="88"/>
      <c r="J82" s="92"/>
      <c r="O82" s="43"/>
      <c r="Q82" s="114"/>
    </row>
    <row r="83" spans="1:17" x14ac:dyDescent="0.25">
      <c r="A83" s="113"/>
      <c r="B83" s="105"/>
      <c r="C83" s="112"/>
      <c r="D83" s="112"/>
      <c r="E83" s="110"/>
      <c r="H83" s="88"/>
      <c r="J83" s="92"/>
      <c r="O83" s="43"/>
      <c r="Q83" s="114"/>
    </row>
    <row r="84" spans="1:17" x14ac:dyDescent="0.25">
      <c r="A84" s="115"/>
      <c r="B84" s="105"/>
      <c r="C84" s="105"/>
      <c r="D84" s="105"/>
      <c r="E84" s="106"/>
      <c r="F84" s="2"/>
      <c r="G84" s="2"/>
      <c r="H84" s="66"/>
      <c r="I84" s="2"/>
      <c r="J84" s="92"/>
      <c r="K84" s="57"/>
      <c r="L84" s="43"/>
      <c r="O84" s="43"/>
      <c r="Q84" s="114"/>
    </row>
    <row r="85" spans="1:17" x14ac:dyDescent="0.25">
      <c r="A85" s="104" t="s">
        <v>63</v>
      </c>
      <c r="B85" s="105"/>
      <c r="C85" s="105"/>
      <c r="D85" s="105"/>
      <c r="E85" s="106"/>
      <c r="F85" s="2"/>
      <c r="G85" s="2"/>
      <c r="H85" s="66"/>
      <c r="I85" s="2"/>
      <c r="J85" s="92"/>
      <c r="K85" s="116"/>
      <c r="L85" s="43"/>
      <c r="O85" s="43"/>
      <c r="Q85" s="114"/>
    </row>
    <row r="86" spans="1:17" x14ac:dyDescent="0.25">
      <c r="A86" s="104"/>
      <c r="B86" s="105"/>
      <c r="C86" s="107"/>
      <c r="D86" s="105"/>
      <c r="E86" s="108"/>
      <c r="F86" s="2"/>
      <c r="G86" s="2"/>
      <c r="H86" s="66"/>
      <c r="I86" s="2"/>
      <c r="J86" s="92"/>
      <c r="K86" s="116"/>
      <c r="L86" s="43"/>
      <c r="O86" s="43"/>
      <c r="Q86" s="114"/>
    </row>
    <row r="87" spans="1:17" x14ac:dyDescent="0.25">
      <c r="A87" s="117">
        <f>SUM(A68:A86)</f>
        <v>0</v>
      </c>
      <c r="E87" s="88">
        <f>SUM(E68:E86)</f>
        <v>0</v>
      </c>
      <c r="H87" s="88">
        <f>SUM(H68:H86)</f>
        <v>0</v>
      </c>
      <c r="J87" s="92"/>
      <c r="K87" s="116"/>
      <c r="L87" s="43"/>
      <c r="O87" s="43"/>
      <c r="Q87" s="114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5">
      <c r="J92" s="92"/>
      <c r="K92" s="116"/>
      <c r="L92" s="43"/>
      <c r="O92" s="43"/>
      <c r="Q92" s="102"/>
    </row>
    <row r="93" spans="1:17" x14ac:dyDescent="0.25">
      <c r="J93" s="92"/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">
      <c r="K98" s="116"/>
      <c r="L98" s="43"/>
      <c r="O98" s="43"/>
      <c r="Q98" s="102"/>
    </row>
    <row r="99" spans="1:21" x14ac:dyDescent="0.2">
      <c r="K99" s="116"/>
      <c r="L99" s="43"/>
      <c r="O99" s="43"/>
      <c r="Q99" s="102"/>
    </row>
    <row r="100" spans="1:21" x14ac:dyDescent="0.25">
      <c r="K100" s="116"/>
      <c r="L100" s="118"/>
      <c r="O100" s="118"/>
      <c r="Q100" s="102"/>
    </row>
    <row r="101" spans="1:21" x14ac:dyDescent="0.25">
      <c r="K101" s="116"/>
      <c r="L101" s="118"/>
      <c r="O101" s="118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x14ac:dyDescent="0.25">
      <c r="K107" s="116"/>
      <c r="L107" s="119"/>
      <c r="O107" s="119"/>
      <c r="Q107" s="102"/>
    </row>
    <row r="108" spans="1:21" x14ac:dyDescent="0.25">
      <c r="K108" s="116"/>
      <c r="L108" s="119"/>
      <c r="O108" s="119"/>
      <c r="Q108" s="102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102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8"/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G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I113" s="6"/>
      <c r="J113" s="6"/>
      <c r="K113" s="116"/>
      <c r="L113" s="119"/>
      <c r="O113" s="119"/>
      <c r="Q113" s="90">
        <f>SUM(Q13:Q112)</f>
        <v>0</v>
      </c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19"/>
      <c r="O119" s="119"/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116"/>
      <c r="L120" s="119"/>
      <c r="O120" s="119"/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116"/>
      <c r="L121" s="120">
        <f>SUM(L12:L120)</f>
        <v>29835000</v>
      </c>
      <c r="M121" s="120">
        <f t="shared" ref="M121:P121" si="1">SUM(M13:M120)</f>
        <v>8800000</v>
      </c>
      <c r="N121" s="120">
        <f>SUM(N13:N120)</f>
        <v>0</v>
      </c>
      <c r="O121" s="120">
        <f>SUM(O13:O120)</f>
        <v>0</v>
      </c>
      <c r="P121" s="120">
        <f t="shared" si="1"/>
        <v>0</v>
      </c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H122" s="6"/>
      <c r="I122" s="6"/>
      <c r="J122" s="6"/>
      <c r="K122" s="6"/>
      <c r="L122" s="120">
        <f>SUM(L16:L121)</f>
        <v>52770000</v>
      </c>
      <c r="O122" s="120">
        <f>SUM(O13:O121)</f>
        <v>0</v>
      </c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  <row r="131" spans="1:21" s="67" customFormat="1" x14ac:dyDescent="0.25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27"/>
      <c r="O131" s="27"/>
      <c r="Q131" s="98"/>
      <c r="R131" s="6"/>
      <c r="S131" s="6"/>
      <c r="T131" s="6"/>
      <c r="U131" s="6"/>
    </row>
    <row r="132" spans="1:21" s="67" customFormat="1" x14ac:dyDescent="0.25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27"/>
      <c r="O132" s="27"/>
      <c r="Q132" s="98"/>
      <c r="R132" s="6"/>
      <c r="S132" s="6"/>
      <c r="T132" s="6"/>
      <c r="U132" s="6"/>
    </row>
  </sheetData>
  <mergeCells count="3">
    <mergeCell ref="A1:I1"/>
    <mergeCell ref="L11:M11"/>
    <mergeCell ref="N11:O11"/>
  </mergeCells>
  <hyperlinks>
    <hyperlink ref="K14" r:id="rId1" display="cetak-kwitansi.php%3fid=1801915"/>
    <hyperlink ref="K15" r:id="rId2" display="cetak-kwitansi.php%3fid=1801916"/>
    <hyperlink ref="K18" r:id="rId3" display="cetak-kwitansi.php%3fid=1801919"/>
    <hyperlink ref="K22" r:id="rId4" display="cetak-kwitansi.php%3fid=1801923"/>
    <hyperlink ref="K23" r:id="rId5" display="cetak-kwitansi.php%3fid=1801924"/>
    <hyperlink ref="K13" r:id="rId6" display="cetak-kwitansi.php%3fid=1801914"/>
    <hyperlink ref="K17" r:id="rId7" display="cetak-kwitansi.php%3fid=1801918"/>
    <hyperlink ref="K19" r:id="rId8" display="cetak-kwitansi.php%3fid=1801920"/>
    <hyperlink ref="K21" r:id="rId9" display="cetak-kwitansi.php%3fid=1801922"/>
    <hyperlink ref="K16" r:id="rId10" display="cetak-kwitansi.php%3fid=1801917"/>
    <hyperlink ref="K20" r:id="rId11" display="cetak-kwitansi.php%3fid=1801921"/>
  </hyperlinks>
  <pageMargins left="0.7" right="0.7" top="0.75" bottom="0.75" header="0.3" footer="0.3"/>
  <pageSetup scale="61" orientation="portrait" r:id="rId1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B11" zoomScale="90" zoomScaleNormal="100" zoomScaleSheetLayoutView="90" workbookViewId="0">
      <selection activeCell="M21" sqref="M21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26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2</v>
      </c>
      <c r="C3" s="9"/>
      <c r="D3" s="7"/>
      <c r="E3" s="7"/>
      <c r="F3" s="7"/>
      <c r="G3" s="7"/>
      <c r="H3" s="7" t="s">
        <v>3</v>
      </c>
      <c r="I3" s="11">
        <v>43229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263</v>
      </c>
      <c r="F8" s="21"/>
      <c r="G8" s="16">
        <f>C8*E8</f>
        <v>26300000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v>194</v>
      </c>
      <c r="F9" s="21"/>
      <c r="G9" s="16">
        <f t="shared" ref="G9:G16" si="0">C9*E9</f>
        <v>9700000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7</v>
      </c>
      <c r="F10" s="21"/>
      <c r="G10" s="16">
        <f t="shared" si="0"/>
        <v>140000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13</v>
      </c>
      <c r="F11" s="21"/>
      <c r="G11" s="16">
        <f t="shared" si="0"/>
        <v>130000</v>
      </c>
      <c r="H11" s="8"/>
      <c r="I11" s="16"/>
      <c r="J11" s="16"/>
      <c r="K11" s="25"/>
      <c r="L11" s="146" t="s">
        <v>13</v>
      </c>
      <c r="M11" s="146"/>
      <c r="N11" s="147" t="s">
        <v>14</v>
      </c>
      <c r="O11" s="147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13</v>
      </c>
      <c r="F12" s="21"/>
      <c r="G12" s="16">
        <f t="shared" si="0"/>
        <v>65000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96</v>
      </c>
      <c r="F13" s="21"/>
      <c r="G13" s="16">
        <f t="shared" si="0"/>
        <v>192000</v>
      </c>
      <c r="H13" s="8"/>
      <c r="I13" s="16"/>
      <c r="J13" s="32"/>
      <c r="K13" s="121">
        <v>46087</v>
      </c>
      <c r="L13" s="127">
        <v>1500000</v>
      </c>
      <c r="M13" s="35">
        <v>25007000</v>
      </c>
      <c r="N13" s="33"/>
      <c r="O13" s="34"/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17</v>
      </c>
      <c r="F14" s="21"/>
      <c r="G14" s="16">
        <f t="shared" si="0"/>
        <v>17000</v>
      </c>
      <c r="H14" s="8"/>
      <c r="I14" s="16"/>
      <c r="J14" s="32"/>
      <c r="K14" s="121">
        <v>46088</v>
      </c>
      <c r="L14" s="127">
        <v>1300000</v>
      </c>
      <c r="M14" s="35">
        <v>20000</v>
      </c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121">
        <v>46089</v>
      </c>
      <c r="L15" s="127">
        <v>975000</v>
      </c>
      <c r="M15" s="35">
        <v>115000</v>
      </c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121">
        <v>46090</v>
      </c>
      <c r="L16" s="127">
        <v>800000</v>
      </c>
      <c r="M16" s="35">
        <v>100000</v>
      </c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36544000</v>
      </c>
      <c r="I17" s="9"/>
      <c r="J17" s="32"/>
      <c r="K17" s="121">
        <v>46091</v>
      </c>
      <c r="L17" s="127">
        <v>453000</v>
      </c>
      <c r="M17" s="35">
        <v>300000</v>
      </c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121">
        <v>46092</v>
      </c>
      <c r="L18" s="127">
        <v>300000</v>
      </c>
      <c r="M18" s="35">
        <v>1650000</v>
      </c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121">
        <v>46093</v>
      </c>
      <c r="L19" s="127">
        <v>500000</v>
      </c>
      <c r="M19" s="35">
        <v>165000</v>
      </c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121">
        <v>46094</v>
      </c>
      <c r="L20" s="127">
        <v>2500000</v>
      </c>
      <c r="M20" s="35">
        <v>835000</v>
      </c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3</v>
      </c>
      <c r="F21" s="7"/>
      <c r="G21" s="22">
        <f>C21*E21</f>
        <v>1500</v>
      </c>
      <c r="H21" s="8"/>
      <c r="I21" s="22"/>
      <c r="J21" s="32"/>
      <c r="K21" s="121">
        <v>46095</v>
      </c>
      <c r="L21" s="127">
        <v>900000</v>
      </c>
      <c r="M21" s="35">
        <v>11716000</v>
      </c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121">
        <v>46096</v>
      </c>
      <c r="L22" s="127">
        <v>575000</v>
      </c>
      <c r="M22" s="35">
        <v>450000</v>
      </c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121">
        <v>46097</v>
      </c>
      <c r="L23" s="127">
        <v>600000</v>
      </c>
      <c r="M23" s="35"/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121">
        <v>46098</v>
      </c>
      <c r="L24" s="127">
        <v>200000</v>
      </c>
      <c r="M24" s="35"/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128">
        <v>46099</v>
      </c>
      <c r="L25" s="34">
        <v>1000000</v>
      </c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2400</v>
      </c>
      <c r="I26" s="8"/>
      <c r="J26" s="32"/>
      <c r="K26" s="33"/>
      <c r="L26" s="34"/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36546400</v>
      </c>
      <c r="J27" s="32"/>
      <c r="K27" s="57"/>
      <c r="L27" s="122"/>
      <c r="M27" s="54"/>
      <c r="N27" s="33"/>
      <c r="O27" s="34"/>
      <c r="P27" s="54"/>
      <c r="Q27" s="37"/>
      <c r="R27" s="52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2"/>
      <c r="K28" s="33"/>
      <c r="L28" s="43"/>
      <c r="M28" s="64"/>
      <c r="N28" s="33"/>
      <c r="O28" s="34"/>
      <c r="P28" s="64"/>
      <c r="Q28" s="61"/>
      <c r="R28" s="40"/>
      <c r="S28" s="41"/>
      <c r="T28" s="48"/>
      <c r="U28" s="41"/>
    </row>
    <row r="29" spans="1:21" x14ac:dyDescent="0.25">
      <c r="A29" s="7"/>
      <c r="B29" s="7"/>
      <c r="C29" s="17" t="s">
        <v>29</v>
      </c>
      <c r="D29" s="7"/>
      <c r="E29" s="7"/>
      <c r="F29" s="7"/>
      <c r="G29" s="7"/>
      <c r="H29" s="8"/>
      <c r="I29" s="8"/>
      <c r="J29" s="32"/>
      <c r="K29" s="33"/>
      <c r="L29" s="43"/>
      <c r="M29" s="64"/>
      <c r="N29" s="33"/>
      <c r="O29" s="34"/>
      <c r="P29" s="64"/>
      <c r="Q29" s="61"/>
      <c r="R29" s="2"/>
      <c r="S29" s="41"/>
      <c r="T29" s="2"/>
      <c r="U29" s="41"/>
    </row>
    <row r="30" spans="1:21" x14ac:dyDescent="0.25">
      <c r="A30" s="7"/>
      <c r="B30" s="7"/>
      <c r="C30" s="7" t="s">
        <v>30</v>
      </c>
      <c r="D30" s="7"/>
      <c r="E30" s="7"/>
      <c r="F30" s="7"/>
      <c r="G30" s="7" t="s">
        <v>7</v>
      </c>
      <c r="H30" s="8"/>
      <c r="I30" s="8">
        <f>+'05 Mei '!I40</f>
        <v>451495965</v>
      </c>
      <c r="J30" s="32"/>
      <c r="K30" s="65"/>
      <c r="L30" s="43"/>
      <c r="M30" s="64"/>
      <c r="N30" s="33"/>
      <c r="O30" s="34"/>
      <c r="P30" s="64"/>
      <c r="Q30" s="61"/>
      <c r="R30" s="2"/>
      <c r="S30" s="41"/>
      <c r="T30" s="2"/>
      <c r="U30" s="41"/>
    </row>
    <row r="31" spans="1:21" x14ac:dyDescent="0.25">
      <c r="A31" s="7"/>
      <c r="B31" s="7"/>
      <c r="C31" s="7" t="s">
        <v>31</v>
      </c>
      <c r="D31" s="7"/>
      <c r="E31" s="7"/>
      <c r="F31" s="7"/>
      <c r="G31" s="7"/>
      <c r="H31" s="8"/>
      <c r="I31" s="8">
        <f>+'8 Mei '!I58</f>
        <v>65251400</v>
      </c>
      <c r="J31" s="32"/>
      <c r="K31" s="65"/>
      <c r="L31" s="43"/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33"/>
      <c r="L32" s="34"/>
      <c r="M32" s="64"/>
      <c r="N32" s="33"/>
      <c r="O32" s="34"/>
      <c r="P32" s="64"/>
      <c r="Q32" s="61"/>
      <c r="R32" s="2"/>
      <c r="S32" s="41"/>
      <c r="T32" s="66"/>
      <c r="U32" s="41"/>
    </row>
    <row r="33" spans="1:21" x14ac:dyDescent="0.25">
      <c r="A33" s="7"/>
      <c r="B33" s="7"/>
      <c r="C33" s="17" t="s">
        <v>32</v>
      </c>
      <c r="D33" s="7"/>
      <c r="E33" s="7"/>
      <c r="F33" s="7"/>
      <c r="G33" s="7"/>
      <c r="H33" s="8"/>
      <c r="I33" s="40"/>
      <c r="J33" s="32"/>
      <c r="K33" s="57"/>
      <c r="L33" s="34"/>
      <c r="M33" s="64"/>
      <c r="N33" s="33"/>
      <c r="O33" s="34"/>
      <c r="P33" s="64"/>
      <c r="Q33" s="61"/>
      <c r="R33" s="41"/>
      <c r="S33" s="41"/>
      <c r="T33" s="2"/>
      <c r="U33" s="41"/>
    </row>
    <row r="34" spans="1:21" x14ac:dyDescent="0.2">
      <c r="A34" s="7"/>
      <c r="B34" s="17">
        <v>1</v>
      </c>
      <c r="C34" s="17" t="s">
        <v>33</v>
      </c>
      <c r="D34" s="7"/>
      <c r="E34" s="7"/>
      <c r="F34" s="7"/>
      <c r="G34" s="7"/>
      <c r="H34" s="8"/>
      <c r="I34" s="8"/>
      <c r="J34" s="32"/>
      <c r="K34" s="32"/>
      <c r="L34" s="34"/>
      <c r="N34" s="33"/>
      <c r="O34" s="34"/>
      <c r="Q34" s="61"/>
      <c r="R34" s="9"/>
      <c r="S34" s="41"/>
      <c r="T34" s="2"/>
      <c r="U34" s="2"/>
    </row>
    <row r="35" spans="1:21" x14ac:dyDescent="0.2">
      <c r="A35" s="7"/>
      <c r="B35" s="17"/>
      <c r="C35" s="17" t="s">
        <v>15</v>
      </c>
      <c r="D35" s="7"/>
      <c r="E35" s="7"/>
      <c r="F35" s="7"/>
      <c r="G35" s="7"/>
      <c r="H35" s="8"/>
      <c r="I35" s="8"/>
      <c r="J35" s="32"/>
      <c r="K35" s="32"/>
      <c r="L35" s="34"/>
      <c r="N35" s="33"/>
      <c r="O35" s="34"/>
      <c r="Q35" s="61"/>
      <c r="S35" s="41"/>
      <c r="T35" s="2"/>
      <c r="U35" s="2"/>
    </row>
    <row r="36" spans="1:21" x14ac:dyDescent="0.2">
      <c r="A36" s="7"/>
      <c r="B36" s="7"/>
      <c r="C36" s="7" t="s">
        <v>34</v>
      </c>
      <c r="D36" s="7"/>
      <c r="E36" s="7" t="s">
        <v>35</v>
      </c>
      <c r="F36" s="7"/>
      <c r="G36" s="22"/>
      <c r="H36" s="55"/>
      <c r="I36" s="8"/>
      <c r="J36" s="32"/>
      <c r="K36" s="32"/>
      <c r="L36" s="34"/>
      <c r="N36" s="33"/>
      <c r="O36" s="34"/>
      <c r="Q36" s="61"/>
      <c r="S36" s="41"/>
      <c r="T36" s="2"/>
      <c r="U36" s="2"/>
    </row>
    <row r="37" spans="1:21" x14ac:dyDescent="0.2">
      <c r="A37" s="7"/>
      <c r="B37" s="7"/>
      <c r="C37" s="7" t="s">
        <v>36</v>
      </c>
      <c r="D37" s="7"/>
      <c r="E37" s="7"/>
      <c r="F37" s="7"/>
      <c r="G37" s="7"/>
      <c r="H37" s="68"/>
      <c r="I37" s="7" t="s">
        <v>7</v>
      </c>
      <c r="J37" s="32"/>
      <c r="K37" s="32"/>
      <c r="L37" s="34"/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37</v>
      </c>
      <c r="D38" s="7"/>
      <c r="E38" s="7"/>
      <c r="F38" s="7"/>
      <c r="G38" s="7"/>
      <c r="H38" s="8"/>
      <c r="I38" s="8">
        <f>+I30+H36-H37</f>
        <v>451495965</v>
      </c>
      <c r="J38" s="32"/>
      <c r="K38" s="32"/>
      <c r="L38" s="34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32"/>
      <c r="L39" s="34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38</v>
      </c>
      <c r="D40" s="7"/>
      <c r="E40" s="7"/>
      <c r="F40" s="7"/>
      <c r="G40" s="7"/>
      <c r="H40" s="8">
        <v>75000000</v>
      </c>
      <c r="I40" s="8"/>
      <c r="J40" s="32"/>
      <c r="K40" s="32"/>
      <c r="L40" s="34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17" t="s">
        <v>39</v>
      </c>
      <c r="D41" s="7"/>
      <c r="E41" s="7"/>
      <c r="F41" s="7"/>
      <c r="G41" s="7"/>
      <c r="H41" s="55">
        <v>7528602</v>
      </c>
      <c r="J41" s="32"/>
      <c r="K41" s="32"/>
      <c r="L41" s="34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17" t="s">
        <v>40</v>
      </c>
      <c r="D42" s="7"/>
      <c r="E42" s="7"/>
      <c r="F42" s="7"/>
      <c r="G42" s="7"/>
      <c r="H42" s="8">
        <v>14838470</v>
      </c>
      <c r="I42" s="8"/>
      <c r="J42" s="32"/>
      <c r="K42" s="32"/>
      <c r="L42" s="34"/>
      <c r="N42" s="57"/>
      <c r="O42" s="69"/>
      <c r="Q42" s="61"/>
      <c r="S42" s="41"/>
      <c r="T42" s="2"/>
      <c r="U42" s="2"/>
    </row>
    <row r="43" spans="1:21" ht="16.5" x14ac:dyDescent="0.35">
      <c r="A43" s="7"/>
      <c r="B43" s="7"/>
      <c r="C43" s="17" t="s">
        <v>41</v>
      </c>
      <c r="D43" s="7"/>
      <c r="E43" s="7"/>
      <c r="F43" s="7"/>
      <c r="G43" s="7"/>
      <c r="H43" s="70">
        <v>142663893</v>
      </c>
      <c r="I43" s="8"/>
      <c r="J43" s="32"/>
      <c r="K43" s="32"/>
      <c r="L43" s="34"/>
      <c r="N43" s="33"/>
      <c r="O43" s="69"/>
      <c r="Q43" s="61"/>
      <c r="R43" s="71"/>
      <c r="S43" s="40"/>
      <c r="T43" s="72"/>
      <c r="U43" s="7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3">
        <f>SUM(H40:H43)</f>
        <v>240030965</v>
      </c>
      <c r="J44" s="32"/>
      <c r="K44" s="32"/>
      <c r="L44" s="34"/>
      <c r="N44" s="57"/>
      <c r="O44" s="69"/>
      <c r="Q44" s="61"/>
      <c r="R44" s="71"/>
      <c r="S44" s="40"/>
      <c r="T44" s="74"/>
      <c r="U44" s="72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5">
        <f>SUM(I38:I44)</f>
        <v>691526930</v>
      </c>
      <c r="J45" s="32"/>
      <c r="K45" s="32"/>
      <c r="L45" s="34"/>
      <c r="N45" s="33"/>
      <c r="O45" s="69"/>
      <c r="Q45" s="61"/>
      <c r="R45" s="71"/>
      <c r="S45" s="40"/>
      <c r="T45" s="71"/>
      <c r="U45" s="72"/>
    </row>
    <row r="46" spans="1:21" x14ac:dyDescent="0.25">
      <c r="A46" s="7"/>
      <c r="B46" s="17">
        <v>2</v>
      </c>
      <c r="C46" s="17" t="s">
        <v>42</v>
      </c>
      <c r="D46" s="7"/>
      <c r="E46" s="7"/>
      <c r="F46" s="7"/>
      <c r="G46" s="7"/>
      <c r="H46" s="8"/>
      <c r="I46" s="8"/>
      <c r="J46" s="76"/>
      <c r="K46" s="77"/>
      <c r="L46" s="34"/>
      <c r="N46" s="57"/>
      <c r="O46" s="69"/>
      <c r="Q46" s="61"/>
      <c r="R46" s="71"/>
      <c r="S46" s="72"/>
      <c r="T46" s="71"/>
      <c r="U46" s="72"/>
    </row>
    <row r="47" spans="1:21" x14ac:dyDescent="0.25">
      <c r="A47" s="7"/>
      <c r="B47" s="7"/>
      <c r="C47" s="7" t="s">
        <v>36</v>
      </c>
      <c r="D47" s="7"/>
      <c r="E47" s="7"/>
      <c r="F47" s="7"/>
      <c r="G47" s="16"/>
      <c r="H47" s="8">
        <f>M119</f>
        <v>40358000</v>
      </c>
      <c r="I47" s="8"/>
      <c r="J47" s="76"/>
      <c r="K47" s="77"/>
      <c r="L47" s="34"/>
      <c r="N47" s="33"/>
      <c r="O47" s="57"/>
      <c r="Q47" s="61"/>
      <c r="R47" s="78"/>
      <c r="S47" s="78">
        <f>SUM(S13:S45)</f>
        <v>0</v>
      </c>
      <c r="T47" s="71"/>
      <c r="U47" s="72"/>
    </row>
    <row r="48" spans="1:21" x14ac:dyDescent="0.25">
      <c r="A48" s="7"/>
      <c r="B48" s="7"/>
      <c r="C48" s="7" t="s">
        <v>43</v>
      </c>
      <c r="D48" s="7"/>
      <c r="E48" s="7"/>
      <c r="F48" s="7"/>
      <c r="G48" s="21"/>
      <c r="H48" s="79"/>
      <c r="I48" s="8" t="s">
        <v>7</v>
      </c>
      <c r="J48" s="80"/>
      <c r="K48" s="77"/>
      <c r="L48" s="34"/>
      <c r="M48" s="81"/>
      <c r="N48" s="33"/>
      <c r="O48" s="57"/>
      <c r="P48" s="81"/>
      <c r="Q48" s="61"/>
      <c r="S48" s="2"/>
      <c r="U48" s="2"/>
    </row>
    <row r="49" spans="1:21" x14ac:dyDescent="0.25">
      <c r="A49" s="7"/>
      <c r="B49" s="7"/>
      <c r="C49" s="7"/>
      <c r="D49" s="7"/>
      <c r="E49" s="7"/>
      <c r="F49" s="7"/>
      <c r="G49" s="21" t="s">
        <v>7</v>
      </c>
      <c r="H49" s="82"/>
      <c r="I49" s="8">
        <f>H47+H48</f>
        <v>40358000</v>
      </c>
      <c r="J49" s="80"/>
      <c r="K49" s="77"/>
      <c r="L49" s="34"/>
      <c r="M49" s="81"/>
      <c r="N49" s="33"/>
      <c r="O49" s="43"/>
      <c r="P49" s="81"/>
      <c r="Q49" s="61"/>
      <c r="R49" s="83"/>
      <c r="S49" s="2" t="s">
        <v>44</v>
      </c>
      <c r="U49" s="2"/>
    </row>
    <row r="50" spans="1:21" x14ac:dyDescent="0.25">
      <c r="A50" s="7"/>
      <c r="B50" s="7"/>
      <c r="C50" s="7"/>
      <c r="D50" s="7"/>
      <c r="E50" s="7"/>
      <c r="F50" s="7"/>
      <c r="G50" s="21"/>
      <c r="H50" s="84"/>
      <c r="I50" s="8" t="s">
        <v>7</v>
      </c>
      <c r="J50" s="76"/>
      <c r="K50" s="77"/>
      <c r="L50" s="34"/>
      <c r="M50" s="81"/>
      <c r="N50" s="33"/>
      <c r="O50" s="43"/>
      <c r="P50" s="81"/>
      <c r="Q50" s="61"/>
      <c r="R50" s="83"/>
      <c r="S50" s="2"/>
      <c r="U50" s="2"/>
    </row>
    <row r="51" spans="1:21" x14ac:dyDescent="0.25">
      <c r="A51" s="7"/>
      <c r="B51" s="7"/>
      <c r="C51" s="7" t="s">
        <v>45</v>
      </c>
      <c r="D51" s="7"/>
      <c r="E51" s="7"/>
      <c r="F51" s="7"/>
      <c r="G51" s="16"/>
      <c r="I51" s="8">
        <v>0</v>
      </c>
      <c r="J51" s="85"/>
      <c r="K51" s="77"/>
      <c r="L51" s="34"/>
      <c r="M51" s="81"/>
      <c r="N51" s="33"/>
      <c r="O51" s="43"/>
      <c r="P51" s="81"/>
      <c r="Q51" s="61"/>
      <c r="R51" s="83"/>
      <c r="S51" s="2"/>
      <c r="U51" s="2"/>
    </row>
    <row r="52" spans="1:21" x14ac:dyDescent="0.25">
      <c r="A52" s="7"/>
      <c r="B52" s="7"/>
      <c r="C52" s="86" t="s">
        <v>46</v>
      </c>
      <c r="D52" s="7"/>
      <c r="E52" s="7"/>
      <c r="F52" s="7"/>
      <c r="G52" s="16"/>
      <c r="H52" s="55">
        <f>+L119</f>
        <v>11603000</v>
      </c>
      <c r="I52" s="8"/>
      <c r="J52" s="87"/>
      <c r="K52" s="77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86" t="s">
        <v>47</v>
      </c>
      <c r="D53" s="7"/>
      <c r="E53" s="7"/>
      <c r="F53" s="7"/>
      <c r="G53" s="16"/>
      <c r="H53" s="55">
        <f>+O119</f>
        <v>0</v>
      </c>
      <c r="I53" s="8"/>
      <c r="J53" s="87"/>
      <c r="K53" s="77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7" t="s">
        <v>48</v>
      </c>
      <c r="D54" s="7"/>
      <c r="E54" s="7"/>
      <c r="F54" s="7"/>
      <c r="G54" s="7"/>
      <c r="H54" s="68">
        <v>50000</v>
      </c>
      <c r="I54" s="8"/>
      <c r="J54" s="87"/>
      <c r="K54" s="77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7" t="s">
        <v>49</v>
      </c>
      <c r="D55" s="7"/>
      <c r="E55" s="7"/>
      <c r="F55" s="7"/>
      <c r="G55" s="7"/>
      <c r="H55" s="16"/>
      <c r="I55" s="68">
        <f>SUM(H52:H54)</f>
        <v>11653000</v>
      </c>
      <c r="J55" s="85"/>
      <c r="K55" s="77"/>
      <c r="L55" s="34"/>
      <c r="M55" s="81"/>
      <c r="N55" s="33"/>
      <c r="O55" s="43"/>
      <c r="P55" s="81"/>
      <c r="Q55" s="61"/>
      <c r="R55" s="88"/>
      <c r="S55" s="66"/>
      <c r="T55" s="88"/>
      <c r="U55" s="66"/>
    </row>
    <row r="56" spans="1:21" x14ac:dyDescent="0.25">
      <c r="A56" s="7"/>
      <c r="B56" s="7"/>
      <c r="C56" s="17" t="s">
        <v>49</v>
      </c>
      <c r="D56" s="7"/>
      <c r="E56" s="7"/>
      <c r="F56" s="7"/>
      <c r="G56" s="7"/>
      <c r="H56" s="8"/>
      <c r="I56" s="8">
        <f>+I31-I49+I55</f>
        <v>36546400</v>
      </c>
      <c r="J56" s="85"/>
      <c r="K56" s="77"/>
      <c r="L56" s="34"/>
      <c r="M56" s="89"/>
      <c r="N56" s="33"/>
      <c r="O56" s="43"/>
      <c r="P56" s="89"/>
      <c r="Q56" s="61"/>
      <c r="R56" s="88"/>
      <c r="S56" s="66"/>
      <c r="T56" s="88"/>
      <c r="U56" s="66"/>
    </row>
    <row r="57" spans="1:21" x14ac:dyDescent="0.25">
      <c r="A57" s="86" t="s">
        <v>50</v>
      </c>
      <c r="B57" s="7"/>
      <c r="C57" s="7" t="s">
        <v>51</v>
      </c>
      <c r="D57" s="7"/>
      <c r="E57" s="7"/>
      <c r="F57" s="7"/>
      <c r="G57" s="7"/>
      <c r="H57" s="8"/>
      <c r="I57" s="8">
        <f>+I27</f>
        <v>36546400</v>
      </c>
      <c r="J57" s="87"/>
      <c r="K57" s="77"/>
      <c r="L57" s="34"/>
      <c r="M57" s="89"/>
      <c r="N57" s="33"/>
      <c r="O57" s="43"/>
      <c r="P57" s="89"/>
      <c r="Q57" s="61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8">
        <v>0</v>
      </c>
      <c r="J58" s="87"/>
      <c r="K58" s="77"/>
      <c r="L58" s="34"/>
      <c r="M58" s="90"/>
      <c r="N58" s="33"/>
      <c r="O58" s="43"/>
      <c r="P58" s="90"/>
      <c r="Q58" s="61"/>
      <c r="R58" s="88"/>
      <c r="S58" s="66"/>
      <c r="T58" s="88"/>
      <c r="U58" s="91"/>
    </row>
    <row r="59" spans="1:21" x14ac:dyDescent="0.25">
      <c r="A59" s="7"/>
      <c r="B59" s="7"/>
      <c r="C59" s="7"/>
      <c r="D59" s="7"/>
      <c r="E59" s="7" t="s">
        <v>52</v>
      </c>
      <c r="F59" s="7"/>
      <c r="G59" s="7"/>
      <c r="H59" s="8"/>
      <c r="I59" s="8">
        <f>+I57-I56</f>
        <v>0</v>
      </c>
      <c r="J59" s="92"/>
      <c r="K59" s="77"/>
      <c r="L59" s="34"/>
      <c r="M59" s="81"/>
      <c r="N59" s="33"/>
      <c r="O59" s="43"/>
      <c r="P59" s="81"/>
      <c r="Q59" s="61"/>
      <c r="R59" s="88"/>
      <c r="S59" s="66"/>
      <c r="T59" s="88"/>
      <c r="U59" s="88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2"/>
      <c r="K60" s="77"/>
      <c r="L60" s="34"/>
      <c r="M60" s="90"/>
      <c r="N60" s="33"/>
      <c r="O60" s="43"/>
      <c r="P60" s="90"/>
      <c r="Q60" s="61"/>
      <c r="R60" s="88"/>
      <c r="S60" s="66"/>
      <c r="T60" s="88"/>
      <c r="U60" s="88"/>
    </row>
    <row r="61" spans="1:21" x14ac:dyDescent="0.25">
      <c r="A61" s="7" t="s">
        <v>53</v>
      </c>
      <c r="B61" s="7"/>
      <c r="C61" s="7"/>
      <c r="D61" s="7"/>
      <c r="E61" s="7"/>
      <c r="F61" s="7"/>
      <c r="G61" s="7"/>
      <c r="H61" s="8"/>
      <c r="I61" s="93"/>
      <c r="J61" s="92"/>
      <c r="K61" s="77"/>
      <c r="L61" s="34"/>
      <c r="M61" s="90"/>
      <c r="N61" s="33"/>
      <c r="O61" s="43"/>
      <c r="P61" s="90"/>
      <c r="Q61" s="61"/>
      <c r="R61" s="88"/>
      <c r="S61" s="66"/>
      <c r="T61" s="88"/>
      <c r="U61" s="88"/>
    </row>
    <row r="62" spans="1:21" x14ac:dyDescent="0.25">
      <c r="A62" s="7" t="s">
        <v>54</v>
      </c>
      <c r="B62" s="7"/>
      <c r="C62" s="7"/>
      <c r="D62" s="7"/>
      <c r="E62" s="7" t="s">
        <v>7</v>
      </c>
      <c r="F62" s="7"/>
      <c r="G62" s="7" t="s">
        <v>55</v>
      </c>
      <c r="H62" s="8"/>
      <c r="I62" s="22"/>
      <c r="J62" s="92"/>
      <c r="K62" s="77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2"/>
      <c r="K63" s="77"/>
      <c r="L63" s="34"/>
      <c r="M63" s="90"/>
      <c r="N63" s="33"/>
      <c r="O63" s="43"/>
      <c r="P63" s="90"/>
      <c r="Q63" s="61"/>
      <c r="S63" s="41"/>
    </row>
    <row r="64" spans="1:21" x14ac:dyDescent="0.25">
      <c r="A64" s="94"/>
      <c r="B64" s="95"/>
      <c r="C64" s="95"/>
      <c r="D64" s="96"/>
      <c r="E64" s="96"/>
      <c r="F64" s="96"/>
      <c r="G64" s="96"/>
      <c r="H64" s="96"/>
      <c r="J64" s="92"/>
      <c r="K64" s="77"/>
      <c r="L64" s="34"/>
      <c r="N64" s="33"/>
      <c r="O64" s="43"/>
      <c r="Q64" s="61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92"/>
      <c r="K65" s="77"/>
      <c r="L65" s="34"/>
      <c r="N65" s="33"/>
      <c r="O65" s="43"/>
      <c r="Q65" s="61"/>
      <c r="S65" s="83"/>
    </row>
    <row r="66" spans="1:19" x14ac:dyDescent="0.25">
      <c r="A66" s="97" t="s">
        <v>56</v>
      </c>
      <c r="B66" s="95"/>
      <c r="C66" s="95"/>
      <c r="D66" s="96"/>
      <c r="E66" s="96"/>
      <c r="F66" s="96"/>
      <c r="G66" s="9" t="s">
        <v>57</v>
      </c>
      <c r="J66" s="92"/>
      <c r="K66" s="77"/>
      <c r="L66" s="34"/>
      <c r="O66" s="43"/>
      <c r="Q66" s="61"/>
      <c r="S66" s="83"/>
    </row>
    <row r="67" spans="1:19" x14ac:dyDescent="0.25">
      <c r="K67" s="77"/>
      <c r="L67" s="34"/>
    </row>
    <row r="68" spans="1:19" x14ac:dyDescent="0.25">
      <c r="A68" s="97" t="s">
        <v>58</v>
      </c>
      <c r="B68" s="95"/>
      <c r="C68" s="95"/>
      <c r="D68" s="96"/>
      <c r="E68" s="96"/>
      <c r="F68" s="96"/>
      <c r="G68" s="9"/>
      <c r="H68" s="6" t="s">
        <v>59</v>
      </c>
      <c r="J68" s="92"/>
      <c r="K68" s="77"/>
      <c r="L68" s="34"/>
      <c r="O68" s="43"/>
      <c r="Q68" s="61"/>
      <c r="S68" s="83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92"/>
      <c r="K69" s="77"/>
      <c r="L69" s="34"/>
      <c r="O69" s="43"/>
      <c r="Q69" s="61"/>
    </row>
    <row r="70" spans="1:19" x14ac:dyDescent="0.25">
      <c r="A70" s="2"/>
      <c r="B70" s="2"/>
      <c r="C70" s="2"/>
      <c r="D70" s="2"/>
      <c r="E70" s="2"/>
      <c r="F70" s="2"/>
      <c r="G70" s="96" t="s">
        <v>60</v>
      </c>
      <c r="H70" s="2"/>
      <c r="I70" s="2"/>
      <c r="J70" s="92"/>
      <c r="K70" s="77"/>
      <c r="L70" s="34"/>
      <c r="M70" s="90"/>
      <c r="N70" s="90"/>
      <c r="O70" s="43"/>
      <c r="P70" s="90"/>
      <c r="Q70" s="61"/>
    </row>
    <row r="71" spans="1:19" x14ac:dyDescent="0.25">
      <c r="A71" s="2"/>
      <c r="B71" s="2"/>
      <c r="C71" s="2"/>
      <c r="D71" s="2"/>
      <c r="E71" s="2"/>
      <c r="F71" s="2"/>
      <c r="G71" s="96"/>
      <c r="H71" s="2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 t="s">
        <v>61</v>
      </c>
      <c r="F72" s="2"/>
      <c r="G72" s="2"/>
      <c r="H72" s="2"/>
      <c r="I72" s="2"/>
      <c r="J72" s="92"/>
      <c r="K72" s="77"/>
      <c r="L72" s="34"/>
      <c r="O72" s="43"/>
      <c r="Q72" s="61"/>
    </row>
    <row r="73" spans="1:19" x14ac:dyDescent="0.25">
      <c r="A73" s="2"/>
      <c r="B73" s="2"/>
      <c r="C73" s="2"/>
      <c r="D73" s="2"/>
      <c r="E73" s="2" t="s">
        <v>61</v>
      </c>
      <c r="F73" s="2"/>
      <c r="G73" s="2"/>
      <c r="H73" s="2"/>
      <c r="I73" s="99"/>
      <c r="J73" s="92"/>
      <c r="K73" s="77"/>
      <c r="L73" s="34"/>
      <c r="O73" s="43"/>
      <c r="Q73" s="61"/>
    </row>
    <row r="74" spans="1:19" x14ac:dyDescent="0.25">
      <c r="A74" s="96"/>
      <c r="B74" s="96"/>
      <c r="C74" s="96"/>
      <c r="D74" s="96"/>
      <c r="E74" s="96"/>
      <c r="F74" s="96"/>
      <c r="G74" s="100"/>
      <c r="H74" s="101"/>
      <c r="I74" s="96"/>
      <c r="J74" s="92"/>
      <c r="K74" s="77"/>
      <c r="L74" s="34"/>
      <c r="O74" s="43"/>
      <c r="Q74" s="102"/>
    </row>
    <row r="75" spans="1:19" x14ac:dyDescent="0.25">
      <c r="A75" s="96"/>
      <c r="B75" s="96"/>
      <c r="C75" s="96"/>
      <c r="D75" s="96"/>
      <c r="E75" s="96"/>
      <c r="F75" s="96"/>
      <c r="G75" s="100" t="s">
        <v>62</v>
      </c>
      <c r="H75" s="103"/>
      <c r="I75" s="96"/>
      <c r="J75" s="92"/>
      <c r="K75" s="77"/>
      <c r="L75" s="34"/>
      <c r="O75" s="43"/>
      <c r="Q75" s="102"/>
    </row>
    <row r="76" spans="1:19" x14ac:dyDescent="0.25">
      <c r="A76" s="104"/>
      <c r="B76" s="105"/>
      <c r="C76" s="105"/>
      <c r="D76" s="105"/>
      <c r="E76" s="106"/>
      <c r="F76" s="2"/>
      <c r="G76" s="2"/>
      <c r="H76" s="66"/>
      <c r="I76" s="2"/>
      <c r="J76" s="92"/>
      <c r="K76" s="77"/>
      <c r="L76" s="34"/>
      <c r="O76" s="43"/>
      <c r="Q76" s="102"/>
    </row>
    <row r="77" spans="1:19" x14ac:dyDescent="0.25">
      <c r="A77" s="104"/>
      <c r="B77" s="105"/>
      <c r="C77" s="107"/>
      <c r="D77" s="105"/>
      <c r="E77" s="108"/>
      <c r="F77" s="2"/>
      <c r="G77" s="2"/>
      <c r="H77" s="66"/>
      <c r="I77" s="2"/>
      <c r="J77" s="92"/>
      <c r="K77" s="109"/>
      <c r="O77" s="43"/>
      <c r="Q77" s="102"/>
    </row>
    <row r="78" spans="1:19" x14ac:dyDescent="0.25">
      <c r="A78" s="106"/>
      <c r="B78" s="105"/>
      <c r="C78" s="107"/>
      <c r="D78" s="107"/>
      <c r="E78" s="110"/>
      <c r="F78" s="83"/>
      <c r="H78" s="88"/>
      <c r="J78" s="92"/>
      <c r="O78" s="43"/>
      <c r="Q78" s="102"/>
    </row>
    <row r="79" spans="1:19" x14ac:dyDescent="0.25">
      <c r="A79" s="111"/>
      <c r="B79" s="105"/>
      <c r="C79" s="112"/>
      <c r="D79" s="112"/>
      <c r="E79" s="110"/>
      <c r="H79" s="88"/>
      <c r="J79" s="92"/>
      <c r="O79" s="43"/>
      <c r="Q79" s="102"/>
    </row>
    <row r="80" spans="1:19" x14ac:dyDescent="0.25">
      <c r="A80" s="113"/>
      <c r="B80" s="105"/>
      <c r="C80" s="112"/>
      <c r="D80" s="112"/>
      <c r="E80" s="110"/>
      <c r="H80" s="88"/>
      <c r="J80" s="92"/>
      <c r="O80" s="43"/>
      <c r="Q80" s="114"/>
    </row>
    <row r="81" spans="1:17" x14ac:dyDescent="0.25">
      <c r="A81" s="113"/>
      <c r="B81" s="105"/>
      <c r="C81" s="112"/>
      <c r="D81" s="112"/>
      <c r="E81" s="110"/>
      <c r="H81" s="88"/>
      <c r="J81" s="92"/>
      <c r="O81" s="43"/>
      <c r="Q81" s="114"/>
    </row>
    <row r="82" spans="1:17" x14ac:dyDescent="0.25">
      <c r="A82" s="115"/>
      <c r="B82" s="105"/>
      <c r="C82" s="105"/>
      <c r="D82" s="105"/>
      <c r="E82" s="106"/>
      <c r="F82" s="2"/>
      <c r="G82" s="2"/>
      <c r="H82" s="66"/>
      <c r="I82" s="2"/>
      <c r="J82" s="92"/>
      <c r="K82" s="57"/>
      <c r="L82" s="43"/>
      <c r="O82" s="43"/>
      <c r="Q82" s="114"/>
    </row>
    <row r="83" spans="1:17" x14ac:dyDescent="0.25">
      <c r="A83" s="104" t="s">
        <v>63</v>
      </c>
      <c r="B83" s="105"/>
      <c r="C83" s="105"/>
      <c r="D83" s="105"/>
      <c r="E83" s="106"/>
      <c r="F83" s="2"/>
      <c r="G83" s="2"/>
      <c r="H83" s="66"/>
      <c r="I83" s="2"/>
      <c r="J83" s="92"/>
      <c r="K83" s="116"/>
      <c r="L83" s="43"/>
      <c r="O83" s="43"/>
      <c r="Q83" s="114"/>
    </row>
    <row r="84" spans="1:17" x14ac:dyDescent="0.25">
      <c r="A84" s="104"/>
      <c r="B84" s="105"/>
      <c r="C84" s="107"/>
      <c r="D84" s="105"/>
      <c r="E84" s="108"/>
      <c r="F84" s="2"/>
      <c r="G84" s="2"/>
      <c r="H84" s="66"/>
      <c r="I84" s="2"/>
      <c r="J84" s="92"/>
      <c r="K84" s="116"/>
      <c r="L84" s="43"/>
      <c r="O84" s="43"/>
      <c r="Q84" s="114"/>
    </row>
    <row r="85" spans="1:17" x14ac:dyDescent="0.25">
      <c r="A85" s="117">
        <f>SUM(A66:A84)</f>
        <v>0</v>
      </c>
      <c r="E85" s="88">
        <f>SUM(E66:E84)</f>
        <v>0</v>
      </c>
      <c r="H85" s="88">
        <f>SUM(H66:H84)</f>
        <v>0</v>
      </c>
      <c r="J85" s="92"/>
      <c r="K85" s="116"/>
      <c r="L85" s="43"/>
      <c r="O85" s="43"/>
      <c r="Q85" s="114"/>
    </row>
    <row r="86" spans="1:17" x14ac:dyDescent="0.25">
      <c r="J86" s="92"/>
      <c r="K86" s="116"/>
      <c r="L86" s="43"/>
      <c r="O86" s="43"/>
      <c r="Q86" s="102"/>
    </row>
    <row r="87" spans="1:17" x14ac:dyDescent="0.25">
      <c r="J87" s="92"/>
      <c r="K87" s="116"/>
      <c r="L87" s="43"/>
      <c r="O87" s="43"/>
      <c r="Q87" s="102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">
      <c r="K92" s="116"/>
      <c r="L92" s="43"/>
      <c r="O92" s="43"/>
      <c r="Q92" s="102"/>
    </row>
    <row r="93" spans="1:17" x14ac:dyDescent="0.2"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5">
      <c r="K98" s="116"/>
      <c r="L98" s="118"/>
      <c r="O98" s="118"/>
      <c r="Q98" s="102"/>
    </row>
    <row r="99" spans="1:21" x14ac:dyDescent="0.25">
      <c r="K99" s="116"/>
      <c r="L99" s="118"/>
      <c r="O99" s="118"/>
      <c r="Q99" s="102"/>
    </row>
    <row r="100" spans="1:21" x14ac:dyDescent="0.25">
      <c r="K100" s="116"/>
      <c r="L100" s="119"/>
      <c r="O100" s="119"/>
      <c r="Q100" s="102"/>
    </row>
    <row r="101" spans="1:21" x14ac:dyDescent="0.25">
      <c r="K101" s="116"/>
      <c r="L101" s="119"/>
      <c r="O101" s="119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6"/>
      <c r="L107" s="119"/>
      <c r="O107" s="119"/>
      <c r="Q107" s="102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6"/>
      <c r="L108" s="119"/>
      <c r="O108" s="119"/>
      <c r="Q108" s="98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98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0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6"/>
      <c r="L113" s="119"/>
      <c r="O113" s="119"/>
      <c r="Q113" s="98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20">
        <f>SUM(L12:L118)</f>
        <v>11603000</v>
      </c>
      <c r="M119" s="120">
        <f t="shared" ref="M119:P119" si="1">SUM(M13:M118)</f>
        <v>40358000</v>
      </c>
      <c r="N119" s="120">
        <f>SUM(N13:N118)</f>
        <v>0</v>
      </c>
      <c r="O119" s="120">
        <f>SUM(O13:O118)</f>
        <v>0</v>
      </c>
      <c r="P119" s="120">
        <f t="shared" si="1"/>
        <v>0</v>
      </c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20">
        <f>SUM(L16:L119)</f>
        <v>19431000</v>
      </c>
      <c r="O120" s="120">
        <f>SUM(O13:O119)</f>
        <v>0</v>
      </c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7"/>
      <c r="O121" s="27"/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7"/>
      <c r="O122" s="27"/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3" r:id="rId1" display="cetak-kwitansi.php%3fid=1801930"/>
    <hyperlink ref="K14" r:id="rId2" display="cetak-kwitansi.php%3fid=1801931"/>
    <hyperlink ref="K15" r:id="rId3" display="cetak-kwitansi.php%3fid=1801932"/>
    <hyperlink ref="K16" r:id="rId4" display="cetak-kwitansi.php%3fid=1801933"/>
    <hyperlink ref="K17" r:id="rId5" display="cetak-kwitansi.php%3fid=1801935"/>
    <hyperlink ref="K18" r:id="rId6" display="cetak-kwitansi.php%3fid=1801936"/>
    <hyperlink ref="K19" r:id="rId7" display="cetak-kwitansi.php%3fid=1801937"/>
    <hyperlink ref="K20" r:id="rId8" display="cetak-kwitansi.php%3fid=1801938"/>
    <hyperlink ref="K21" r:id="rId9" display="cetak-kwitansi.php%3fid=1801939"/>
    <hyperlink ref="K22" r:id="rId10" display="cetak-kwitansi.php%3fid=1801940"/>
    <hyperlink ref="K23" r:id="rId11" display="cetak-kwitansi.php%3fid=1801941"/>
    <hyperlink ref="K24" r:id="rId12" display="cetak-kwitansi.php%3fid=1801942"/>
  </hyperlinks>
  <pageMargins left="0.7" right="0.7" top="0.75" bottom="0.75" header="0.3" footer="0.3"/>
  <pageSetup scale="62" orientation="portrait" r:id="rId1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130"/>
  <sheetViews>
    <sheetView view="pageBreakPreview" topLeftCell="F4" zoomScale="90" zoomScaleNormal="100" zoomScaleSheetLayoutView="90" workbookViewId="0">
      <selection activeCell="I56" sqref="I56"/>
    </sheetView>
  </sheetViews>
  <sheetFormatPr defaultRowHeight="15" x14ac:dyDescent="0.25"/>
  <cols>
    <col min="1" max="1" width="17.42578125" style="6" customWidth="1"/>
    <col min="2" max="2" width="11.85546875" style="6" customWidth="1"/>
    <col min="3" max="3" width="13.7109375" style="6" customWidth="1"/>
    <col min="4" max="4" width="4.85546875" style="6" customWidth="1"/>
    <col min="5" max="5" width="14.28515625" style="6" customWidth="1"/>
    <col min="6" max="6" width="4.140625" style="6" customWidth="1"/>
    <col min="7" max="7" width="20.42578125" style="6" customWidth="1"/>
    <col min="8" max="8" width="22" style="6" customWidth="1"/>
    <col min="9" max="9" width="20.7109375" style="6" customWidth="1"/>
    <col min="10" max="10" width="27.5703125" style="6" bestFit="1" customWidth="1"/>
    <col min="11" max="11" width="18.5703125" style="6" bestFit="1" customWidth="1"/>
    <col min="12" max="12" width="18.5703125" style="27" bestFit="1" customWidth="1"/>
    <col min="13" max="14" width="20.7109375" style="67" customWidth="1"/>
    <col min="15" max="15" width="18.5703125" style="27" bestFit="1" customWidth="1"/>
    <col min="16" max="16" width="20.7109375" style="67" customWidth="1"/>
    <col min="17" max="17" width="21.5703125" style="98" bestFit="1" customWidth="1"/>
    <col min="18" max="18" width="21.5703125" style="6" bestFit="1" customWidth="1"/>
    <col min="19" max="19" width="12.42578125" style="6" bestFit="1" customWidth="1"/>
    <col min="20" max="20" width="22.42578125" style="6" customWidth="1"/>
    <col min="21" max="21" width="20.140625" style="6" customWidth="1"/>
    <col min="22" max="16384" width="9.140625" style="6"/>
  </cols>
  <sheetData>
    <row r="1" spans="1:21" ht="15.75" x14ac:dyDescent="0.25">
      <c r="A1" s="145" t="s">
        <v>0</v>
      </c>
      <c r="B1" s="145"/>
      <c r="C1" s="145"/>
      <c r="D1" s="145"/>
      <c r="E1" s="145"/>
      <c r="F1" s="145"/>
      <c r="G1" s="145"/>
      <c r="H1" s="145"/>
      <c r="I1" s="145"/>
      <c r="J1" s="126"/>
      <c r="K1" s="2"/>
      <c r="L1" s="3"/>
      <c r="M1" s="4"/>
      <c r="N1" s="4"/>
      <c r="O1" s="3"/>
      <c r="P1" s="4"/>
      <c r="Q1" s="5"/>
      <c r="R1" s="2"/>
      <c r="S1" s="2"/>
      <c r="T1" s="2"/>
      <c r="U1" s="2"/>
    </row>
    <row r="2" spans="1:21" x14ac:dyDescent="0.25">
      <c r="A2" s="7"/>
      <c r="B2" s="7"/>
      <c r="C2" s="7"/>
      <c r="D2" s="7"/>
      <c r="E2" s="7"/>
      <c r="F2" s="7"/>
      <c r="G2" s="7"/>
      <c r="H2" s="8"/>
      <c r="I2" s="7"/>
      <c r="J2" s="7"/>
      <c r="K2" s="2"/>
      <c r="L2" s="3"/>
      <c r="M2" s="4"/>
      <c r="N2" s="4"/>
      <c r="O2" s="3"/>
      <c r="P2" s="4"/>
      <c r="Q2" s="9"/>
      <c r="R2" s="2"/>
      <c r="S2" s="2"/>
      <c r="T2" s="2"/>
      <c r="U2" s="2"/>
    </row>
    <row r="3" spans="1:21" ht="14.25" x14ac:dyDescent="0.2">
      <c r="A3" s="7" t="s">
        <v>1</v>
      </c>
      <c r="B3" s="10" t="s">
        <v>65</v>
      </c>
      <c r="C3" s="9"/>
      <c r="D3" s="7"/>
      <c r="E3" s="7"/>
      <c r="F3" s="7"/>
      <c r="G3" s="7"/>
      <c r="H3" s="7" t="s">
        <v>3</v>
      </c>
      <c r="I3" s="11">
        <v>43231</v>
      </c>
      <c r="J3" s="12"/>
      <c r="K3" s="2"/>
      <c r="L3" s="13"/>
      <c r="M3" s="4"/>
      <c r="N3" s="4"/>
      <c r="O3" s="13"/>
      <c r="P3" s="4"/>
      <c r="Q3" s="9"/>
      <c r="R3" s="2"/>
      <c r="S3" s="2"/>
      <c r="T3" s="2"/>
      <c r="U3" s="2"/>
    </row>
    <row r="4" spans="1:21" ht="14.25" x14ac:dyDescent="0.2">
      <c r="A4" s="7" t="s">
        <v>4</v>
      </c>
      <c r="B4" s="7" t="s">
        <v>5</v>
      </c>
      <c r="C4" s="7"/>
      <c r="D4" s="7"/>
      <c r="E4" s="7"/>
      <c r="F4" s="7"/>
      <c r="G4" s="7"/>
      <c r="H4" s="7" t="s">
        <v>6</v>
      </c>
      <c r="I4" s="14">
        <v>0.66666666666666663</v>
      </c>
      <c r="J4" s="14"/>
      <c r="K4" s="2"/>
      <c r="L4" s="13"/>
      <c r="M4" s="4"/>
      <c r="N4" s="4"/>
      <c r="O4" s="13"/>
      <c r="P4" s="4"/>
      <c r="Q4" s="9"/>
      <c r="R4" s="2"/>
      <c r="S4" s="2"/>
      <c r="T4" s="2"/>
      <c r="U4" s="2"/>
    </row>
    <row r="5" spans="1:21" ht="14.25" x14ac:dyDescent="0.2">
      <c r="A5" s="7"/>
      <c r="B5" s="7" t="s">
        <v>7</v>
      </c>
      <c r="C5" s="7"/>
      <c r="D5" s="7"/>
      <c r="E5" s="7"/>
      <c r="F5" s="7"/>
      <c r="G5" s="7"/>
      <c r="H5" s="8"/>
      <c r="I5" s="14"/>
      <c r="J5" s="15"/>
      <c r="K5" s="2"/>
      <c r="L5" s="13"/>
      <c r="M5" s="16"/>
      <c r="N5" s="16"/>
      <c r="O5" s="13"/>
      <c r="P5" s="16"/>
      <c r="Q5" s="5"/>
      <c r="R5" s="2"/>
      <c r="S5" s="2"/>
      <c r="T5" s="2"/>
      <c r="U5" s="2"/>
    </row>
    <row r="6" spans="1:21" ht="14.25" x14ac:dyDescent="0.2">
      <c r="A6" s="17" t="s">
        <v>8</v>
      </c>
      <c r="B6" s="18"/>
      <c r="C6" s="7"/>
      <c r="D6" s="7"/>
      <c r="E6" s="7"/>
      <c r="F6" s="7"/>
      <c r="G6" s="7" t="s">
        <v>7</v>
      </c>
      <c r="H6" s="8"/>
      <c r="I6" s="7"/>
      <c r="J6" s="7"/>
      <c r="K6" s="19"/>
      <c r="L6" s="13"/>
      <c r="M6" s="4"/>
      <c r="N6" s="4"/>
      <c r="O6" s="13"/>
      <c r="P6" s="4"/>
      <c r="Q6" s="7"/>
      <c r="R6" s="2"/>
      <c r="S6" s="2"/>
      <c r="T6" s="2"/>
      <c r="U6" s="2"/>
    </row>
    <row r="7" spans="1:21" ht="14.25" x14ac:dyDescent="0.2">
      <c r="A7" s="7"/>
      <c r="B7" s="7"/>
      <c r="C7" s="20" t="s">
        <v>9</v>
      </c>
      <c r="D7" s="20"/>
      <c r="E7" s="20" t="s">
        <v>10</v>
      </c>
      <c r="F7" s="20"/>
      <c r="G7" s="20" t="s">
        <v>11</v>
      </c>
      <c r="H7" s="8"/>
      <c r="I7" s="7"/>
      <c r="J7" s="7"/>
      <c r="K7" s="2"/>
      <c r="L7" s="13"/>
      <c r="M7" s="4"/>
      <c r="N7" s="4"/>
      <c r="O7" s="13"/>
      <c r="P7" s="4"/>
      <c r="Q7" s="7"/>
      <c r="R7" s="2"/>
      <c r="S7" s="2"/>
      <c r="T7" s="2"/>
      <c r="U7" s="2"/>
    </row>
    <row r="8" spans="1:21" ht="14.25" x14ac:dyDescent="0.2">
      <c r="A8" s="7"/>
      <c r="B8" s="21"/>
      <c r="C8" s="22">
        <v>100000</v>
      </c>
      <c r="D8" s="7"/>
      <c r="E8" s="23">
        <v>69</v>
      </c>
      <c r="F8" s="21"/>
      <c r="G8" s="16">
        <f>C8*E8</f>
        <v>6900000</v>
      </c>
      <c r="H8" s="8"/>
      <c r="I8" s="16"/>
      <c r="J8" s="16"/>
      <c r="K8" s="2"/>
      <c r="L8" s="13"/>
      <c r="M8" s="4"/>
      <c r="N8" s="4"/>
      <c r="O8" s="13"/>
      <c r="P8" s="4"/>
      <c r="Q8" s="7"/>
      <c r="R8" s="2"/>
      <c r="S8" s="2"/>
      <c r="T8" s="2"/>
      <c r="U8" s="2"/>
    </row>
    <row r="9" spans="1:21" x14ac:dyDescent="0.25">
      <c r="A9" s="7"/>
      <c r="B9" s="21"/>
      <c r="C9" s="22">
        <v>50000</v>
      </c>
      <c r="D9" s="7"/>
      <c r="E9" s="23">
        <f>99+44</f>
        <v>143</v>
      </c>
      <c r="F9" s="21"/>
      <c r="G9" s="16">
        <f t="shared" ref="G9:G16" si="0">C9*E9</f>
        <v>7150000</v>
      </c>
      <c r="H9" s="8"/>
      <c r="I9" s="16"/>
      <c r="J9" s="16"/>
      <c r="K9" s="2"/>
      <c r="L9" s="3"/>
      <c r="M9" s="4"/>
      <c r="N9" s="4"/>
      <c r="O9" s="3"/>
      <c r="P9" s="4"/>
      <c r="Q9" s="5"/>
      <c r="R9" s="2" t="s">
        <v>12</v>
      </c>
      <c r="S9" s="2"/>
      <c r="T9" s="2"/>
      <c r="U9" s="2"/>
    </row>
    <row r="10" spans="1:21" x14ac:dyDescent="0.25">
      <c r="A10" s="7"/>
      <c r="B10" s="21" t="s">
        <v>7</v>
      </c>
      <c r="C10" s="22">
        <v>20000</v>
      </c>
      <c r="D10" s="7"/>
      <c r="E10" s="23">
        <v>1</v>
      </c>
      <c r="F10" s="21"/>
      <c r="G10" s="16">
        <f t="shared" si="0"/>
        <v>20000</v>
      </c>
      <c r="H10" s="8"/>
      <c r="I10" s="8"/>
      <c r="J10" s="16"/>
      <c r="K10" s="24"/>
      <c r="L10" s="3"/>
      <c r="M10" s="4"/>
      <c r="N10" s="4"/>
      <c r="O10" s="3"/>
      <c r="P10" s="4"/>
      <c r="Q10" s="7"/>
      <c r="R10" s="2"/>
      <c r="S10" s="2"/>
      <c r="T10" s="2"/>
      <c r="U10" s="2"/>
    </row>
    <row r="11" spans="1:21" x14ac:dyDescent="0.25">
      <c r="A11" s="7"/>
      <c r="B11" s="21"/>
      <c r="C11" s="22">
        <v>10000</v>
      </c>
      <c r="D11" s="7"/>
      <c r="E11" s="23">
        <v>4</v>
      </c>
      <c r="F11" s="21"/>
      <c r="G11" s="16">
        <f t="shared" si="0"/>
        <v>40000</v>
      </c>
      <c r="H11" s="8"/>
      <c r="I11" s="16"/>
      <c r="J11" s="16"/>
      <c r="K11" s="25"/>
      <c r="L11" s="146" t="s">
        <v>13</v>
      </c>
      <c r="M11" s="146"/>
      <c r="N11" s="147" t="s">
        <v>14</v>
      </c>
      <c r="O11" s="147"/>
      <c r="P11" s="26"/>
      <c r="Q11" s="8"/>
      <c r="R11" s="2"/>
      <c r="S11" s="2"/>
      <c r="T11" s="2" t="s">
        <v>15</v>
      </c>
      <c r="U11" s="2"/>
    </row>
    <row r="12" spans="1:21" x14ac:dyDescent="0.25">
      <c r="A12" s="7"/>
      <c r="B12" s="21"/>
      <c r="C12" s="22">
        <v>5000</v>
      </c>
      <c r="D12" s="7"/>
      <c r="E12" s="21">
        <v>7</v>
      </c>
      <c r="F12" s="21"/>
      <c r="G12" s="16">
        <f t="shared" si="0"/>
        <v>35000</v>
      </c>
      <c r="H12" s="8"/>
      <c r="I12" s="16"/>
      <c r="L12" s="27" t="s">
        <v>16</v>
      </c>
      <c r="M12" s="28" t="s">
        <v>17</v>
      </c>
      <c r="N12" s="29" t="s">
        <v>18</v>
      </c>
      <c r="O12" s="30" t="s">
        <v>19</v>
      </c>
      <c r="P12" s="29" t="s">
        <v>17</v>
      </c>
      <c r="Q12" s="31" t="s">
        <v>15</v>
      </c>
      <c r="R12" s="2" t="s">
        <v>20</v>
      </c>
      <c r="S12" s="2" t="s">
        <v>21</v>
      </c>
      <c r="T12" s="2" t="s">
        <v>22</v>
      </c>
      <c r="U12" s="2"/>
    </row>
    <row r="13" spans="1:21" x14ac:dyDescent="0.2">
      <c r="A13" s="7"/>
      <c r="B13" s="21"/>
      <c r="C13" s="22">
        <v>2000</v>
      </c>
      <c r="D13" s="7"/>
      <c r="E13" s="21">
        <v>0</v>
      </c>
      <c r="F13" s="21"/>
      <c r="G13" s="16">
        <f t="shared" si="0"/>
        <v>0</v>
      </c>
      <c r="H13" s="8"/>
      <c r="I13" s="16"/>
      <c r="J13" s="32"/>
      <c r="K13" s="33">
        <v>46100</v>
      </c>
      <c r="L13" s="43">
        <v>900000</v>
      </c>
      <c r="M13" s="35">
        <v>1034000</v>
      </c>
      <c r="N13" s="33"/>
      <c r="O13" s="34">
        <v>12000000</v>
      </c>
      <c r="P13" s="36"/>
      <c r="Q13" s="37"/>
      <c r="R13" s="38"/>
    </row>
    <row r="14" spans="1:21" x14ac:dyDescent="0.2">
      <c r="A14" s="7"/>
      <c r="B14" s="21"/>
      <c r="C14" s="22">
        <v>1000</v>
      </c>
      <c r="D14" s="7"/>
      <c r="E14" s="21">
        <v>11</v>
      </c>
      <c r="F14" s="21"/>
      <c r="G14" s="16">
        <f t="shared" si="0"/>
        <v>11000</v>
      </c>
      <c r="H14" s="8"/>
      <c r="I14" s="16"/>
      <c r="J14" s="32"/>
      <c r="K14" s="33">
        <v>46101</v>
      </c>
      <c r="L14" s="43">
        <v>1000000</v>
      </c>
      <c r="M14" s="35">
        <v>100000</v>
      </c>
      <c r="N14" s="33"/>
      <c r="O14" s="34"/>
      <c r="P14" s="39"/>
      <c r="Q14" s="37"/>
      <c r="R14" s="40"/>
      <c r="S14" s="41"/>
      <c r="T14" s="38"/>
      <c r="U14" s="38"/>
    </row>
    <row r="15" spans="1:21" x14ac:dyDescent="0.2">
      <c r="A15" s="7"/>
      <c r="B15" s="21"/>
      <c r="C15" s="22">
        <v>500</v>
      </c>
      <c r="D15" s="7"/>
      <c r="E15" s="21">
        <v>0</v>
      </c>
      <c r="F15" s="21"/>
      <c r="G15" s="16">
        <f t="shared" si="0"/>
        <v>0</v>
      </c>
      <c r="H15" s="8"/>
      <c r="I15" s="9"/>
      <c r="J15" s="32"/>
      <c r="K15" s="33">
        <v>46102</v>
      </c>
      <c r="L15" s="43">
        <v>1000000</v>
      </c>
      <c r="M15" s="35">
        <v>140000</v>
      </c>
      <c r="N15" s="33"/>
      <c r="O15" s="34"/>
      <c r="P15" s="42"/>
      <c r="Q15" s="43"/>
      <c r="R15" s="40"/>
      <c r="S15" s="41"/>
      <c r="T15" s="38">
        <f>SUM(T6:T14)</f>
        <v>0</v>
      </c>
      <c r="U15" s="38">
        <f>SUM(U6:U14)</f>
        <v>0</v>
      </c>
    </row>
    <row r="16" spans="1:21" x14ac:dyDescent="0.2">
      <c r="A16" s="7"/>
      <c r="B16" s="21"/>
      <c r="C16" s="22">
        <v>100</v>
      </c>
      <c r="D16" s="7"/>
      <c r="E16" s="21">
        <v>0</v>
      </c>
      <c r="F16" s="21"/>
      <c r="G16" s="16">
        <f t="shared" si="0"/>
        <v>0</v>
      </c>
      <c r="H16" s="8"/>
      <c r="I16" s="9"/>
      <c r="J16" s="32"/>
      <c r="K16" s="33">
        <v>46103</v>
      </c>
      <c r="L16" s="43">
        <v>1600000</v>
      </c>
      <c r="M16" s="35">
        <v>32860000</v>
      </c>
      <c r="N16" s="33"/>
      <c r="O16" s="34"/>
      <c r="P16" s="44"/>
      <c r="Q16" s="25" t="s">
        <v>23</v>
      </c>
      <c r="R16" s="2"/>
    </row>
    <row r="17" spans="1:21" x14ac:dyDescent="0.2">
      <c r="A17" s="7"/>
      <c r="B17" s="7"/>
      <c r="C17" s="17" t="s">
        <v>24</v>
      </c>
      <c r="D17" s="7"/>
      <c r="E17" s="21"/>
      <c r="F17" s="7"/>
      <c r="G17" s="7"/>
      <c r="H17" s="8">
        <f>SUM(G8:G16)</f>
        <v>14156000</v>
      </c>
      <c r="I17" s="9"/>
      <c r="J17" s="32"/>
      <c r="K17" s="33">
        <v>46104</v>
      </c>
      <c r="L17" s="43">
        <v>1000000</v>
      </c>
      <c r="M17" s="35">
        <v>120000</v>
      </c>
      <c r="N17" s="33"/>
      <c r="O17" s="34"/>
      <c r="P17" s="44"/>
      <c r="Q17" s="45"/>
      <c r="R17" s="46"/>
    </row>
    <row r="18" spans="1:21" x14ac:dyDescent="0.2">
      <c r="A18" s="7"/>
      <c r="B18" s="7"/>
      <c r="C18" s="7"/>
      <c r="D18" s="7"/>
      <c r="E18" s="7"/>
      <c r="F18" s="7"/>
      <c r="G18" s="7"/>
      <c r="H18" s="8"/>
      <c r="I18" s="9"/>
      <c r="J18" s="32"/>
      <c r="K18" s="33">
        <v>46105</v>
      </c>
      <c r="L18" s="43">
        <v>3100000</v>
      </c>
      <c r="M18" s="35">
        <v>3220000</v>
      </c>
      <c r="N18" s="33"/>
      <c r="O18" s="34"/>
      <c r="P18" s="42"/>
      <c r="Q18" s="47"/>
      <c r="R18" s="40"/>
      <c r="S18" s="41"/>
      <c r="T18" s="48" t="s">
        <v>25</v>
      </c>
      <c r="U18" s="41"/>
    </row>
    <row r="19" spans="1:21" x14ac:dyDescent="0.2">
      <c r="A19" s="7"/>
      <c r="B19" s="7"/>
      <c r="C19" s="7" t="s">
        <v>9</v>
      </c>
      <c r="D19" s="7"/>
      <c r="E19" s="7" t="s">
        <v>26</v>
      </c>
      <c r="F19" s="7"/>
      <c r="G19" s="7" t="s">
        <v>11</v>
      </c>
      <c r="H19" s="8"/>
      <c r="I19" s="22"/>
      <c r="J19" s="32"/>
      <c r="K19" s="33">
        <v>46106</v>
      </c>
      <c r="L19" s="43">
        <v>1500000</v>
      </c>
      <c r="M19" s="35">
        <v>300000</v>
      </c>
      <c r="N19" s="33"/>
      <c r="O19" s="34"/>
      <c r="P19" s="49"/>
      <c r="Q19" s="26"/>
      <c r="R19" s="40"/>
      <c r="S19" s="41"/>
      <c r="T19" s="48"/>
      <c r="U19" s="41"/>
    </row>
    <row r="20" spans="1:21" x14ac:dyDescent="0.2">
      <c r="A20" s="7"/>
      <c r="B20" s="7"/>
      <c r="C20" s="22">
        <v>1000</v>
      </c>
      <c r="D20" s="7"/>
      <c r="E20" s="7">
        <v>0</v>
      </c>
      <c r="F20" s="7"/>
      <c r="G20" s="22">
        <f>C20*E20</f>
        <v>0</v>
      </c>
      <c r="H20" s="8"/>
      <c r="I20" s="22"/>
      <c r="J20" s="32"/>
      <c r="K20" s="33">
        <v>46107</v>
      </c>
      <c r="L20" s="43">
        <v>2000000</v>
      </c>
      <c r="M20" s="35"/>
      <c r="N20" s="33"/>
      <c r="O20" s="34"/>
      <c r="P20" s="44"/>
      <c r="Q20" s="43"/>
      <c r="R20" s="46"/>
    </row>
    <row r="21" spans="1:21" x14ac:dyDescent="0.2">
      <c r="A21" s="7"/>
      <c r="B21" s="7"/>
      <c r="C21" s="22">
        <v>500</v>
      </c>
      <c r="D21" s="7"/>
      <c r="E21" s="7">
        <v>1</v>
      </c>
      <c r="F21" s="7"/>
      <c r="G21" s="22">
        <f>C21*E21</f>
        <v>500</v>
      </c>
      <c r="H21" s="8"/>
      <c r="I21" s="22"/>
      <c r="J21" s="32"/>
      <c r="K21" s="57">
        <v>46108</v>
      </c>
      <c r="L21" s="127">
        <v>1100000</v>
      </c>
      <c r="M21" s="35"/>
      <c r="N21" s="33"/>
      <c r="O21" s="34"/>
      <c r="P21" s="44"/>
      <c r="Q21" s="43"/>
      <c r="R21" s="46"/>
    </row>
    <row r="22" spans="1:21" x14ac:dyDescent="0.2">
      <c r="A22" s="7"/>
      <c r="B22" s="7"/>
      <c r="C22" s="22">
        <v>200</v>
      </c>
      <c r="D22" s="7"/>
      <c r="E22" s="7">
        <v>3</v>
      </c>
      <c r="F22" s="7"/>
      <c r="G22" s="22">
        <f>C22*E22</f>
        <v>600</v>
      </c>
      <c r="H22" s="8"/>
      <c r="I22" s="9"/>
      <c r="J22" s="32"/>
      <c r="K22" s="121">
        <v>46109</v>
      </c>
      <c r="L22" s="127">
        <v>2400000</v>
      </c>
      <c r="M22" s="35"/>
      <c r="N22" s="33"/>
      <c r="O22" s="34"/>
      <c r="P22" s="44"/>
      <c r="Q22" s="43"/>
      <c r="R22" s="46"/>
    </row>
    <row r="23" spans="1:21" x14ac:dyDescent="0.2">
      <c r="A23" s="7"/>
      <c r="B23" s="7"/>
      <c r="C23" s="22">
        <v>100</v>
      </c>
      <c r="D23" s="7"/>
      <c r="E23" s="7">
        <v>3</v>
      </c>
      <c r="F23" s="7"/>
      <c r="G23" s="22">
        <f>C23*E23</f>
        <v>300</v>
      </c>
      <c r="H23" s="8"/>
      <c r="I23" s="9"/>
      <c r="J23" s="32"/>
      <c r="K23" s="121"/>
      <c r="L23" s="127">
        <v>-12000000</v>
      </c>
      <c r="M23" s="35"/>
      <c r="N23" s="33"/>
      <c r="O23" s="34"/>
      <c r="P23" s="50"/>
      <c r="Q23" s="26"/>
      <c r="R23" s="40"/>
      <c r="S23" s="41"/>
      <c r="T23" s="48"/>
      <c r="U23" s="41"/>
    </row>
    <row r="24" spans="1:21" x14ac:dyDescent="0.2">
      <c r="A24" s="7"/>
      <c r="B24" s="7"/>
      <c r="C24" s="22">
        <v>50</v>
      </c>
      <c r="D24" s="7"/>
      <c r="E24" s="7">
        <v>0</v>
      </c>
      <c r="F24" s="7"/>
      <c r="G24" s="22">
        <f>C24*E24</f>
        <v>0</v>
      </c>
      <c r="H24" s="8"/>
      <c r="I24" s="7"/>
      <c r="J24" s="32"/>
      <c r="K24" s="121"/>
      <c r="L24" s="127"/>
      <c r="M24" s="35"/>
      <c r="N24" s="33"/>
      <c r="O24" s="34"/>
      <c r="P24" s="51"/>
      <c r="Q24" s="37"/>
      <c r="R24" s="52"/>
    </row>
    <row r="25" spans="1:21" x14ac:dyDescent="0.25">
      <c r="A25" s="7"/>
      <c r="B25" s="7"/>
      <c r="C25" s="22">
        <v>25</v>
      </c>
      <c r="D25" s="7"/>
      <c r="E25" s="7">
        <v>0</v>
      </c>
      <c r="F25" s="7"/>
      <c r="G25" s="53">
        <v>0</v>
      </c>
      <c r="H25" s="8"/>
      <c r="I25" s="7" t="s">
        <v>7</v>
      </c>
      <c r="J25" s="32"/>
      <c r="K25" s="128"/>
      <c r="L25" s="34"/>
      <c r="M25" s="35"/>
      <c r="N25" s="33"/>
      <c r="O25" s="34"/>
      <c r="P25" s="54"/>
      <c r="Q25" s="37"/>
      <c r="R25" s="52"/>
    </row>
    <row r="26" spans="1:21" x14ac:dyDescent="0.2">
      <c r="A26" s="7"/>
      <c r="B26" s="7"/>
      <c r="C26" s="17"/>
      <c r="D26" s="7"/>
      <c r="E26" s="7"/>
      <c r="F26" s="7"/>
      <c r="G26" s="7"/>
      <c r="H26" s="55">
        <f>SUM(G20:G25)</f>
        <v>1400</v>
      </c>
      <c r="I26" s="8"/>
      <c r="J26" s="32"/>
      <c r="K26" s="33"/>
      <c r="L26" s="34"/>
      <c r="M26" s="42"/>
      <c r="N26" s="33"/>
      <c r="O26" s="34"/>
      <c r="P26" s="42"/>
      <c r="Q26" s="56"/>
      <c r="R26" s="40"/>
      <c r="S26" s="41"/>
      <c r="T26" s="48"/>
      <c r="U26" s="41"/>
    </row>
    <row r="27" spans="1:21" x14ac:dyDescent="0.25">
      <c r="A27" s="7"/>
      <c r="B27" s="7"/>
      <c r="C27" s="17" t="s">
        <v>24</v>
      </c>
      <c r="D27" s="7"/>
      <c r="E27" s="7"/>
      <c r="F27" s="7"/>
      <c r="G27" s="7"/>
      <c r="H27" s="8"/>
      <c r="I27" s="8">
        <f>+H17+H26</f>
        <v>14157400</v>
      </c>
      <c r="J27" s="32"/>
      <c r="K27" s="57"/>
      <c r="L27" s="122"/>
      <c r="M27" s="54"/>
      <c r="N27" s="33"/>
      <c r="O27" s="34"/>
      <c r="P27" s="54"/>
      <c r="Q27" s="37"/>
      <c r="R27" s="52"/>
    </row>
    <row r="28" spans="1:21" x14ac:dyDescent="0.25">
      <c r="A28" s="7"/>
      <c r="B28" s="7"/>
      <c r="C28" s="7"/>
      <c r="D28" s="7"/>
      <c r="E28" s="7"/>
      <c r="F28" s="7"/>
      <c r="G28" s="63"/>
      <c r="H28" s="8"/>
      <c r="I28" s="8"/>
      <c r="J28" s="32"/>
      <c r="K28" s="33"/>
      <c r="L28" s="43"/>
      <c r="M28" s="64"/>
      <c r="N28" s="33"/>
      <c r="O28" s="34"/>
      <c r="P28" s="64"/>
      <c r="Q28" s="61"/>
      <c r="R28" s="40"/>
      <c r="S28" s="41"/>
      <c r="T28" s="48"/>
      <c r="U28" s="41"/>
    </row>
    <row r="29" spans="1:21" x14ac:dyDescent="0.25">
      <c r="A29" s="7"/>
      <c r="B29" s="7"/>
      <c r="C29" s="17" t="s">
        <v>29</v>
      </c>
      <c r="D29" s="7"/>
      <c r="E29" s="7"/>
      <c r="F29" s="7"/>
      <c r="G29" s="7"/>
      <c r="H29" s="8"/>
      <c r="I29" s="8"/>
      <c r="J29" s="32"/>
      <c r="K29" s="33"/>
      <c r="L29" s="43"/>
      <c r="M29" s="64"/>
      <c r="N29" s="33"/>
      <c r="O29" s="34"/>
      <c r="P29" s="64"/>
      <c r="Q29" s="61"/>
      <c r="R29" s="2"/>
      <c r="S29" s="41"/>
      <c r="T29" s="2"/>
      <c r="U29" s="41"/>
    </row>
    <row r="30" spans="1:21" x14ac:dyDescent="0.25">
      <c r="A30" s="7"/>
      <c r="B30" s="7"/>
      <c r="C30" s="7" t="s">
        <v>30</v>
      </c>
      <c r="D30" s="7"/>
      <c r="E30" s="7"/>
      <c r="F30" s="7"/>
      <c r="G30" s="7" t="s">
        <v>7</v>
      </c>
      <c r="H30" s="8"/>
      <c r="I30" s="8">
        <f>+'05 Mei '!I40</f>
        <v>451495965</v>
      </c>
      <c r="J30" s="32"/>
      <c r="K30" s="65"/>
      <c r="L30" s="43"/>
      <c r="M30" s="64"/>
      <c r="N30" s="33"/>
      <c r="O30" s="34"/>
      <c r="P30" s="64"/>
      <c r="Q30" s="61"/>
      <c r="R30" s="2"/>
      <c r="S30" s="41"/>
      <c r="T30" s="2"/>
      <c r="U30" s="41"/>
    </row>
    <row r="31" spans="1:21" x14ac:dyDescent="0.25">
      <c r="A31" s="7"/>
      <c r="B31" s="7"/>
      <c r="C31" s="7" t="s">
        <v>31</v>
      </c>
      <c r="D31" s="7"/>
      <c r="E31" s="7"/>
      <c r="F31" s="7"/>
      <c r="G31" s="7"/>
      <c r="H31" s="8"/>
      <c r="I31" s="8">
        <f>+'09 Mei '!I56</f>
        <v>36546400</v>
      </c>
      <c r="J31" s="32"/>
      <c r="K31" s="65"/>
      <c r="L31" s="43"/>
      <c r="M31" s="64"/>
      <c r="N31" s="33"/>
      <c r="O31" s="34"/>
      <c r="P31" s="64"/>
      <c r="Q31" s="61"/>
      <c r="R31" s="2"/>
      <c r="S31" s="41"/>
      <c r="T31" s="2"/>
      <c r="U31" s="41"/>
    </row>
    <row r="32" spans="1:21" x14ac:dyDescent="0.25">
      <c r="A32" s="7"/>
      <c r="B32" s="7"/>
      <c r="C32" s="7"/>
      <c r="D32" s="7"/>
      <c r="E32" s="7"/>
      <c r="F32" s="7"/>
      <c r="G32" s="7"/>
      <c r="H32" s="8"/>
      <c r="I32" s="8"/>
      <c r="J32" s="32"/>
      <c r="K32" s="33"/>
      <c r="L32" s="34"/>
      <c r="M32" s="64"/>
      <c r="N32" s="33"/>
      <c r="O32" s="34"/>
      <c r="P32" s="64"/>
      <c r="Q32" s="61"/>
      <c r="R32" s="2"/>
      <c r="S32" s="41"/>
      <c r="T32" s="66"/>
      <c r="U32" s="41"/>
    </row>
    <row r="33" spans="1:21" x14ac:dyDescent="0.25">
      <c r="A33" s="7"/>
      <c r="B33" s="7"/>
      <c r="C33" s="17" t="s">
        <v>32</v>
      </c>
      <c r="D33" s="7"/>
      <c r="E33" s="7"/>
      <c r="F33" s="7"/>
      <c r="G33" s="7"/>
      <c r="H33" s="8"/>
      <c r="I33" s="40"/>
      <c r="J33" s="32"/>
      <c r="K33" s="57"/>
      <c r="L33" s="34"/>
      <c r="M33" s="64"/>
      <c r="N33" s="33"/>
      <c r="O33" s="34"/>
      <c r="P33" s="64"/>
      <c r="Q33" s="61"/>
      <c r="R33" s="41"/>
      <c r="S33" s="41"/>
      <c r="T33" s="2"/>
      <c r="U33" s="41"/>
    </row>
    <row r="34" spans="1:21" x14ac:dyDescent="0.2">
      <c r="A34" s="7"/>
      <c r="B34" s="17">
        <v>1</v>
      </c>
      <c r="C34" s="17" t="s">
        <v>33</v>
      </c>
      <c r="D34" s="7"/>
      <c r="E34" s="7"/>
      <c r="F34" s="7"/>
      <c r="G34" s="7"/>
      <c r="H34" s="8"/>
      <c r="I34" s="8"/>
      <c r="J34" s="32"/>
      <c r="K34" s="32"/>
      <c r="L34" s="34"/>
      <c r="N34" s="33"/>
      <c r="O34" s="34"/>
      <c r="Q34" s="61"/>
      <c r="R34" s="9"/>
      <c r="S34" s="41"/>
      <c r="T34" s="2"/>
      <c r="U34" s="2"/>
    </row>
    <row r="35" spans="1:21" x14ac:dyDescent="0.2">
      <c r="A35" s="7"/>
      <c r="B35" s="17"/>
      <c r="C35" s="17" t="s">
        <v>15</v>
      </c>
      <c r="D35" s="7"/>
      <c r="E35" s="7"/>
      <c r="F35" s="7"/>
      <c r="G35" s="7"/>
      <c r="H35" s="8"/>
      <c r="I35" s="8"/>
      <c r="J35" s="32"/>
      <c r="K35" s="32"/>
      <c r="L35" s="34"/>
      <c r="N35" s="33"/>
      <c r="O35" s="34"/>
      <c r="Q35" s="61"/>
      <c r="S35" s="41"/>
      <c r="T35" s="2"/>
      <c r="U35" s="2"/>
    </row>
    <row r="36" spans="1:21" x14ac:dyDescent="0.2">
      <c r="A36" s="7"/>
      <c r="B36" s="7"/>
      <c r="C36" s="7" t="s">
        <v>34</v>
      </c>
      <c r="D36" s="7"/>
      <c r="E36" s="7" t="s">
        <v>35</v>
      </c>
      <c r="F36" s="7"/>
      <c r="G36" s="22"/>
      <c r="H36" s="55"/>
      <c r="I36" s="8"/>
      <c r="J36" s="32"/>
      <c r="K36" s="32"/>
      <c r="L36" s="34"/>
      <c r="N36" s="33"/>
      <c r="O36" s="34"/>
      <c r="Q36" s="61"/>
      <c r="S36" s="41"/>
      <c r="T36" s="2"/>
      <c r="U36" s="2"/>
    </row>
    <row r="37" spans="1:21" x14ac:dyDescent="0.2">
      <c r="A37" s="7"/>
      <c r="B37" s="7"/>
      <c r="C37" s="7" t="s">
        <v>36</v>
      </c>
      <c r="D37" s="7"/>
      <c r="E37" s="7"/>
      <c r="F37" s="7"/>
      <c r="G37" s="7"/>
      <c r="H37" s="68"/>
      <c r="I37" s="7" t="s">
        <v>7</v>
      </c>
      <c r="J37" s="32"/>
      <c r="K37" s="32"/>
      <c r="L37" s="34"/>
      <c r="N37" s="33"/>
      <c r="O37" s="34"/>
      <c r="Q37" s="61"/>
      <c r="S37" s="41"/>
      <c r="T37" s="2"/>
      <c r="U37" s="2"/>
    </row>
    <row r="38" spans="1:21" x14ac:dyDescent="0.2">
      <c r="A38" s="7"/>
      <c r="B38" s="7"/>
      <c r="C38" s="7" t="s">
        <v>37</v>
      </c>
      <c r="D38" s="7"/>
      <c r="E38" s="7"/>
      <c r="F38" s="7"/>
      <c r="G38" s="7"/>
      <c r="H38" s="8"/>
      <c r="I38" s="8">
        <f>+I30+H36-H37</f>
        <v>451495965</v>
      </c>
      <c r="J38" s="32"/>
      <c r="K38" s="32"/>
      <c r="L38" s="34"/>
      <c r="N38" s="33"/>
      <c r="O38" s="34"/>
      <c r="Q38" s="61"/>
      <c r="S38" s="41"/>
      <c r="T38" s="2"/>
      <c r="U38" s="2"/>
    </row>
    <row r="39" spans="1:21" x14ac:dyDescent="0.2">
      <c r="A39" s="7"/>
      <c r="B39" s="7"/>
      <c r="C39" s="7"/>
      <c r="D39" s="7"/>
      <c r="E39" s="7"/>
      <c r="F39" s="7"/>
      <c r="G39" s="7"/>
      <c r="H39" s="8"/>
      <c r="I39" s="8"/>
      <c r="J39" s="32"/>
      <c r="K39" s="32"/>
      <c r="L39" s="34"/>
      <c r="N39" s="33"/>
      <c r="O39" s="34"/>
      <c r="Q39" s="61"/>
      <c r="S39" s="41"/>
      <c r="T39" s="2"/>
      <c r="U39" s="2"/>
    </row>
    <row r="40" spans="1:21" x14ac:dyDescent="0.2">
      <c r="A40" s="7"/>
      <c r="B40" s="7"/>
      <c r="C40" s="7" t="s">
        <v>38</v>
      </c>
      <c r="D40" s="7"/>
      <c r="E40" s="7"/>
      <c r="F40" s="7"/>
      <c r="G40" s="7"/>
      <c r="H40" s="8">
        <v>75000000</v>
      </c>
      <c r="I40" s="8"/>
      <c r="J40" s="32"/>
      <c r="K40" s="32"/>
      <c r="L40" s="34"/>
      <c r="N40" s="33"/>
      <c r="O40" s="34"/>
      <c r="Q40" s="61"/>
      <c r="S40" s="41"/>
      <c r="T40" s="2"/>
      <c r="U40" s="2"/>
    </row>
    <row r="41" spans="1:21" x14ac:dyDescent="0.2">
      <c r="A41" s="7"/>
      <c r="B41" s="7"/>
      <c r="C41" s="17" t="s">
        <v>39</v>
      </c>
      <c r="D41" s="7"/>
      <c r="E41" s="7"/>
      <c r="F41" s="7"/>
      <c r="G41" s="7"/>
      <c r="H41" s="55">
        <v>7528602</v>
      </c>
      <c r="J41" s="32"/>
      <c r="K41" s="32"/>
      <c r="L41" s="34"/>
      <c r="N41" s="33"/>
      <c r="O41" s="34"/>
      <c r="Q41" s="61"/>
      <c r="S41" s="41"/>
      <c r="T41" s="2"/>
      <c r="U41" s="2"/>
    </row>
    <row r="42" spans="1:21" x14ac:dyDescent="0.2">
      <c r="A42" s="7"/>
      <c r="B42" s="7"/>
      <c r="C42" s="17" t="s">
        <v>40</v>
      </c>
      <c r="D42" s="7"/>
      <c r="E42" s="7"/>
      <c r="F42" s="7"/>
      <c r="G42" s="7"/>
      <c r="H42" s="8">
        <v>14838470</v>
      </c>
      <c r="I42" s="8"/>
      <c r="J42" s="32"/>
      <c r="K42" s="32"/>
      <c r="L42" s="34"/>
      <c r="N42" s="57"/>
      <c r="O42" s="69"/>
      <c r="Q42" s="61"/>
      <c r="S42" s="41"/>
      <c r="T42" s="2"/>
      <c r="U42" s="2"/>
    </row>
    <row r="43" spans="1:21" ht="16.5" x14ac:dyDescent="0.35">
      <c r="A43" s="7"/>
      <c r="B43" s="7"/>
      <c r="C43" s="17" t="s">
        <v>41</v>
      </c>
      <c r="D43" s="7"/>
      <c r="E43" s="7"/>
      <c r="F43" s="7"/>
      <c r="G43" s="7"/>
      <c r="H43" s="70">
        <v>142663893</v>
      </c>
      <c r="I43" s="8"/>
      <c r="J43" s="32"/>
      <c r="K43" s="32"/>
      <c r="L43" s="34"/>
      <c r="N43" s="33"/>
      <c r="O43" s="69"/>
      <c r="Q43" s="61"/>
      <c r="R43" s="71"/>
      <c r="S43" s="40"/>
      <c r="T43" s="72"/>
      <c r="U43" s="72"/>
    </row>
    <row r="44" spans="1:21" ht="16.5" x14ac:dyDescent="0.35">
      <c r="A44" s="7"/>
      <c r="B44" s="7"/>
      <c r="C44" s="7"/>
      <c r="D44" s="7"/>
      <c r="E44" s="7"/>
      <c r="F44" s="7"/>
      <c r="G44" s="7"/>
      <c r="H44" s="8"/>
      <c r="I44" s="73">
        <f>SUM(H40:H43)</f>
        <v>240030965</v>
      </c>
      <c r="J44" s="32"/>
      <c r="K44" s="32"/>
      <c r="L44" s="34"/>
      <c r="N44" s="57"/>
      <c r="O44" s="69"/>
      <c r="Q44" s="61"/>
      <c r="R44" s="71"/>
      <c r="S44" s="40"/>
      <c r="T44" s="74"/>
      <c r="U44" s="72"/>
    </row>
    <row r="45" spans="1:21" x14ac:dyDescent="0.2">
      <c r="A45" s="7"/>
      <c r="B45" s="7"/>
      <c r="C45" s="7"/>
      <c r="D45" s="7"/>
      <c r="E45" s="7"/>
      <c r="F45" s="7"/>
      <c r="G45" s="7"/>
      <c r="H45" s="8"/>
      <c r="I45" s="75">
        <f>SUM(I38:I44)</f>
        <v>691526930</v>
      </c>
      <c r="J45" s="32"/>
      <c r="K45" s="32"/>
      <c r="L45" s="34"/>
      <c r="N45" s="33"/>
      <c r="O45" s="69"/>
      <c r="Q45" s="61"/>
      <c r="R45" s="71"/>
      <c r="S45" s="40"/>
      <c r="T45" s="71"/>
      <c r="U45" s="72"/>
    </row>
    <row r="46" spans="1:21" x14ac:dyDescent="0.25">
      <c r="A46" s="7"/>
      <c r="B46" s="17">
        <v>2</v>
      </c>
      <c r="C46" s="17" t="s">
        <v>42</v>
      </c>
      <c r="D46" s="7"/>
      <c r="E46" s="7"/>
      <c r="F46" s="7"/>
      <c r="G46" s="7"/>
      <c r="H46" s="8"/>
      <c r="I46" s="8"/>
      <c r="J46" s="76"/>
      <c r="K46" s="77"/>
      <c r="L46" s="34"/>
      <c r="N46" s="57"/>
      <c r="O46" s="69"/>
      <c r="Q46" s="61"/>
      <c r="R46" s="71"/>
      <c r="S46" s="72"/>
      <c r="T46" s="71"/>
      <c r="U46" s="72"/>
    </row>
    <row r="47" spans="1:21" x14ac:dyDescent="0.25">
      <c r="A47" s="7"/>
      <c r="B47" s="7"/>
      <c r="C47" s="7" t="s">
        <v>36</v>
      </c>
      <c r="D47" s="7"/>
      <c r="E47" s="7"/>
      <c r="F47" s="7"/>
      <c r="G47" s="16"/>
      <c r="H47" s="8">
        <f>M119</f>
        <v>37774000</v>
      </c>
      <c r="I47" s="8"/>
      <c r="J47" s="76"/>
      <c r="K47" s="77"/>
      <c r="L47" s="34"/>
      <c r="N47" s="33"/>
      <c r="O47" s="57"/>
      <c r="Q47" s="61"/>
      <c r="R47" s="78"/>
      <c r="S47" s="78">
        <f>SUM(S13:S45)</f>
        <v>0</v>
      </c>
      <c r="T47" s="71"/>
      <c r="U47" s="72"/>
    </row>
    <row r="48" spans="1:21" x14ac:dyDescent="0.25">
      <c r="A48" s="7"/>
      <c r="B48" s="7"/>
      <c r="C48" s="7" t="s">
        <v>43</v>
      </c>
      <c r="D48" s="7"/>
      <c r="E48" s="7"/>
      <c r="F48" s="7"/>
      <c r="G48" s="21"/>
      <c r="H48" s="79">
        <v>215000</v>
      </c>
      <c r="I48" s="8" t="s">
        <v>7</v>
      </c>
      <c r="J48" s="80"/>
      <c r="K48" s="77"/>
      <c r="L48" s="34"/>
      <c r="M48" s="81"/>
      <c r="N48" s="33"/>
      <c r="O48" s="57"/>
      <c r="P48" s="81"/>
      <c r="Q48" s="61"/>
      <c r="S48" s="2"/>
      <c r="U48" s="2"/>
    </row>
    <row r="49" spans="1:21" x14ac:dyDescent="0.25">
      <c r="A49" s="7"/>
      <c r="B49" s="7"/>
      <c r="C49" s="7"/>
      <c r="D49" s="7"/>
      <c r="E49" s="7"/>
      <c r="F49" s="7"/>
      <c r="G49" s="21" t="s">
        <v>7</v>
      </c>
      <c r="H49" s="82"/>
      <c r="I49" s="8">
        <f>H47+H48</f>
        <v>37989000</v>
      </c>
      <c r="J49" s="80"/>
      <c r="K49" s="77"/>
      <c r="L49" s="34"/>
      <c r="M49" s="81"/>
      <c r="N49" s="33"/>
      <c r="O49" s="43"/>
      <c r="P49" s="81"/>
      <c r="Q49" s="61"/>
      <c r="R49" s="83"/>
      <c r="S49" s="2" t="s">
        <v>44</v>
      </c>
      <c r="U49" s="2"/>
    </row>
    <row r="50" spans="1:21" x14ac:dyDescent="0.25">
      <c r="A50" s="7"/>
      <c r="B50" s="7"/>
      <c r="C50" s="7"/>
      <c r="D50" s="7"/>
      <c r="E50" s="7"/>
      <c r="F50" s="7"/>
      <c r="G50" s="21"/>
      <c r="H50" s="84"/>
      <c r="I50" s="8" t="s">
        <v>7</v>
      </c>
      <c r="J50" s="76"/>
      <c r="K50" s="77"/>
      <c r="L50" s="34"/>
      <c r="M50" s="81"/>
      <c r="N50" s="33"/>
      <c r="O50" s="43"/>
      <c r="P50" s="81"/>
      <c r="Q50" s="61"/>
      <c r="R50" s="83"/>
      <c r="S50" s="2"/>
      <c r="U50" s="2"/>
    </row>
    <row r="51" spans="1:21" x14ac:dyDescent="0.25">
      <c r="A51" s="7"/>
      <c r="B51" s="7"/>
      <c r="C51" s="7" t="s">
        <v>45</v>
      </c>
      <c r="D51" s="7"/>
      <c r="E51" s="7"/>
      <c r="F51" s="7"/>
      <c r="G51" s="16"/>
      <c r="I51" s="8">
        <v>0</v>
      </c>
      <c r="J51" s="85"/>
      <c r="K51" s="77"/>
      <c r="L51" s="34"/>
      <c r="M51" s="81"/>
      <c r="N51" s="33"/>
      <c r="O51" s="43"/>
      <c r="P51" s="81"/>
      <c r="Q51" s="61"/>
      <c r="R51" s="83"/>
      <c r="S51" s="2"/>
      <c r="U51" s="2"/>
    </row>
    <row r="52" spans="1:21" x14ac:dyDescent="0.25">
      <c r="A52" s="7"/>
      <c r="B52" s="7"/>
      <c r="C52" s="86" t="s">
        <v>46</v>
      </c>
      <c r="D52" s="7"/>
      <c r="E52" s="7"/>
      <c r="F52" s="7"/>
      <c r="G52" s="16"/>
      <c r="H52" s="55">
        <f>+L119</f>
        <v>3600000</v>
      </c>
      <c r="I52" s="8"/>
      <c r="J52" s="87"/>
      <c r="K52" s="77"/>
      <c r="L52" s="34"/>
      <c r="M52" s="81"/>
      <c r="N52" s="33"/>
      <c r="O52" s="43"/>
      <c r="P52" s="81"/>
      <c r="Q52" s="61"/>
      <c r="R52" s="83"/>
      <c r="S52" s="2"/>
      <c r="U52" s="2"/>
    </row>
    <row r="53" spans="1:21" x14ac:dyDescent="0.25">
      <c r="A53" s="7"/>
      <c r="B53" s="7"/>
      <c r="C53" s="86" t="s">
        <v>47</v>
      </c>
      <c r="D53" s="7"/>
      <c r="E53" s="7"/>
      <c r="F53" s="7"/>
      <c r="G53" s="16"/>
      <c r="H53" s="55">
        <f>+O119</f>
        <v>12000000</v>
      </c>
      <c r="I53" s="8"/>
      <c r="J53" s="87"/>
      <c r="K53" s="77"/>
      <c r="L53" s="34"/>
      <c r="M53" s="81"/>
      <c r="N53" s="33"/>
      <c r="O53" s="43"/>
      <c r="P53" s="81"/>
      <c r="Q53" s="61"/>
      <c r="R53" s="83"/>
      <c r="S53" s="2"/>
      <c r="U53" s="2"/>
    </row>
    <row r="54" spans="1:21" x14ac:dyDescent="0.25">
      <c r="A54" s="7"/>
      <c r="B54" s="7"/>
      <c r="C54" s="7" t="s">
        <v>48</v>
      </c>
      <c r="D54" s="7"/>
      <c r="E54" s="7"/>
      <c r="F54" s="7"/>
      <c r="G54" s="7"/>
      <c r="H54" s="68"/>
      <c r="I54" s="8"/>
      <c r="J54" s="87"/>
      <c r="K54" s="77"/>
      <c r="L54" s="34"/>
      <c r="M54" s="81"/>
      <c r="N54" s="33"/>
      <c r="O54" s="43"/>
      <c r="P54" s="81"/>
      <c r="Q54" s="61"/>
      <c r="R54" s="83"/>
      <c r="S54" s="2"/>
      <c r="U54" s="2"/>
    </row>
    <row r="55" spans="1:21" x14ac:dyDescent="0.25">
      <c r="A55" s="7"/>
      <c r="B55" s="7"/>
      <c r="C55" s="7" t="s">
        <v>49</v>
      </c>
      <c r="D55" s="7"/>
      <c r="E55" s="7"/>
      <c r="F55" s="7"/>
      <c r="G55" s="7"/>
      <c r="H55" s="16"/>
      <c r="I55" s="68">
        <f>SUM(H52:H54)</f>
        <v>15600000</v>
      </c>
      <c r="J55" s="85"/>
      <c r="K55" s="77"/>
      <c r="L55" s="34"/>
      <c r="M55" s="81"/>
      <c r="N55" s="33"/>
      <c r="O55" s="43"/>
      <c r="P55" s="81"/>
      <c r="Q55" s="61"/>
      <c r="R55" s="88"/>
      <c r="S55" s="66"/>
      <c r="T55" s="88"/>
      <c r="U55" s="66"/>
    </row>
    <row r="56" spans="1:21" x14ac:dyDescent="0.25">
      <c r="A56" s="7"/>
      <c r="B56" s="7"/>
      <c r="C56" s="17" t="s">
        <v>49</v>
      </c>
      <c r="D56" s="7"/>
      <c r="E56" s="7"/>
      <c r="F56" s="7"/>
      <c r="G56" s="7"/>
      <c r="H56" s="8"/>
      <c r="I56" s="8">
        <f>+I31-I49+I55</f>
        <v>14157400</v>
      </c>
      <c r="J56" s="85"/>
      <c r="K56" s="77"/>
      <c r="L56" s="34"/>
      <c r="M56" s="89"/>
      <c r="N56" s="33"/>
      <c r="O56" s="43"/>
      <c r="P56" s="89"/>
      <c r="Q56" s="61"/>
      <c r="R56" s="88"/>
      <c r="S56" s="66"/>
      <c r="T56" s="88"/>
      <c r="U56" s="66"/>
    </row>
    <row r="57" spans="1:21" x14ac:dyDescent="0.25">
      <c r="A57" s="86" t="s">
        <v>50</v>
      </c>
      <c r="B57" s="7"/>
      <c r="C57" s="7" t="s">
        <v>51</v>
      </c>
      <c r="D57" s="7"/>
      <c r="E57" s="7"/>
      <c r="F57" s="7"/>
      <c r="G57" s="7"/>
      <c r="H57" s="8"/>
      <c r="I57" s="8">
        <f>+I27</f>
        <v>14157400</v>
      </c>
      <c r="J57" s="87"/>
      <c r="K57" s="77"/>
      <c r="L57" s="34"/>
      <c r="M57" s="89"/>
      <c r="N57" s="33"/>
      <c r="O57" s="43"/>
      <c r="P57" s="89"/>
      <c r="Q57" s="61"/>
      <c r="R57" s="88"/>
      <c r="S57" s="66"/>
      <c r="T57" s="88"/>
      <c r="U57" s="66"/>
    </row>
    <row r="58" spans="1:21" x14ac:dyDescent="0.25">
      <c r="A58" s="7"/>
      <c r="B58" s="7"/>
      <c r="C58" s="7"/>
      <c r="D58" s="7"/>
      <c r="E58" s="7"/>
      <c r="F58" s="7"/>
      <c r="G58" s="7"/>
      <c r="H58" s="8" t="s">
        <v>7</v>
      </c>
      <c r="I58" s="68">
        <v>0</v>
      </c>
      <c r="J58" s="87"/>
      <c r="K58" s="77"/>
      <c r="L58" s="34"/>
      <c r="M58" s="90"/>
      <c r="N58" s="33"/>
      <c r="O58" s="43"/>
      <c r="P58" s="90"/>
      <c r="Q58" s="61"/>
      <c r="R58" s="88"/>
      <c r="S58" s="66"/>
      <c r="T58" s="88"/>
      <c r="U58" s="91"/>
    </row>
    <row r="59" spans="1:21" x14ac:dyDescent="0.25">
      <c r="A59" s="7"/>
      <c r="B59" s="7"/>
      <c r="C59" s="7"/>
      <c r="D59" s="7"/>
      <c r="E59" s="7" t="s">
        <v>52</v>
      </c>
      <c r="F59" s="7"/>
      <c r="G59" s="7"/>
      <c r="H59" s="8"/>
      <c r="I59" s="8">
        <f>+I57-I56</f>
        <v>0</v>
      </c>
      <c r="J59" s="92"/>
      <c r="K59" s="77"/>
      <c r="L59" s="34"/>
      <c r="M59" s="81"/>
      <c r="N59" s="33"/>
      <c r="O59" s="43"/>
      <c r="P59" s="81"/>
      <c r="Q59" s="61"/>
      <c r="R59" s="88"/>
      <c r="S59" s="66"/>
      <c r="T59" s="88"/>
      <c r="U59" s="88"/>
    </row>
    <row r="60" spans="1:21" x14ac:dyDescent="0.25">
      <c r="A60" s="7"/>
      <c r="B60" s="7"/>
      <c r="C60" s="7"/>
      <c r="D60" s="7"/>
      <c r="E60" s="7"/>
      <c r="F60" s="7"/>
      <c r="G60" s="7"/>
      <c r="H60" s="8"/>
      <c r="I60" s="8"/>
      <c r="J60" s="92"/>
      <c r="K60" s="77"/>
      <c r="L60" s="34"/>
      <c r="M60" s="90"/>
      <c r="N60" s="33"/>
      <c r="O60" s="43"/>
      <c r="P60" s="90"/>
      <c r="Q60" s="61"/>
      <c r="R60" s="88"/>
      <c r="S60" s="66"/>
      <c r="T60" s="88"/>
      <c r="U60" s="88"/>
    </row>
    <row r="61" spans="1:21" x14ac:dyDescent="0.25">
      <c r="A61" s="7" t="s">
        <v>53</v>
      </c>
      <c r="B61" s="7"/>
      <c r="C61" s="7"/>
      <c r="D61" s="7"/>
      <c r="E61" s="7"/>
      <c r="F61" s="7"/>
      <c r="G61" s="7"/>
      <c r="H61" s="8"/>
      <c r="I61" s="93"/>
      <c r="J61" s="92"/>
      <c r="K61" s="77"/>
      <c r="L61" s="34"/>
      <c r="M61" s="90"/>
      <c r="N61" s="33"/>
      <c r="O61" s="43"/>
      <c r="P61" s="90"/>
      <c r="Q61" s="61"/>
      <c r="R61" s="88"/>
      <c r="S61" s="66"/>
      <c r="T61" s="88"/>
      <c r="U61" s="88"/>
    </row>
    <row r="62" spans="1:21" x14ac:dyDescent="0.25">
      <c r="A62" s="7" t="s">
        <v>54</v>
      </c>
      <c r="B62" s="7"/>
      <c r="C62" s="7"/>
      <c r="D62" s="7"/>
      <c r="E62" s="7" t="s">
        <v>7</v>
      </c>
      <c r="F62" s="7"/>
      <c r="G62" s="7" t="s">
        <v>55</v>
      </c>
      <c r="H62" s="8"/>
      <c r="I62" s="22"/>
      <c r="J62" s="92"/>
      <c r="K62" s="77"/>
      <c r="L62" s="34"/>
      <c r="M62" s="90"/>
      <c r="N62" s="33"/>
      <c r="O62" s="43"/>
      <c r="P62" s="90"/>
      <c r="Q62" s="61"/>
      <c r="R62" s="88"/>
      <c r="S62" s="66"/>
      <c r="T62" s="88"/>
      <c r="U62" s="88"/>
    </row>
    <row r="63" spans="1:21" x14ac:dyDescent="0.25">
      <c r="A63" s="7"/>
      <c r="B63" s="7"/>
      <c r="C63" s="7"/>
      <c r="D63" s="7"/>
      <c r="E63" s="7"/>
      <c r="F63" s="7"/>
      <c r="G63" s="7"/>
      <c r="H63" s="8" t="s">
        <v>7</v>
      </c>
      <c r="I63" s="22"/>
      <c r="J63" s="92"/>
      <c r="K63" s="77"/>
      <c r="L63" s="34"/>
      <c r="M63" s="90"/>
      <c r="N63" s="33"/>
      <c r="O63" s="43"/>
      <c r="P63" s="90"/>
      <c r="Q63" s="61"/>
      <c r="S63" s="41"/>
    </row>
    <row r="64" spans="1:21" x14ac:dyDescent="0.25">
      <c r="A64" s="94"/>
      <c r="B64" s="95"/>
      <c r="C64" s="95"/>
      <c r="D64" s="96"/>
      <c r="E64" s="96"/>
      <c r="F64" s="96"/>
      <c r="G64" s="96"/>
      <c r="H64" s="96"/>
      <c r="J64" s="92"/>
      <c r="K64" s="77"/>
      <c r="L64" s="34"/>
      <c r="N64" s="33"/>
      <c r="O64" s="43"/>
      <c r="Q64" s="61"/>
    </row>
    <row r="65" spans="1:19" x14ac:dyDescent="0.25">
      <c r="A65" s="2"/>
      <c r="B65" s="2"/>
      <c r="C65" s="2"/>
      <c r="D65" s="2"/>
      <c r="E65" s="2"/>
      <c r="F65" s="2"/>
      <c r="G65" s="9"/>
      <c r="I65" s="2"/>
      <c r="J65" s="92"/>
      <c r="K65" s="77"/>
      <c r="L65" s="34"/>
      <c r="N65" s="33"/>
      <c r="O65" s="43"/>
      <c r="Q65" s="61"/>
      <c r="S65" s="83"/>
    </row>
    <row r="66" spans="1:19" x14ac:dyDescent="0.25">
      <c r="A66" s="97" t="s">
        <v>56</v>
      </c>
      <c r="B66" s="95"/>
      <c r="C66" s="95"/>
      <c r="D66" s="96"/>
      <c r="E66" s="96"/>
      <c r="F66" s="96"/>
      <c r="G66" s="9" t="s">
        <v>57</v>
      </c>
      <c r="J66" s="92"/>
      <c r="K66" s="77"/>
      <c r="L66" s="34"/>
      <c r="O66" s="43"/>
      <c r="Q66" s="61"/>
      <c r="S66" s="83"/>
    </row>
    <row r="67" spans="1:19" x14ac:dyDescent="0.25">
      <c r="K67" s="77"/>
      <c r="L67" s="34"/>
    </row>
    <row r="68" spans="1:19" x14ac:dyDescent="0.25">
      <c r="A68" s="97" t="s">
        <v>58</v>
      </c>
      <c r="B68" s="95"/>
      <c r="C68" s="95"/>
      <c r="D68" s="96"/>
      <c r="E68" s="96"/>
      <c r="F68" s="96"/>
      <c r="G68" s="9"/>
      <c r="H68" s="6" t="s">
        <v>59</v>
      </c>
      <c r="J68" s="92"/>
      <c r="K68" s="77"/>
      <c r="L68" s="34"/>
      <c r="O68" s="43"/>
      <c r="Q68" s="61"/>
      <c r="S68" s="83"/>
    </row>
    <row r="69" spans="1:19" x14ac:dyDescent="0.25">
      <c r="A69" s="2"/>
      <c r="B69" s="2"/>
      <c r="C69" s="2"/>
      <c r="D69" s="2"/>
      <c r="E69" s="2"/>
      <c r="F69" s="2"/>
      <c r="H69" s="9"/>
      <c r="I69" s="2"/>
      <c r="J69" s="92"/>
      <c r="K69" s="77"/>
      <c r="L69" s="34"/>
      <c r="O69" s="43"/>
      <c r="Q69" s="61"/>
    </row>
    <row r="70" spans="1:19" x14ac:dyDescent="0.25">
      <c r="A70" s="2"/>
      <c r="B70" s="2"/>
      <c r="C70" s="2"/>
      <c r="D70" s="2"/>
      <c r="E70" s="2"/>
      <c r="F70" s="2"/>
      <c r="G70" s="96" t="s">
        <v>60</v>
      </c>
      <c r="H70" s="2"/>
      <c r="I70" s="2"/>
      <c r="J70" s="92"/>
      <c r="K70" s="77"/>
      <c r="L70" s="34"/>
      <c r="M70" s="90"/>
      <c r="N70" s="90"/>
      <c r="O70" s="43"/>
      <c r="P70" s="90"/>
      <c r="Q70" s="61"/>
    </row>
    <row r="71" spans="1:19" x14ac:dyDescent="0.25">
      <c r="A71" s="2"/>
      <c r="B71" s="2"/>
      <c r="C71" s="2"/>
      <c r="D71" s="2"/>
      <c r="E71" s="2"/>
      <c r="F71" s="2"/>
      <c r="G71" s="96"/>
      <c r="H71" s="2"/>
      <c r="I71" s="2"/>
      <c r="J71" s="92"/>
      <c r="K71" s="77"/>
      <c r="L71" s="34"/>
      <c r="O71" s="43"/>
      <c r="Q71" s="61"/>
    </row>
    <row r="72" spans="1:19" x14ac:dyDescent="0.25">
      <c r="A72" s="2"/>
      <c r="B72" s="2"/>
      <c r="C72" s="2"/>
      <c r="D72" s="2"/>
      <c r="E72" s="2" t="s">
        <v>61</v>
      </c>
      <c r="F72" s="2"/>
      <c r="G72" s="2"/>
      <c r="H72" s="2"/>
      <c r="I72" s="2"/>
      <c r="J72" s="92"/>
      <c r="K72" s="77"/>
      <c r="L72" s="34"/>
      <c r="O72" s="43"/>
      <c r="Q72" s="61"/>
    </row>
    <row r="73" spans="1:19" x14ac:dyDescent="0.25">
      <c r="A73" s="2"/>
      <c r="B73" s="2"/>
      <c r="C73" s="2"/>
      <c r="D73" s="2"/>
      <c r="E73" s="2" t="s">
        <v>61</v>
      </c>
      <c r="F73" s="2"/>
      <c r="G73" s="2"/>
      <c r="H73" s="2"/>
      <c r="I73" s="99"/>
      <c r="J73" s="92"/>
      <c r="K73" s="77"/>
      <c r="L73" s="34"/>
      <c r="O73" s="43"/>
      <c r="Q73" s="61"/>
    </row>
    <row r="74" spans="1:19" x14ac:dyDescent="0.25">
      <c r="A74" s="96"/>
      <c r="B74" s="96"/>
      <c r="C74" s="96"/>
      <c r="D74" s="96"/>
      <c r="E74" s="96"/>
      <c r="F74" s="96"/>
      <c r="G74" s="100"/>
      <c r="H74" s="101"/>
      <c r="I74" s="96"/>
      <c r="J74" s="92"/>
      <c r="K74" s="77"/>
      <c r="L74" s="34"/>
      <c r="O74" s="43"/>
      <c r="Q74" s="102"/>
    </row>
    <row r="75" spans="1:19" x14ac:dyDescent="0.25">
      <c r="A75" s="96"/>
      <c r="B75" s="96"/>
      <c r="C75" s="96"/>
      <c r="D75" s="96"/>
      <c r="E75" s="96"/>
      <c r="F75" s="96"/>
      <c r="G75" s="100" t="s">
        <v>62</v>
      </c>
      <c r="H75" s="103"/>
      <c r="I75" s="96"/>
      <c r="J75" s="92"/>
      <c r="K75" s="77"/>
      <c r="L75" s="34"/>
      <c r="O75" s="43"/>
      <c r="Q75" s="102"/>
    </row>
    <row r="76" spans="1:19" x14ac:dyDescent="0.25">
      <c r="A76" s="104"/>
      <c r="B76" s="105"/>
      <c r="C76" s="105"/>
      <c r="D76" s="105"/>
      <c r="E76" s="106"/>
      <c r="F76" s="2"/>
      <c r="G76" s="2"/>
      <c r="H76" s="66"/>
      <c r="I76" s="2"/>
      <c r="J76" s="92"/>
      <c r="K76" s="77"/>
      <c r="L76" s="34"/>
      <c r="O76" s="43"/>
      <c r="Q76" s="102"/>
    </row>
    <row r="77" spans="1:19" x14ac:dyDescent="0.25">
      <c r="A77" s="104"/>
      <c r="B77" s="105"/>
      <c r="C77" s="107"/>
      <c r="D77" s="105"/>
      <c r="E77" s="108"/>
      <c r="F77" s="2"/>
      <c r="G77" s="2"/>
      <c r="H77" s="66"/>
      <c r="I77" s="2"/>
      <c r="J77" s="92"/>
      <c r="K77" s="109"/>
      <c r="O77" s="43"/>
      <c r="Q77" s="102"/>
    </row>
    <row r="78" spans="1:19" x14ac:dyDescent="0.25">
      <c r="A78" s="106"/>
      <c r="B78" s="105"/>
      <c r="C78" s="107"/>
      <c r="D78" s="107"/>
      <c r="E78" s="110"/>
      <c r="F78" s="83"/>
      <c r="H78" s="88"/>
      <c r="J78" s="92"/>
      <c r="O78" s="43"/>
      <c r="Q78" s="102"/>
    </row>
    <row r="79" spans="1:19" x14ac:dyDescent="0.25">
      <c r="A79" s="111"/>
      <c r="B79" s="105"/>
      <c r="C79" s="112"/>
      <c r="D79" s="112"/>
      <c r="E79" s="110"/>
      <c r="H79" s="88"/>
      <c r="J79" s="92"/>
      <c r="O79" s="43"/>
      <c r="Q79" s="102"/>
    </row>
    <row r="80" spans="1:19" x14ac:dyDescent="0.25">
      <c r="A80" s="113"/>
      <c r="B80" s="105"/>
      <c r="C80" s="112"/>
      <c r="D80" s="112"/>
      <c r="E80" s="110"/>
      <c r="H80" s="88"/>
      <c r="J80" s="92"/>
      <c r="O80" s="43"/>
      <c r="Q80" s="114"/>
    </row>
    <row r="81" spans="1:17" x14ac:dyDescent="0.25">
      <c r="A81" s="113"/>
      <c r="B81" s="105"/>
      <c r="C81" s="112"/>
      <c r="D81" s="112"/>
      <c r="E81" s="110"/>
      <c r="H81" s="88"/>
      <c r="J81" s="92"/>
      <c r="O81" s="43"/>
      <c r="Q81" s="114"/>
    </row>
    <row r="82" spans="1:17" x14ac:dyDescent="0.25">
      <c r="A82" s="115"/>
      <c r="B82" s="105"/>
      <c r="C82" s="105"/>
      <c r="D82" s="105"/>
      <c r="E82" s="106"/>
      <c r="F82" s="2"/>
      <c r="G82" s="2"/>
      <c r="H82" s="66"/>
      <c r="I82" s="2"/>
      <c r="J82" s="92"/>
      <c r="K82" s="57"/>
      <c r="L82" s="43"/>
      <c r="O82" s="43"/>
      <c r="Q82" s="114"/>
    </row>
    <row r="83" spans="1:17" x14ac:dyDescent="0.25">
      <c r="A83" s="104" t="s">
        <v>63</v>
      </c>
      <c r="B83" s="105"/>
      <c r="C83" s="105"/>
      <c r="D83" s="105"/>
      <c r="E83" s="106"/>
      <c r="F83" s="2"/>
      <c r="G83" s="2"/>
      <c r="H83" s="66"/>
      <c r="I83" s="2"/>
      <c r="J83" s="92"/>
      <c r="K83" s="116"/>
      <c r="L83" s="43"/>
      <c r="O83" s="43"/>
      <c r="Q83" s="114"/>
    </row>
    <row r="84" spans="1:17" x14ac:dyDescent="0.25">
      <c r="A84" s="104"/>
      <c r="B84" s="105"/>
      <c r="C84" s="107"/>
      <c r="D84" s="105"/>
      <c r="E84" s="108"/>
      <c r="F84" s="2"/>
      <c r="G84" s="2"/>
      <c r="H84" s="66"/>
      <c r="I84" s="2"/>
      <c r="J84" s="92"/>
      <c r="K84" s="116"/>
      <c r="L84" s="43"/>
      <c r="O84" s="43"/>
      <c r="Q84" s="114"/>
    </row>
    <row r="85" spans="1:17" x14ac:dyDescent="0.25">
      <c r="A85" s="117">
        <f>SUM(A66:A84)</f>
        <v>0</v>
      </c>
      <c r="E85" s="88">
        <f>SUM(E66:E84)</f>
        <v>0</v>
      </c>
      <c r="H85" s="88">
        <f>SUM(H66:H84)</f>
        <v>0</v>
      </c>
      <c r="J85" s="92"/>
      <c r="K85" s="116"/>
      <c r="L85" s="43"/>
      <c r="O85" s="43"/>
      <c r="Q85" s="114"/>
    </row>
    <row r="86" spans="1:17" x14ac:dyDescent="0.25">
      <c r="J86" s="92"/>
      <c r="K86" s="116"/>
      <c r="L86" s="43"/>
      <c r="O86" s="43"/>
      <c r="Q86" s="102"/>
    </row>
    <row r="87" spans="1:17" x14ac:dyDescent="0.25">
      <c r="J87" s="92"/>
      <c r="K87" s="116"/>
      <c r="L87" s="43"/>
      <c r="O87" s="43"/>
      <c r="Q87" s="102"/>
    </row>
    <row r="88" spans="1:17" x14ac:dyDescent="0.25">
      <c r="J88" s="92"/>
      <c r="K88" s="116"/>
      <c r="L88" s="43"/>
      <c r="O88" s="43"/>
      <c r="Q88" s="102"/>
    </row>
    <row r="89" spans="1:17" x14ac:dyDescent="0.25">
      <c r="J89" s="92"/>
      <c r="K89" s="116"/>
      <c r="L89" s="43"/>
      <c r="O89" s="43"/>
      <c r="Q89" s="102"/>
    </row>
    <row r="90" spans="1:17" x14ac:dyDescent="0.25">
      <c r="J90" s="92"/>
      <c r="K90" s="116"/>
      <c r="L90" s="43"/>
      <c r="O90" s="43"/>
      <c r="Q90" s="102"/>
    </row>
    <row r="91" spans="1:17" x14ac:dyDescent="0.25">
      <c r="J91" s="92"/>
      <c r="K91" s="116"/>
      <c r="L91" s="43"/>
      <c r="O91" s="43"/>
      <c r="Q91" s="102"/>
    </row>
    <row r="92" spans="1:17" x14ac:dyDescent="0.2">
      <c r="K92" s="116"/>
      <c r="L92" s="43"/>
      <c r="O92" s="43"/>
      <c r="Q92" s="102"/>
    </row>
    <row r="93" spans="1:17" x14ac:dyDescent="0.2">
      <c r="K93" s="116"/>
      <c r="L93" s="43"/>
      <c r="O93" s="43"/>
      <c r="Q93" s="102"/>
    </row>
    <row r="94" spans="1:17" x14ac:dyDescent="0.2">
      <c r="K94" s="116"/>
      <c r="L94" s="43"/>
      <c r="O94" s="43"/>
      <c r="Q94" s="102"/>
    </row>
    <row r="95" spans="1:17" x14ac:dyDescent="0.2">
      <c r="K95" s="116"/>
      <c r="L95" s="43"/>
      <c r="O95" s="43"/>
      <c r="Q95" s="102"/>
    </row>
    <row r="96" spans="1:17" x14ac:dyDescent="0.2">
      <c r="K96" s="116"/>
      <c r="L96" s="43"/>
      <c r="O96" s="43"/>
      <c r="Q96" s="102"/>
    </row>
    <row r="97" spans="1:21" x14ac:dyDescent="0.2">
      <c r="K97" s="116"/>
      <c r="L97" s="43"/>
      <c r="O97" s="43"/>
      <c r="Q97" s="102"/>
    </row>
    <row r="98" spans="1:21" x14ac:dyDescent="0.25">
      <c r="K98" s="116"/>
      <c r="L98" s="118"/>
      <c r="O98" s="118"/>
      <c r="Q98" s="102"/>
    </row>
    <row r="99" spans="1:21" x14ac:dyDescent="0.25">
      <c r="K99" s="116"/>
      <c r="L99" s="118"/>
      <c r="O99" s="118"/>
      <c r="Q99" s="102"/>
    </row>
    <row r="100" spans="1:21" x14ac:dyDescent="0.25">
      <c r="K100" s="116"/>
      <c r="L100" s="119"/>
      <c r="O100" s="119"/>
      <c r="Q100" s="102"/>
    </row>
    <row r="101" spans="1:21" x14ac:dyDescent="0.25">
      <c r="K101" s="116"/>
      <c r="L101" s="119"/>
      <c r="O101" s="119"/>
      <c r="Q101" s="102"/>
    </row>
    <row r="102" spans="1:21" x14ac:dyDescent="0.25">
      <c r="K102" s="116"/>
      <c r="L102" s="119"/>
      <c r="O102" s="119"/>
      <c r="Q102" s="102"/>
    </row>
    <row r="103" spans="1:21" x14ac:dyDescent="0.25">
      <c r="K103" s="116"/>
      <c r="L103" s="119"/>
      <c r="O103" s="119"/>
      <c r="Q103" s="102"/>
    </row>
    <row r="104" spans="1:21" x14ac:dyDescent="0.25">
      <c r="K104" s="116"/>
      <c r="L104" s="119"/>
      <c r="O104" s="119"/>
      <c r="Q104" s="102"/>
    </row>
    <row r="105" spans="1:21" x14ac:dyDescent="0.25">
      <c r="K105" s="116"/>
      <c r="L105" s="119"/>
      <c r="O105" s="119"/>
      <c r="Q105" s="102"/>
    </row>
    <row r="106" spans="1:21" x14ac:dyDescent="0.25">
      <c r="K106" s="116"/>
      <c r="L106" s="119"/>
      <c r="O106" s="119"/>
      <c r="Q106" s="102"/>
    </row>
    <row r="107" spans="1:21" s="67" customFormat="1" x14ac:dyDescent="0.25">
      <c r="A107" s="6"/>
      <c r="B107" s="6"/>
      <c r="C107" s="6"/>
      <c r="D107" s="6"/>
      <c r="E107" s="6"/>
      <c r="F107" s="6"/>
      <c r="G107" s="6"/>
      <c r="I107" s="6"/>
      <c r="J107" s="6"/>
      <c r="K107" s="116"/>
      <c r="L107" s="119"/>
      <c r="O107" s="119"/>
      <c r="Q107" s="102"/>
      <c r="R107" s="6"/>
      <c r="S107" s="6"/>
      <c r="T107" s="6"/>
      <c r="U107" s="6"/>
    </row>
    <row r="108" spans="1:21" s="67" customFormat="1" x14ac:dyDescent="0.25">
      <c r="A108" s="6"/>
      <c r="B108" s="6"/>
      <c r="C108" s="6"/>
      <c r="D108" s="6"/>
      <c r="E108" s="6"/>
      <c r="F108" s="6"/>
      <c r="G108" s="6"/>
      <c r="I108" s="6"/>
      <c r="J108" s="6"/>
      <c r="K108" s="116"/>
      <c r="L108" s="119"/>
      <c r="O108" s="119"/>
      <c r="Q108" s="98"/>
      <c r="R108" s="6"/>
      <c r="S108" s="6"/>
      <c r="T108" s="6"/>
      <c r="U108" s="6"/>
    </row>
    <row r="109" spans="1:21" s="67" customFormat="1" x14ac:dyDescent="0.25">
      <c r="A109" s="6"/>
      <c r="B109" s="6"/>
      <c r="C109" s="6"/>
      <c r="D109" s="6"/>
      <c r="E109" s="6"/>
      <c r="F109" s="6"/>
      <c r="G109" s="6"/>
      <c r="I109" s="6"/>
      <c r="J109" s="6"/>
      <c r="K109" s="116"/>
      <c r="L109" s="119"/>
      <c r="O109" s="119"/>
      <c r="Q109" s="98"/>
      <c r="R109" s="6"/>
      <c r="S109" s="6"/>
      <c r="T109" s="6"/>
      <c r="U109" s="6"/>
    </row>
    <row r="110" spans="1:21" s="67" customFormat="1" x14ac:dyDescent="0.25">
      <c r="A110" s="6"/>
      <c r="B110" s="6"/>
      <c r="C110" s="6"/>
      <c r="D110" s="6"/>
      <c r="E110" s="6"/>
      <c r="F110" s="6"/>
      <c r="G110" s="6"/>
      <c r="I110" s="6"/>
      <c r="J110" s="6"/>
      <c r="K110" s="116"/>
      <c r="L110" s="119"/>
      <c r="O110" s="119"/>
      <c r="Q110" s="98"/>
      <c r="R110" s="6"/>
      <c r="S110" s="6"/>
      <c r="T110" s="6"/>
      <c r="U110" s="6"/>
    </row>
    <row r="111" spans="1:21" s="67" customFormat="1" x14ac:dyDescent="0.25">
      <c r="A111" s="6"/>
      <c r="B111" s="6"/>
      <c r="C111" s="6"/>
      <c r="D111" s="6"/>
      <c r="E111" s="6"/>
      <c r="F111" s="6"/>
      <c r="G111" s="6"/>
      <c r="I111" s="6"/>
      <c r="J111" s="6"/>
      <c r="K111" s="116"/>
      <c r="L111" s="119"/>
      <c r="O111" s="119"/>
      <c r="Q111" s="90">
        <f>SUM(Q13:Q110)</f>
        <v>0</v>
      </c>
      <c r="R111" s="6"/>
      <c r="S111" s="6"/>
      <c r="T111" s="6"/>
      <c r="U111" s="6"/>
    </row>
    <row r="112" spans="1:21" s="67" customFormat="1" x14ac:dyDescent="0.25">
      <c r="A112" s="6"/>
      <c r="B112" s="6"/>
      <c r="C112" s="6"/>
      <c r="D112" s="6"/>
      <c r="E112" s="6"/>
      <c r="F112" s="6"/>
      <c r="I112" s="6"/>
      <c r="J112" s="6"/>
      <c r="K112" s="116"/>
      <c r="L112" s="119"/>
      <c r="O112" s="119"/>
      <c r="Q112" s="98"/>
      <c r="R112" s="6"/>
      <c r="S112" s="6"/>
      <c r="T112" s="6"/>
      <c r="U112" s="6"/>
    </row>
    <row r="113" spans="1:21" s="67" customFormat="1" x14ac:dyDescent="0.25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116"/>
      <c r="L113" s="119"/>
      <c r="O113" s="119"/>
      <c r="Q113" s="98"/>
      <c r="R113" s="6"/>
      <c r="S113" s="6"/>
      <c r="T113" s="6"/>
      <c r="U113" s="6"/>
    </row>
    <row r="114" spans="1:21" s="67" customFormat="1" x14ac:dyDescent="0.25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116"/>
      <c r="L114" s="119"/>
      <c r="O114" s="119"/>
      <c r="Q114" s="98"/>
      <c r="R114" s="6"/>
      <c r="S114" s="6"/>
      <c r="T114" s="6"/>
      <c r="U114" s="6"/>
    </row>
    <row r="115" spans="1:21" s="67" customFormat="1" x14ac:dyDescent="0.2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116"/>
      <c r="L115" s="119"/>
      <c r="O115" s="119"/>
      <c r="Q115" s="98"/>
      <c r="R115" s="6"/>
      <c r="S115" s="6"/>
      <c r="T115" s="6"/>
      <c r="U115" s="6"/>
    </row>
    <row r="116" spans="1:21" s="67" customFormat="1" x14ac:dyDescent="0.25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116"/>
      <c r="L116" s="119"/>
      <c r="O116" s="119"/>
      <c r="Q116" s="98"/>
      <c r="R116" s="6"/>
      <c r="S116" s="6"/>
      <c r="T116" s="6"/>
      <c r="U116" s="6"/>
    </row>
    <row r="117" spans="1:21" s="67" customFormat="1" x14ac:dyDescent="0.25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116"/>
      <c r="L117" s="119"/>
      <c r="O117" s="119"/>
      <c r="Q117" s="98"/>
      <c r="R117" s="6"/>
      <c r="S117" s="6"/>
      <c r="T117" s="6"/>
      <c r="U117" s="6"/>
    </row>
    <row r="118" spans="1:21" s="67" customFormat="1" x14ac:dyDescent="0.25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116"/>
      <c r="L118" s="119"/>
      <c r="O118" s="119"/>
      <c r="Q118" s="98"/>
      <c r="R118" s="6"/>
      <c r="S118" s="6"/>
      <c r="T118" s="6"/>
      <c r="U118" s="6"/>
    </row>
    <row r="119" spans="1:21" s="67" customFormat="1" x14ac:dyDescent="0.25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116"/>
      <c r="L119" s="120">
        <f>SUM(L12:L118)</f>
        <v>3600000</v>
      </c>
      <c r="M119" s="120">
        <f t="shared" ref="M119:P119" si="1">SUM(M13:M118)</f>
        <v>37774000</v>
      </c>
      <c r="N119" s="120">
        <f>SUM(N13:N118)</f>
        <v>0</v>
      </c>
      <c r="O119" s="120">
        <f>SUM(O13:O118)</f>
        <v>12000000</v>
      </c>
      <c r="P119" s="120">
        <f t="shared" si="1"/>
        <v>0</v>
      </c>
      <c r="Q119" s="98"/>
      <c r="R119" s="6"/>
      <c r="S119" s="6"/>
      <c r="T119" s="6"/>
      <c r="U119" s="6"/>
    </row>
    <row r="120" spans="1:21" s="67" customFormat="1" x14ac:dyDescent="0.25">
      <c r="A120" s="6"/>
      <c r="B120" s="6"/>
      <c r="C120" s="6"/>
      <c r="D120" s="6"/>
      <c r="E120" s="6"/>
      <c r="F120" s="6"/>
      <c r="H120" s="6"/>
      <c r="I120" s="6"/>
      <c r="J120" s="6"/>
      <c r="K120" s="6"/>
      <c r="L120" s="120">
        <f>SUM(L16:L119)</f>
        <v>4300000</v>
      </c>
      <c r="O120" s="120">
        <f>SUM(O13:O119)</f>
        <v>24000000</v>
      </c>
      <c r="Q120" s="98"/>
      <c r="R120" s="6"/>
      <c r="S120" s="6"/>
      <c r="T120" s="6"/>
      <c r="U120" s="6"/>
    </row>
    <row r="121" spans="1:21" s="67" customFormat="1" x14ac:dyDescent="0.25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27"/>
      <c r="O121" s="27"/>
      <c r="Q121" s="98"/>
      <c r="R121" s="6"/>
      <c r="S121" s="6"/>
      <c r="T121" s="6"/>
      <c r="U121" s="6"/>
    </row>
    <row r="122" spans="1:21" s="67" customFormat="1" x14ac:dyDescent="0.25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27"/>
      <c r="O122" s="27"/>
      <c r="Q122" s="98"/>
      <c r="R122" s="6"/>
      <c r="S122" s="6"/>
      <c r="T122" s="6"/>
      <c r="U122" s="6"/>
    </row>
    <row r="123" spans="1:21" s="67" customFormat="1" x14ac:dyDescent="0.25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27"/>
      <c r="O123" s="27"/>
      <c r="Q123" s="98"/>
      <c r="R123" s="6"/>
      <c r="S123" s="6"/>
      <c r="T123" s="6"/>
      <c r="U123" s="6"/>
    </row>
    <row r="124" spans="1:21" s="67" customFormat="1" x14ac:dyDescent="0.25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27"/>
      <c r="O124" s="27"/>
      <c r="Q124" s="98"/>
      <c r="R124" s="6"/>
      <c r="S124" s="6"/>
      <c r="T124" s="6"/>
      <c r="U124" s="6"/>
    </row>
    <row r="125" spans="1:21" s="67" customFormat="1" x14ac:dyDescent="0.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27"/>
      <c r="O125" s="27"/>
      <c r="Q125" s="98"/>
      <c r="R125" s="6"/>
      <c r="S125" s="6"/>
      <c r="T125" s="6"/>
      <c r="U125" s="6"/>
    </row>
    <row r="126" spans="1:21" s="67" customFormat="1" x14ac:dyDescent="0.25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27"/>
      <c r="O126" s="27"/>
      <c r="Q126" s="98"/>
      <c r="R126" s="6"/>
      <c r="S126" s="6"/>
      <c r="T126" s="6"/>
      <c r="U126" s="6"/>
    </row>
    <row r="127" spans="1:21" s="67" customFormat="1" x14ac:dyDescent="0.25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27"/>
      <c r="O127" s="27"/>
      <c r="Q127" s="98"/>
      <c r="R127" s="6"/>
      <c r="S127" s="6"/>
      <c r="T127" s="6"/>
      <c r="U127" s="6"/>
    </row>
    <row r="128" spans="1:21" s="67" customFormat="1" x14ac:dyDescent="0.25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27"/>
      <c r="O128" s="27"/>
      <c r="Q128" s="98"/>
      <c r="R128" s="6"/>
      <c r="S128" s="6"/>
      <c r="T128" s="6"/>
      <c r="U128" s="6"/>
    </row>
    <row r="129" spans="1:21" s="67" customFormat="1" x14ac:dyDescent="0.25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27"/>
      <c r="O129" s="27"/>
      <c r="Q129" s="98"/>
      <c r="R129" s="6"/>
      <c r="S129" s="6"/>
      <c r="T129" s="6"/>
      <c r="U129" s="6"/>
    </row>
    <row r="130" spans="1:21" s="67" customFormat="1" x14ac:dyDescent="0.25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27"/>
      <c r="O130" s="27"/>
      <c r="Q130" s="98"/>
      <c r="R130" s="6"/>
      <c r="S130" s="6"/>
      <c r="T130" s="6"/>
      <c r="U130" s="6"/>
    </row>
  </sheetData>
  <mergeCells count="3">
    <mergeCell ref="A1:I1"/>
    <mergeCell ref="L11:M11"/>
    <mergeCell ref="N11:O11"/>
  </mergeCells>
  <hyperlinks>
    <hyperlink ref="K14" r:id="rId1" display="cetak-kwitansi.php%3fid=1801948"/>
    <hyperlink ref="K15" r:id="rId2" display="cetak-kwitansi.php%3fid=1801949"/>
    <hyperlink ref="K16" r:id="rId3" display="cetak-kwitansi.php%3fid=1801950"/>
    <hyperlink ref="K13" r:id="rId4" display="cetak-kwitansi.php%3fid=1801945"/>
    <hyperlink ref="K17" r:id="rId5" display="cetak-kwitansi.php%3fid=1801951"/>
    <hyperlink ref="K18" r:id="rId6" display="cetak-kwitansi.php%3fid=1801952"/>
    <hyperlink ref="K19" r:id="rId7" display="cetak-kwitansi.php%3fid=1801953"/>
    <hyperlink ref="K20" r:id="rId8" display="cetak-kwitansi.php%3fid=1801954"/>
  </hyperlinks>
  <pageMargins left="0.7" right="0.7" top="0.75" bottom="0.75" header="0.3" footer="0.3"/>
  <pageSetup scale="62" orientation="portrait" r:id="rId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22</vt:i4>
      </vt:variant>
    </vt:vector>
  </HeadingPairs>
  <TitlesOfParts>
    <vt:vector size="44" baseType="lpstr">
      <vt:lpstr>02 Mei</vt:lpstr>
      <vt:lpstr>03 Mei</vt:lpstr>
      <vt:lpstr>04 MEi</vt:lpstr>
      <vt:lpstr>05 Mei </vt:lpstr>
      <vt:lpstr>06 Mei</vt:lpstr>
      <vt:lpstr>07 Mei</vt:lpstr>
      <vt:lpstr>8 Mei </vt:lpstr>
      <vt:lpstr>09 Mei </vt:lpstr>
      <vt:lpstr>11 Mei </vt:lpstr>
      <vt:lpstr>12 Mei</vt:lpstr>
      <vt:lpstr>13 Mei</vt:lpstr>
      <vt:lpstr>14 Mei </vt:lpstr>
      <vt:lpstr>15 mEI</vt:lpstr>
      <vt:lpstr>16 Mei</vt:lpstr>
      <vt:lpstr>18 Mei</vt:lpstr>
      <vt:lpstr>19 Mei </vt:lpstr>
      <vt:lpstr>21 Mei</vt:lpstr>
      <vt:lpstr>22 Mei</vt:lpstr>
      <vt:lpstr>23 Mei</vt:lpstr>
      <vt:lpstr>24 Mei</vt:lpstr>
      <vt:lpstr>25 Mei </vt:lpstr>
      <vt:lpstr>26 Mei </vt:lpstr>
      <vt:lpstr>'02 Mei'!Print_Area</vt:lpstr>
      <vt:lpstr>'03 Mei'!Print_Area</vt:lpstr>
      <vt:lpstr>'04 MEi'!Print_Area</vt:lpstr>
      <vt:lpstr>'05 Mei '!Print_Area</vt:lpstr>
      <vt:lpstr>'06 Mei'!Print_Area</vt:lpstr>
      <vt:lpstr>'07 Mei'!Print_Area</vt:lpstr>
      <vt:lpstr>'09 Mei '!Print_Area</vt:lpstr>
      <vt:lpstr>'11 Mei '!Print_Area</vt:lpstr>
      <vt:lpstr>'12 Mei'!Print_Area</vt:lpstr>
      <vt:lpstr>'13 Mei'!Print_Area</vt:lpstr>
      <vt:lpstr>'14 Mei '!Print_Area</vt:lpstr>
      <vt:lpstr>'15 mEI'!Print_Area</vt:lpstr>
      <vt:lpstr>'16 Mei'!Print_Area</vt:lpstr>
      <vt:lpstr>'18 Mei'!Print_Area</vt:lpstr>
      <vt:lpstr>'19 Mei '!Print_Area</vt:lpstr>
      <vt:lpstr>'21 Mei'!Print_Area</vt:lpstr>
      <vt:lpstr>'22 Mei'!Print_Area</vt:lpstr>
      <vt:lpstr>'23 Mei'!Print_Area</vt:lpstr>
      <vt:lpstr>'24 Mei'!Print_Area</vt:lpstr>
      <vt:lpstr>'25 Mei '!Print_Area</vt:lpstr>
      <vt:lpstr>'26 Mei '!Print_Area</vt:lpstr>
      <vt:lpstr>'8 Mei 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Nijar</dc:creator>
  <cp:lastModifiedBy>Nizar</cp:lastModifiedBy>
  <cp:lastPrinted>2018-05-26T06:38:36Z</cp:lastPrinted>
  <dcterms:created xsi:type="dcterms:W3CDTF">2018-05-04T03:27:02Z</dcterms:created>
  <dcterms:modified xsi:type="dcterms:W3CDTF">2018-05-27T11:43:29Z</dcterms:modified>
</cp:coreProperties>
</file>