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665" yWindow="0" windowWidth="2325" windowHeight="1290"/>
  </bookViews>
  <sheets>
    <sheet name="TO" sheetId="4" r:id="rId1"/>
    <sheet name="Rekap" sheetId="10" r:id="rId2"/>
    <sheet name="tanda terima MI" sheetId="18" r:id="rId3"/>
    <sheet name="Ade Irvan Koswara" sheetId="24" r:id="rId4"/>
    <sheet name="Andriansyah" sheetId="25" r:id="rId5"/>
    <sheet name="Andri Sukmawan" sheetId="26" r:id="rId6"/>
    <sheet name="Dikri Burhani" sheetId="27" r:id="rId7"/>
    <sheet name="Faiz Sahir" sheetId="28" r:id="rId8"/>
    <sheet name="Haryono Sihombing" sheetId="29" r:id="rId9"/>
    <sheet name="Ichlas Nugraha " sheetId="30" r:id="rId10"/>
    <sheet name="Rizki Muhammad" sheetId="31" r:id="rId11"/>
    <sheet name=" Rosihan Mubarok " sheetId="32" r:id="rId12"/>
    <sheet name=" Rijal Maulana " sheetId="33" r:id="rId13"/>
    <sheet name=" Sultan Aji " sheetId="34" r:id="rId14"/>
    <sheet name=" Yana Mulyana " sheetId="35" r:id="rId15"/>
    <sheet name="Andi Tirta Sonjaya" sheetId="36" r:id="rId16"/>
    <sheet name="Dede Fazri Yusuf" sheetId="37" r:id="rId17"/>
    <sheet name="Ujang Nanag Q" sheetId="38" r:id="rId18"/>
    <sheet name="Dadan Nurdiana" sheetId="39" r:id="rId19"/>
    <sheet name="Cepritanto" sheetId="40" r:id="rId20"/>
    <sheet name="Karna Egi" sheetId="44" r:id="rId21"/>
    <sheet name="Arif Patoni" sheetId="45" r:id="rId22"/>
    <sheet name="Asep Mulyana" sheetId="46" r:id="rId23"/>
    <sheet name=" Yogi Agustian Nugraha " sheetId="47" r:id="rId24"/>
    <sheet name="Muhammad Angga" sheetId="49" r:id="rId25"/>
    <sheet name="Sheet1" sheetId="48" r:id="rId26"/>
  </sheets>
  <definedNames>
    <definedName name="_xlnm._FilterDatabase" localSheetId="0" hidden="1">TO!$J$5:$M$32</definedName>
    <definedName name="_xlnm.Print_Area" localSheetId="1">Rekap!$A$1:$S$42</definedName>
    <definedName name="_xlnm.Print_Area" localSheetId="2">'tanda terima MI'!$A$1:$F$88</definedName>
    <definedName name="_xlnm.Print_Area" localSheetId="0">TO!$A$36:$E$73</definedName>
  </definedNames>
  <calcPr calcId="144525"/>
</workbook>
</file>

<file path=xl/calcChain.xml><?xml version="1.0" encoding="utf-8"?>
<calcChain xmlns="http://schemas.openxmlformats.org/spreadsheetml/2006/main">
  <c r="D57" i="4" l="1"/>
  <c r="D38" i="4"/>
  <c r="E39" i="4"/>
  <c r="E40" i="4"/>
  <c r="E42" i="4"/>
  <c r="E44" i="4"/>
  <c r="E45" i="4"/>
  <c r="E46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38" i="4"/>
  <c r="D59" i="4" l="1"/>
  <c r="D60" i="4"/>
  <c r="D61" i="4"/>
  <c r="D62" i="4"/>
  <c r="AB7" i="4" l="1"/>
  <c r="C59" i="4" l="1"/>
  <c r="X32" i="4" l="1"/>
  <c r="Q32" i="4"/>
  <c r="R32" i="4"/>
  <c r="T32" i="4"/>
  <c r="U32" i="4"/>
  <c r="W32" i="4"/>
  <c r="Z32" i="4"/>
  <c r="AA32" i="4"/>
  <c r="AC32" i="4"/>
  <c r="AD32" i="4"/>
  <c r="AF32" i="4"/>
  <c r="AG32" i="4"/>
  <c r="AI32" i="4"/>
  <c r="AJ32" i="4"/>
  <c r="AL32" i="4"/>
  <c r="AM32" i="4"/>
  <c r="AO32" i="4"/>
  <c r="AP32" i="4"/>
  <c r="O32" i="4"/>
  <c r="N32" i="4"/>
  <c r="E32" i="4" l="1"/>
  <c r="AQ27" i="4"/>
  <c r="AN27" i="4"/>
  <c r="AK27" i="4"/>
  <c r="AH27" i="4"/>
  <c r="AE27" i="4"/>
  <c r="AB27" i="4"/>
  <c r="Y27" i="4"/>
  <c r="AQ26" i="4"/>
  <c r="AN26" i="4"/>
  <c r="AK26" i="4"/>
  <c r="AH26" i="4"/>
  <c r="AE26" i="4"/>
  <c r="AB26" i="4"/>
  <c r="Y26" i="4"/>
  <c r="AQ25" i="4"/>
  <c r="AN25" i="4"/>
  <c r="AK25" i="4"/>
  <c r="AH25" i="4"/>
  <c r="AE25" i="4"/>
  <c r="AB25" i="4"/>
  <c r="Y25" i="4"/>
  <c r="V25" i="4"/>
  <c r="V26" i="4"/>
  <c r="V27" i="4"/>
  <c r="S26" i="4"/>
  <c r="S27" i="4"/>
  <c r="S25" i="4"/>
  <c r="P26" i="4"/>
  <c r="P27" i="4"/>
  <c r="P25" i="4"/>
  <c r="M23" i="4"/>
  <c r="M24" i="4"/>
  <c r="M25" i="4"/>
  <c r="M26" i="4"/>
  <c r="M27" i="4"/>
  <c r="I24" i="4"/>
  <c r="I25" i="4"/>
  <c r="I26" i="4"/>
  <c r="I27" i="4"/>
  <c r="D58" i="4" l="1"/>
  <c r="D56" i="4"/>
  <c r="AQ24" i="4"/>
  <c r="AN24" i="4"/>
  <c r="AK24" i="4"/>
  <c r="AH24" i="4"/>
  <c r="AE24" i="4"/>
  <c r="AB24" i="4"/>
  <c r="Y24" i="4"/>
  <c r="V24" i="4"/>
  <c r="S24" i="4"/>
  <c r="P24" i="4"/>
  <c r="D55" i="4" l="1"/>
  <c r="AQ23" i="4"/>
  <c r="AN23" i="4"/>
  <c r="AK23" i="4"/>
  <c r="AH23" i="4"/>
  <c r="AE23" i="4"/>
  <c r="AB23" i="4"/>
  <c r="Y23" i="4"/>
  <c r="V23" i="4"/>
  <c r="AQ22" i="4"/>
  <c r="AN22" i="4"/>
  <c r="AK22" i="4"/>
  <c r="AH22" i="4"/>
  <c r="AE22" i="4"/>
  <c r="AB22" i="4"/>
  <c r="Y22" i="4"/>
  <c r="V22" i="4"/>
  <c r="Y19" i="4"/>
  <c r="Y20" i="4"/>
  <c r="Y21" i="4"/>
  <c r="S22" i="4"/>
  <c r="S23" i="4"/>
  <c r="P23" i="4"/>
  <c r="I23" i="4"/>
  <c r="D54" i="4" l="1"/>
  <c r="P22" i="4"/>
  <c r="M22" i="4"/>
  <c r="I22" i="4"/>
  <c r="AQ21" i="4"/>
  <c r="AN21" i="4"/>
  <c r="AK21" i="4"/>
  <c r="AH21" i="4"/>
  <c r="AE21" i="4"/>
  <c r="AB21" i="4"/>
  <c r="V21" i="4"/>
  <c r="S21" i="4"/>
  <c r="P21" i="4"/>
  <c r="M21" i="4"/>
  <c r="I21" i="4"/>
  <c r="D53" i="4" l="1"/>
  <c r="D52" i="4"/>
  <c r="S20" i="4"/>
  <c r="V20" i="4"/>
  <c r="AB20" i="4"/>
  <c r="AE20" i="4"/>
  <c r="AH20" i="4"/>
  <c r="AK20" i="4"/>
  <c r="AN20" i="4"/>
  <c r="AQ20" i="4"/>
  <c r="P20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I20" i="4"/>
  <c r="D51" i="4" l="1"/>
  <c r="AQ14" i="4"/>
  <c r="AQ15" i="4"/>
  <c r="AQ16" i="4"/>
  <c r="AQ17" i="4"/>
  <c r="AQ18" i="4"/>
  <c r="AQ19" i="4"/>
  <c r="AB14" i="4"/>
  <c r="AE14" i="4"/>
  <c r="AH14" i="4"/>
  <c r="AK14" i="4"/>
  <c r="AN14" i="4"/>
  <c r="AB15" i="4"/>
  <c r="AE15" i="4"/>
  <c r="AH15" i="4"/>
  <c r="AK15" i="4"/>
  <c r="AN15" i="4"/>
  <c r="AB16" i="4"/>
  <c r="AE16" i="4"/>
  <c r="AH16" i="4"/>
  <c r="AK16" i="4"/>
  <c r="AN16" i="4"/>
  <c r="AB17" i="4"/>
  <c r="AE17" i="4"/>
  <c r="AH17" i="4"/>
  <c r="AK17" i="4"/>
  <c r="AN17" i="4"/>
  <c r="AB18" i="4"/>
  <c r="AE18" i="4"/>
  <c r="AH18" i="4"/>
  <c r="AK18" i="4"/>
  <c r="AN18" i="4"/>
  <c r="AB19" i="4"/>
  <c r="AE19" i="4"/>
  <c r="AH19" i="4"/>
  <c r="AK19" i="4"/>
  <c r="AN19" i="4"/>
  <c r="Y14" i="4"/>
  <c r="Y15" i="4"/>
  <c r="Y16" i="4"/>
  <c r="Y17" i="4"/>
  <c r="Y18" i="4"/>
  <c r="V14" i="4"/>
  <c r="V15" i="4"/>
  <c r="V16" i="4"/>
  <c r="V17" i="4"/>
  <c r="V18" i="4"/>
  <c r="V19" i="4"/>
  <c r="S14" i="4"/>
  <c r="S15" i="4"/>
  <c r="S16" i="4"/>
  <c r="S17" i="4"/>
  <c r="S18" i="4"/>
  <c r="S19" i="4"/>
  <c r="S13" i="4"/>
  <c r="V13" i="4"/>
  <c r="Y13" i="4"/>
  <c r="AB13" i="4"/>
  <c r="AE13" i="4"/>
  <c r="AH13" i="4"/>
  <c r="AK13" i="4"/>
  <c r="AN13" i="4"/>
  <c r="AQ13" i="4"/>
  <c r="P14" i="4"/>
  <c r="P15" i="4"/>
  <c r="P16" i="4"/>
  <c r="P17" i="4"/>
  <c r="P18" i="4"/>
  <c r="P19" i="4"/>
  <c r="E47" i="4" l="1"/>
  <c r="D46" i="4"/>
  <c r="D45" i="4"/>
  <c r="D49" i="4"/>
  <c r="D48" i="4"/>
  <c r="D47" i="4"/>
  <c r="D50" i="4"/>
  <c r="S7" i="4"/>
  <c r="I13" i="4" l="1"/>
  <c r="P13" i="4"/>
  <c r="D44" i="4" l="1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B12" i="4"/>
  <c r="I8" i="4"/>
  <c r="I9" i="4"/>
  <c r="I10" i="4"/>
  <c r="I11" i="4"/>
  <c r="I12" i="4"/>
  <c r="M7" i="4"/>
  <c r="AQ12" i="4"/>
  <c r="AN12" i="4"/>
  <c r="AK12" i="4"/>
  <c r="AH12" i="4"/>
  <c r="AE12" i="4"/>
  <c r="AB12" i="4"/>
  <c r="Y12" i="4"/>
  <c r="V12" i="4"/>
  <c r="S12" i="4"/>
  <c r="P12" i="4"/>
  <c r="E43" i="4" l="1"/>
  <c r="D43" i="4"/>
  <c r="BA12" i="4"/>
  <c r="BC12" i="4" s="1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60" i="4"/>
  <c r="C61" i="4"/>
  <c r="C62" i="4"/>
  <c r="C38" i="4"/>
  <c r="AQ9" i="4"/>
  <c r="BB7" i="4"/>
  <c r="I16" i="4"/>
  <c r="I17" i="4"/>
  <c r="I18" i="4"/>
  <c r="I19" i="4"/>
  <c r="AB9" i="4" l="1"/>
  <c r="H21" i="26"/>
  <c r="H21" i="49" l="1"/>
  <c r="F21" i="49"/>
  <c r="I22" i="49" l="1"/>
  <c r="AY32" i="4" l="1"/>
  <c r="AX32" i="4"/>
  <c r="AV32" i="4"/>
  <c r="AU32" i="4"/>
  <c r="AS32" i="4"/>
  <c r="AR32" i="4"/>
  <c r="AQ7" i="4" l="1"/>
  <c r="AZ32" i="4" l="1"/>
  <c r="P16" i="10"/>
  <c r="P8" i="10"/>
  <c r="O16" i="10"/>
  <c r="O8" i="10"/>
  <c r="N16" i="10"/>
  <c r="N8" i="10"/>
  <c r="BB8" i="4"/>
  <c r="BB9" i="4"/>
  <c r="BB10" i="4"/>
  <c r="BB11" i="4"/>
  <c r="BB13" i="4"/>
  <c r="BC13" i="4" s="1"/>
  <c r="BB14" i="4"/>
  <c r="BC14" i="4" s="1"/>
  <c r="BB15" i="4"/>
  <c r="BC15" i="4" s="1"/>
  <c r="BB16" i="4"/>
  <c r="BC16" i="4" s="1"/>
  <c r="BB17" i="4"/>
  <c r="BC17" i="4" s="1"/>
  <c r="BB18" i="4"/>
  <c r="BC18" i="4" s="1"/>
  <c r="BB19" i="4"/>
  <c r="BC19" i="4" s="1"/>
  <c r="BB20" i="4"/>
  <c r="BC20" i="4" s="1"/>
  <c r="BB21" i="4"/>
  <c r="BC21" i="4" s="1"/>
  <c r="BB22" i="4"/>
  <c r="BC22" i="4" s="1"/>
  <c r="BB23" i="4"/>
  <c r="BC23" i="4" s="1"/>
  <c r="BB24" i="4"/>
  <c r="BC24" i="4" s="1"/>
  <c r="BB25" i="4"/>
  <c r="BC25" i="4" s="1"/>
  <c r="BB26" i="4"/>
  <c r="BC26" i="4" s="1"/>
  <c r="BB27" i="4"/>
  <c r="BC27" i="4" s="1"/>
  <c r="AT32" i="4" l="1"/>
  <c r="P24" i="10"/>
  <c r="O24" i="10"/>
  <c r="N24" i="10"/>
  <c r="AW32" i="4"/>
  <c r="H21" i="47" l="1"/>
  <c r="F21" i="47"/>
  <c r="I22" i="47" l="1"/>
  <c r="H21" i="46"/>
  <c r="F21" i="46"/>
  <c r="I22" i="46" s="1"/>
  <c r="H21" i="45"/>
  <c r="F21" i="45"/>
  <c r="H21" i="44"/>
  <c r="F21" i="44"/>
  <c r="I22" i="45" l="1"/>
  <c r="I22" i="44"/>
  <c r="H21" i="40" l="1"/>
  <c r="F21" i="40"/>
  <c r="H21" i="39"/>
  <c r="F21" i="39"/>
  <c r="H21" i="38"/>
  <c r="F21" i="38"/>
  <c r="H21" i="37"/>
  <c r="F21" i="37"/>
  <c r="H21" i="36"/>
  <c r="F21" i="36"/>
  <c r="I22" i="40" l="1"/>
  <c r="I22" i="39"/>
  <c r="I22" i="38"/>
  <c r="I22" i="37"/>
  <c r="I22" i="36"/>
  <c r="F21" i="24" l="1"/>
  <c r="BB28" i="4"/>
  <c r="BC28" i="4" s="1"/>
  <c r="BB29" i="4"/>
  <c r="BC29" i="4" s="1"/>
  <c r="BB30" i="4"/>
  <c r="BC30" i="4" s="1"/>
  <c r="BB31" i="4"/>
  <c r="BC31" i="4" s="1"/>
  <c r="S8" i="4" l="1"/>
  <c r="S9" i="4"/>
  <c r="S10" i="4"/>
  <c r="S11" i="4"/>
  <c r="S32" i="4" l="1"/>
  <c r="H21" i="35" l="1"/>
  <c r="F21" i="35"/>
  <c r="H21" i="34"/>
  <c r="F21" i="34"/>
  <c r="H21" i="33"/>
  <c r="F21" i="33"/>
  <c r="H21" i="32"/>
  <c r="F21" i="32"/>
  <c r="H21" i="31"/>
  <c r="F21" i="31"/>
  <c r="H21" i="30"/>
  <c r="F21" i="30"/>
  <c r="H21" i="29"/>
  <c r="F21" i="29"/>
  <c r="H21" i="28"/>
  <c r="F21" i="28"/>
  <c r="H21" i="27"/>
  <c r="F21" i="27"/>
  <c r="F21" i="26"/>
  <c r="I22" i="26" s="1"/>
  <c r="H21" i="25"/>
  <c r="F21" i="25"/>
  <c r="H21" i="24"/>
  <c r="I22" i="24" s="1"/>
  <c r="I22" i="33" l="1"/>
  <c r="I22" i="30"/>
  <c r="I22" i="32"/>
  <c r="I22" i="34"/>
  <c r="I22" i="28"/>
  <c r="I22" i="31"/>
  <c r="I22" i="35"/>
  <c r="I22" i="29"/>
  <c r="I22" i="27"/>
  <c r="I22" i="25"/>
  <c r="I14" i="4"/>
  <c r="I15" i="4"/>
  <c r="P8" i="4"/>
  <c r="P9" i="4"/>
  <c r="P10" i="4"/>
  <c r="P11" i="4"/>
  <c r="P7" i="4"/>
  <c r="V7" i="4"/>
  <c r="Y7" i="4"/>
  <c r="AE7" i="4"/>
  <c r="AH7" i="4"/>
  <c r="AK7" i="4"/>
  <c r="AN7" i="4"/>
  <c r="V8" i="4"/>
  <c r="AB8" i="4"/>
  <c r="AE8" i="4"/>
  <c r="AH8" i="4"/>
  <c r="AK8" i="4"/>
  <c r="AN8" i="4"/>
  <c r="V9" i="4"/>
  <c r="Y9" i="4"/>
  <c r="AE9" i="4"/>
  <c r="AH9" i="4"/>
  <c r="AK9" i="4"/>
  <c r="AN9" i="4"/>
  <c r="V10" i="4"/>
  <c r="Y10" i="4"/>
  <c r="AB10" i="4"/>
  <c r="AE10" i="4"/>
  <c r="AH10" i="4"/>
  <c r="AK10" i="4"/>
  <c r="AN10" i="4"/>
  <c r="AQ10" i="4"/>
  <c r="V11" i="4"/>
  <c r="Y11" i="4"/>
  <c r="AB11" i="4"/>
  <c r="AE11" i="4"/>
  <c r="AH11" i="4"/>
  <c r="AK11" i="4"/>
  <c r="AN11" i="4"/>
  <c r="AQ11" i="4"/>
  <c r="F32" i="4"/>
  <c r="G32" i="4"/>
  <c r="H32" i="4"/>
  <c r="J32" i="4"/>
  <c r="K32" i="4"/>
  <c r="L32" i="4"/>
  <c r="M8" i="10"/>
  <c r="E41" i="4" l="1"/>
  <c r="E63" i="4" s="1"/>
  <c r="AB32" i="4"/>
  <c r="AQ32" i="4"/>
  <c r="AN32" i="4"/>
  <c r="D42" i="4"/>
  <c r="AK32" i="4"/>
  <c r="D41" i="4"/>
  <c r="D63" i="4" s="1"/>
  <c r="D40" i="4"/>
  <c r="P32" i="4"/>
  <c r="D39" i="4"/>
  <c r="AH32" i="4"/>
  <c r="AE32" i="4"/>
  <c r="Y32" i="4"/>
  <c r="V32" i="4"/>
  <c r="BA11" i="4"/>
  <c r="BC11" i="4" s="1"/>
  <c r="BA10" i="4"/>
  <c r="BC10" i="4" s="1"/>
  <c r="BA9" i="4"/>
  <c r="BC9" i="4" s="1"/>
  <c r="BA8" i="4"/>
  <c r="BC8" i="4" s="1"/>
  <c r="BA7" i="4"/>
  <c r="BC7" i="4" s="1"/>
  <c r="E16" i="10"/>
  <c r="A42" i="4" l="1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40" i="4"/>
  <c r="A41" i="4"/>
  <c r="T10" i="10" l="1"/>
  <c r="A39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I7" i="4" l="1"/>
  <c r="I32" i="4" s="1"/>
  <c r="L25" i="10" l="1"/>
  <c r="J25" i="10"/>
  <c r="C25" i="10"/>
  <c r="I25" i="10"/>
  <c r="K25" i="10"/>
  <c r="M25" i="10"/>
  <c r="G25" i="10"/>
  <c r="H25" i="10"/>
  <c r="F25" i="10"/>
  <c r="E25" i="10"/>
  <c r="D25" i="10"/>
  <c r="D8" i="10" l="1"/>
  <c r="C8" i="10"/>
  <c r="L8" i="10" l="1"/>
  <c r="K8" i="10"/>
  <c r="J8" i="10"/>
  <c r="I8" i="10"/>
  <c r="H8" i="10"/>
  <c r="G8" i="10"/>
  <c r="E8" i="10"/>
  <c r="C16" i="10" l="1"/>
  <c r="C24" i="10" s="1"/>
  <c r="M16" i="10"/>
  <c r="L16" i="10"/>
  <c r="K16" i="10"/>
  <c r="J16" i="10"/>
  <c r="I16" i="10"/>
  <c r="H16" i="10"/>
  <c r="G16" i="10"/>
  <c r="E24" i="10"/>
  <c r="D16" i="10"/>
  <c r="D24" i="10" s="1"/>
  <c r="I24" i="10" l="1"/>
  <c r="G24" i="10"/>
  <c r="K24" i="10"/>
  <c r="J24" i="10"/>
  <c r="H24" i="10"/>
  <c r="L24" i="10"/>
  <c r="B38" i="4" l="1"/>
  <c r="A38" i="4" l="1"/>
  <c r="R26" i="10" l="1"/>
  <c r="R18" i="10"/>
  <c r="M32" i="4" l="1"/>
  <c r="R10" i="10"/>
  <c r="S17" i="10" l="1"/>
  <c r="Q25" i="10" l="1"/>
  <c r="S25" i="10" s="1"/>
  <c r="S9" i="10" l="1"/>
  <c r="M24" i="10" l="1"/>
  <c r="S26" i="10"/>
  <c r="BC32" i="4" l="1"/>
  <c r="BA32" i="4" l="1"/>
  <c r="BB32" i="4"/>
  <c r="F8" i="10"/>
  <c r="T12" i="10" s="1"/>
  <c r="F16" i="10"/>
  <c r="Q16" i="10" s="1"/>
  <c r="Q8" i="10" l="1"/>
  <c r="S8" i="10" s="1"/>
  <c r="S10" i="10" s="1"/>
  <c r="S16" i="10"/>
  <c r="S18" i="10" s="1"/>
  <c r="F24" i="10"/>
  <c r="Q24" i="10" l="1"/>
  <c r="T27" i="10" s="1"/>
  <c r="S24" i="10" l="1"/>
</calcChain>
</file>

<file path=xl/sharedStrings.xml><?xml version="1.0" encoding="utf-8"?>
<sst xmlns="http://schemas.openxmlformats.org/spreadsheetml/2006/main" count="779" uniqueCount="239">
  <si>
    <t>No.</t>
  </si>
  <si>
    <t>NAMA SISWA</t>
  </si>
  <si>
    <t>PROGRAM</t>
  </si>
  <si>
    <t>RENCANA BAYAR</t>
  </si>
  <si>
    <t>DISCCOUNT</t>
  </si>
  <si>
    <t>Pemb. Cash</t>
  </si>
  <si>
    <t>Lain-lain</t>
  </si>
  <si>
    <t>HARGA DEAL</t>
  </si>
  <si>
    <t>Rencana</t>
  </si>
  <si>
    <t>Realisasi</t>
  </si>
  <si>
    <t>Tertunggak</t>
  </si>
  <si>
    <t>REGISTRASI</t>
  </si>
  <si>
    <t>GRAND TOTAL</t>
  </si>
  <si>
    <t>Program</t>
  </si>
  <si>
    <t>September</t>
  </si>
  <si>
    <t>Oktober</t>
  </si>
  <si>
    <t>Desember</t>
  </si>
  <si>
    <t>Februari</t>
  </si>
  <si>
    <t>Maret</t>
  </si>
  <si>
    <t>April</t>
  </si>
  <si>
    <t>Dana Pinjaman</t>
  </si>
  <si>
    <t>Jumlah</t>
  </si>
  <si>
    <t xml:space="preserve">DAFTAR RENCANA BIAYA PENDIDIKAN </t>
  </si>
  <si>
    <t>DAFTAR REALISASI BIAYA PENDIDIKAN</t>
  </si>
  <si>
    <t>DAFTAR TUNGGAKAN BIAYA PENDIDIKAN</t>
  </si>
  <si>
    <t>Prepared by,</t>
  </si>
  <si>
    <t>Finance Staff</t>
  </si>
  <si>
    <t>Eva Farida</t>
  </si>
  <si>
    <t>PLT. Head of Finance &amp; HRD Dept.</t>
  </si>
  <si>
    <t>Approved by,</t>
  </si>
  <si>
    <t>H. Rudi Kurniawan, ST., MM.</t>
  </si>
  <si>
    <t xml:space="preserve">Branch Manager </t>
  </si>
  <si>
    <t>KELAS</t>
  </si>
  <si>
    <t>Nama</t>
  </si>
  <si>
    <t>Tunggakan</t>
  </si>
  <si>
    <t>TTD</t>
  </si>
  <si>
    <t>TO</t>
  </si>
  <si>
    <t>DAFTAR RENCANA, PEMBAYARAN/ REALISASI &amp; SISA BIAYA PENDIDIKAN</t>
  </si>
  <si>
    <t>No HP</t>
  </si>
  <si>
    <t>TOTAL</t>
  </si>
  <si>
    <t>Tanda Terima</t>
  </si>
  <si>
    <t xml:space="preserve">     </t>
  </si>
  <si>
    <t>Sisa</t>
  </si>
  <si>
    <t>Pembayaran Akhir</t>
  </si>
  <si>
    <t>Jumlah Mhs</t>
  </si>
  <si>
    <t>DAFTAR RENCANA DAN REALISASI PEMBAYARAN DAN PROGRAM TO STT YBSI TASIKMALAYA</t>
  </si>
  <si>
    <t>Ade Irvan Koswara</t>
  </si>
  <si>
    <t>TO STT YBSI</t>
  </si>
  <si>
    <t>Rosihan Mubarok</t>
  </si>
  <si>
    <t>Andriansyah</t>
  </si>
  <si>
    <t>Andri Sukmawan</t>
  </si>
  <si>
    <t>Dikri Burhani</t>
  </si>
  <si>
    <t>Faiz Sahir</t>
  </si>
  <si>
    <t>Haryono Sihombing</t>
  </si>
  <si>
    <t>Ichlas Nugraha</t>
  </si>
  <si>
    <t>Rizki Muhammad</t>
  </si>
  <si>
    <t>Rijal Maulana</t>
  </si>
  <si>
    <t>Sultan Aji</t>
  </si>
  <si>
    <t>Yana Mulyana</t>
  </si>
  <si>
    <t>PROGRAM : TEKNIK OTOMOTIF</t>
  </si>
  <si>
    <t>Teknik Otomotif</t>
  </si>
  <si>
    <t>Teknik Informatika</t>
  </si>
  <si>
    <t>TINGKAT 3 STT YBSI TASIKMALAYA</t>
  </si>
  <si>
    <t>Kartu UAS TO</t>
  </si>
  <si>
    <t>Biaya Pendidikan Lanjut S1</t>
  </si>
  <si>
    <t>Pembayaran secara bertahap</t>
  </si>
  <si>
    <t>RENCANA</t>
  </si>
  <si>
    <t>PEMBAYARAN</t>
  </si>
  <si>
    <t>Registrasi</t>
  </si>
  <si>
    <t>Pembayaran ke-1</t>
  </si>
  <si>
    <t>Pembayaran ke-2</t>
  </si>
  <si>
    <t>Pembayaran ke-3</t>
  </si>
  <si>
    <t>Pembayaran ke-4</t>
  </si>
  <si>
    <t>Pembayaran ke-5</t>
  </si>
  <si>
    <t>Pembayaran ke-6</t>
  </si>
  <si>
    <t>Pembayaran ke-7</t>
  </si>
  <si>
    <t>Pembayaran ke-8</t>
  </si>
  <si>
    <t>Pembayaran ke-9</t>
  </si>
  <si>
    <t>Kurang</t>
  </si>
  <si>
    <t>RENCANA PEMBAYARAN PROGRAM S1 TO STT YBSI</t>
  </si>
  <si>
    <t>Dari Teknik Otomotif</t>
  </si>
  <si>
    <t>15 Juli'16</t>
  </si>
  <si>
    <t>3 Agust'16</t>
  </si>
  <si>
    <t>4 Agust'16</t>
  </si>
  <si>
    <t>1 Agust'16</t>
  </si>
  <si>
    <t>BRIS</t>
  </si>
  <si>
    <t>30 Juli'16</t>
  </si>
  <si>
    <t>2 Agust'16</t>
  </si>
  <si>
    <t>Rizki Muhammad Fauzi</t>
  </si>
  <si>
    <t>18 Juli'16</t>
  </si>
  <si>
    <t>31 Juli'16</t>
  </si>
  <si>
    <t>Dede Fazri Yusup</t>
  </si>
  <si>
    <t>Ujang Nanang Qosim</t>
  </si>
  <si>
    <t>09 Agust'16</t>
  </si>
  <si>
    <t>7 Sept'16</t>
  </si>
  <si>
    <t>Dadan Nurdiana</t>
  </si>
  <si>
    <t>Cepritanto</t>
  </si>
  <si>
    <t>Andi Tirta Sonjaya</t>
  </si>
  <si>
    <t>24 Okt'16</t>
  </si>
  <si>
    <t>21 Nov'16</t>
  </si>
  <si>
    <t>17 Sept'16</t>
  </si>
  <si>
    <t>04 Agust'16</t>
  </si>
  <si>
    <t>Dede Fajri Yusuf</t>
  </si>
  <si>
    <t>29 Agust'16</t>
  </si>
  <si>
    <t>Ujang Nanang Q</t>
  </si>
  <si>
    <t>29 Agut'16</t>
  </si>
  <si>
    <t>30 Agust'16</t>
  </si>
  <si>
    <t>04 Nov'16</t>
  </si>
  <si>
    <t>LUNAS</t>
  </si>
  <si>
    <t>Pot 5%</t>
  </si>
  <si>
    <t>22 Nov'16</t>
  </si>
  <si>
    <t>10 Nov'16</t>
  </si>
  <si>
    <t>06 Des'16</t>
  </si>
  <si>
    <t>20 Des'16</t>
  </si>
  <si>
    <t>14 Des'16</t>
  </si>
  <si>
    <t>29 Des'16</t>
  </si>
  <si>
    <t>22 Des'16</t>
  </si>
  <si>
    <t>5 Jan'17</t>
  </si>
  <si>
    <t>Arif Patoni</t>
  </si>
  <si>
    <t>Karna Egi</t>
  </si>
  <si>
    <t>Asep Mulyana</t>
  </si>
  <si>
    <t>12 Desember'16</t>
  </si>
  <si>
    <t>16 Jan'17</t>
  </si>
  <si>
    <t>25 Jan'17</t>
  </si>
  <si>
    <t>Yogi Agustian Nugraha</t>
  </si>
  <si>
    <t>19 Januari'17</t>
  </si>
  <si>
    <t>Karna Egi Erawan</t>
  </si>
  <si>
    <t>29 Jan'17</t>
  </si>
  <si>
    <t>17 Feb'17</t>
  </si>
  <si>
    <t>19 Feb'17</t>
  </si>
  <si>
    <t>7 Maret'17</t>
  </si>
  <si>
    <t>14 Maret'17</t>
  </si>
  <si>
    <t>30 Jan'17</t>
  </si>
  <si>
    <t>28 Feb'17</t>
  </si>
  <si>
    <t>21 Mar'17</t>
  </si>
  <si>
    <t>3 Apr'17</t>
  </si>
  <si>
    <t>SEPTEMBER</t>
  </si>
  <si>
    <t>MEI</t>
  </si>
  <si>
    <t>JUNI</t>
  </si>
  <si>
    <t>November</t>
  </si>
  <si>
    <t>Mei</t>
  </si>
  <si>
    <t>Juni</t>
  </si>
  <si>
    <t>8 Mei'17</t>
  </si>
  <si>
    <t>28 Apr'17</t>
  </si>
  <si>
    <t>28 April'17</t>
  </si>
  <si>
    <t>14 Mei'17</t>
  </si>
  <si>
    <t>Mohamad Angga Abdurrahman</t>
  </si>
  <si>
    <t>Nama Mahasiswa</t>
  </si>
  <si>
    <t>Ukuran</t>
  </si>
  <si>
    <t xml:space="preserve">No </t>
  </si>
  <si>
    <t>List Ukuran Blazer TO STT 1617</t>
  </si>
  <si>
    <t>L</t>
  </si>
  <si>
    <t>M</t>
  </si>
  <si>
    <t>XL/XXXL</t>
  </si>
  <si>
    <t xml:space="preserve">Surat Tanda Terima  Blazer </t>
  </si>
  <si>
    <t>Tanda Tangan</t>
  </si>
  <si>
    <t>LEMBAGA PENDIDIKAN DAN PENGEMBANGAN PROFESI INDONESIA</t>
  </si>
  <si>
    <t>BUSINESS &amp; TECHNOLOGY COLLEGE</t>
  </si>
  <si>
    <t>15 Mei'17</t>
  </si>
  <si>
    <t>13 April'17</t>
  </si>
  <si>
    <t>21 Mei'17</t>
  </si>
  <si>
    <t>2 Juni'17</t>
  </si>
  <si>
    <t>JULI</t>
  </si>
  <si>
    <t>AGUSTUS</t>
  </si>
  <si>
    <t>Juli</t>
  </si>
  <si>
    <t>Agustus</t>
  </si>
  <si>
    <t>09 Juli'17</t>
  </si>
  <si>
    <t>16 Juli'17</t>
  </si>
  <si>
    <t>23 Juli'17</t>
  </si>
  <si>
    <t>5 Agust'17</t>
  </si>
  <si>
    <t>06 Agust'17</t>
  </si>
  <si>
    <t>09 Agustus'17</t>
  </si>
  <si>
    <t>BTN</t>
  </si>
  <si>
    <t>13 Agust'17</t>
  </si>
  <si>
    <t>Muhammad Angga</t>
  </si>
  <si>
    <t>13 Agustus</t>
  </si>
  <si>
    <t>06 Sept'17</t>
  </si>
  <si>
    <t>4 Okt'17</t>
  </si>
  <si>
    <t>11 Sept'17</t>
  </si>
  <si>
    <t>20 Agust'17</t>
  </si>
  <si>
    <t>27 Sept'17</t>
  </si>
  <si>
    <t>16 Apr'17</t>
  </si>
  <si>
    <t>12 Agust'17</t>
  </si>
  <si>
    <t>17 Sept'17</t>
  </si>
  <si>
    <t>STT</t>
  </si>
  <si>
    <t>29 Juli'17</t>
  </si>
  <si>
    <t>No</t>
  </si>
  <si>
    <t>JANUARI</t>
  </si>
  <si>
    <t>TUNGGAKAN TEKNIK OTOMOTIF TINGKAT 4</t>
  </si>
  <si>
    <t>Sebelum Januari</t>
  </si>
  <si>
    <t>FEBRUARI</t>
  </si>
  <si>
    <t>MARET</t>
  </si>
  <si>
    <t>APRIL</t>
  </si>
  <si>
    <t>OKTOBER</t>
  </si>
  <si>
    <t>NOVEMBER</t>
  </si>
  <si>
    <t>DESEMBER</t>
  </si>
  <si>
    <t>JANUARI'19</t>
  </si>
  <si>
    <t>Januari'19</t>
  </si>
  <si>
    <t>Januari'18</t>
  </si>
  <si>
    <t>PERIODE : 2017 - 2018</t>
  </si>
  <si>
    <t>Faiz Shair</t>
  </si>
  <si>
    <t>Rizki M Fauzi</t>
  </si>
  <si>
    <t>Sutan Aji</t>
  </si>
  <si>
    <t>Karna Egie</t>
  </si>
  <si>
    <t xml:space="preserve">Yogi </t>
  </si>
  <si>
    <t>Dzikri Burhani</t>
  </si>
  <si>
    <t>M. Angga Abdurrohman</t>
  </si>
  <si>
    <t xml:space="preserve">Tunggakan </t>
  </si>
  <si>
    <t>Sebelumnya</t>
  </si>
  <si>
    <t>Date : 23 April 2018</t>
  </si>
  <si>
    <t>Ririn Puspita Sari Dewi</t>
  </si>
  <si>
    <t>TAHUN AJARAN 2017-2018</t>
  </si>
  <si>
    <t>Asep Mulyana (DO)</t>
  </si>
  <si>
    <t>085217080122</t>
  </si>
  <si>
    <t>08986358000</t>
  </si>
  <si>
    <t>082216922771</t>
  </si>
  <si>
    <t>089659909835/082117446714</t>
  </si>
  <si>
    <t>085315218292</t>
  </si>
  <si>
    <t>082318993536</t>
  </si>
  <si>
    <t>085314144704</t>
  </si>
  <si>
    <t>089650742999</t>
  </si>
  <si>
    <t>081316231099</t>
  </si>
  <si>
    <t>085115326940</t>
  </si>
  <si>
    <t>082295191747</t>
  </si>
  <si>
    <t>081220008441</t>
  </si>
  <si>
    <t>082240554492</t>
  </si>
  <si>
    <t>085222290080</t>
  </si>
  <si>
    <t>082317624273</t>
  </si>
  <si>
    <t>089669470272-085286787222</t>
  </si>
  <si>
    <t>085320169840</t>
  </si>
  <si>
    <t>082283083675</t>
  </si>
  <si>
    <t>Tunggakan Berjalan sd OKTOBER</t>
  </si>
  <si>
    <t>Tasikmalaya, 14 November 2018</t>
  </si>
  <si>
    <t xml:space="preserve">Dibuat Oleh </t>
  </si>
  <si>
    <t>Nijar Kurnia Romdoni, S.E</t>
  </si>
  <si>
    <t>Mengetahui,</t>
  </si>
  <si>
    <t>Dheri Febiyani Lestari, S.Pd.,M.M</t>
  </si>
  <si>
    <t>Fiannce &amp; HRD Staff</t>
  </si>
  <si>
    <t>Head Of Finance and HRD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</si>
</sst>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-[$Rp-421]* #,##0_-;\-[$Rp-421]* #,##0_-;_-[$Rp-421]* &quot;-&quot;_-;_-@_-"/>
  </numFmts>
  <fonts count="5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1"/>
      <name val="Calibri"/>
      <family val="2"/>
      <charset val="1"/>
    </font>
    <font>
      <b/>
      <sz val="10"/>
      <name val="Arial"/>
      <family val="2"/>
    </font>
    <font>
      <b/>
      <sz val="8"/>
      <color rgb="FF0070C0"/>
      <name val="Arial"/>
      <family val="2"/>
    </font>
    <font>
      <b/>
      <sz val="8"/>
      <color rgb="FF7030A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Gisha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0"/>
      <color theme="1"/>
      <name val="Gisha"/>
      <family val="2"/>
    </font>
    <font>
      <b/>
      <sz val="11"/>
      <color theme="1"/>
      <name val="Arial"/>
      <family val="2"/>
    </font>
    <font>
      <b/>
      <u val="singleAccounting"/>
      <sz val="8"/>
      <color theme="1"/>
      <name val="Arial"/>
      <family val="2"/>
    </font>
    <font>
      <i/>
      <sz val="8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0" applyNumberFormat="0" applyAlignment="0" applyProtection="0"/>
    <xf numFmtId="0" fontId="10" fillId="22" borderId="11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12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0" applyNumberFormat="0" applyAlignment="0" applyProtection="0"/>
    <xf numFmtId="0" fontId="17" fillId="0" borderId="15" applyNumberFormat="0" applyFill="0" applyAlignment="0" applyProtection="0"/>
    <xf numFmtId="0" fontId="18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4" borderId="16" applyNumberFormat="0" applyFont="0" applyAlignment="0" applyProtection="0"/>
    <xf numFmtId="0" fontId="19" fillId="21" borderId="17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18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1" borderId="26" applyNumberFormat="0" applyAlignment="0" applyProtection="0"/>
    <xf numFmtId="0" fontId="6" fillId="24" borderId="25" applyNumberFormat="0" applyFont="0" applyAlignment="0" applyProtection="0"/>
    <xf numFmtId="0" fontId="9" fillId="21" borderId="19" applyNumberFormat="0" applyAlignment="0" applyProtection="0"/>
    <xf numFmtId="0" fontId="9" fillId="21" borderId="58" applyNumberFormat="0" applyAlignment="0" applyProtection="0"/>
    <xf numFmtId="0" fontId="16" fillId="8" borderId="19" applyNumberFormat="0" applyAlignment="0" applyProtection="0"/>
    <xf numFmtId="0" fontId="9" fillId="21" borderId="29" applyNumberFormat="0" applyAlignment="0" applyProtection="0"/>
    <xf numFmtId="0" fontId="16" fillId="8" borderId="54" applyNumberFormat="0" applyAlignment="0" applyProtection="0"/>
    <xf numFmtId="0" fontId="9" fillId="21" borderId="54" applyNumberFormat="0" applyAlignment="0" applyProtection="0"/>
    <xf numFmtId="0" fontId="16" fillId="8" borderId="29" applyNumberFormat="0" applyAlignment="0" applyProtection="0"/>
    <xf numFmtId="0" fontId="19" fillId="21" borderId="44" applyNumberFormat="0" applyAlignment="0" applyProtection="0"/>
    <xf numFmtId="0" fontId="6" fillId="24" borderId="43" applyNumberFormat="0" applyFont="0" applyAlignment="0" applyProtection="0"/>
    <xf numFmtId="0" fontId="9" fillId="21" borderId="46" applyNumberFormat="0" applyAlignment="0" applyProtection="0"/>
    <xf numFmtId="0" fontId="16" fillId="8" borderId="54" applyNumberFormat="0" applyAlignment="0" applyProtection="0"/>
    <xf numFmtId="0" fontId="9" fillId="21" borderId="38" applyNumberFormat="0" applyAlignment="0" applyProtection="0"/>
    <xf numFmtId="0" fontId="16" fillId="8" borderId="58" applyNumberFormat="0" applyAlignment="0" applyProtection="0"/>
    <xf numFmtId="0" fontId="16" fillId="8" borderId="46" applyNumberFormat="0" applyAlignment="0" applyProtection="0"/>
    <xf numFmtId="0" fontId="16" fillId="8" borderId="24" applyNumberFormat="0" applyAlignment="0" applyProtection="0"/>
    <xf numFmtId="0" fontId="9" fillId="21" borderId="34" applyNumberFormat="0" applyAlignment="0" applyProtection="0"/>
    <xf numFmtId="0" fontId="9" fillId="21" borderId="24" applyNumberFormat="0" applyAlignment="0" applyProtection="0"/>
    <xf numFmtId="0" fontId="16" fillId="8" borderId="63" applyNumberFormat="0" applyAlignment="0" applyProtection="0"/>
    <xf numFmtId="0" fontId="16" fillId="8" borderId="50" applyNumberFormat="0" applyAlignment="0" applyProtection="0"/>
    <xf numFmtId="0" fontId="6" fillId="24" borderId="20" applyNumberFormat="0" applyFont="0" applyAlignment="0" applyProtection="0"/>
    <xf numFmtId="0" fontId="19" fillId="21" borderId="21" applyNumberFormat="0" applyAlignment="0" applyProtection="0"/>
    <xf numFmtId="0" fontId="16" fillId="8" borderId="38" applyNumberFormat="0" applyAlignment="0" applyProtection="0"/>
    <xf numFmtId="0" fontId="16" fillId="8" borderId="34" applyNumberFormat="0" applyAlignment="0" applyProtection="0"/>
    <xf numFmtId="0" fontId="21" fillId="0" borderId="22" applyNumberFormat="0" applyFill="0" applyAlignment="0" applyProtection="0"/>
    <xf numFmtId="0" fontId="21" fillId="0" borderId="27" applyNumberFormat="0" applyFill="0" applyAlignment="0" applyProtection="0"/>
    <xf numFmtId="0" fontId="6" fillId="24" borderId="30" applyNumberFormat="0" applyFont="0" applyAlignment="0" applyProtection="0"/>
    <xf numFmtId="0" fontId="19" fillId="21" borderId="31" applyNumberFormat="0" applyAlignment="0" applyProtection="0"/>
    <xf numFmtId="0" fontId="21" fillId="0" borderId="32" applyNumberFormat="0" applyFill="0" applyAlignment="0" applyProtection="0"/>
    <xf numFmtId="0" fontId="6" fillId="24" borderId="35" applyNumberFormat="0" applyFont="0" applyAlignment="0" applyProtection="0"/>
    <xf numFmtId="0" fontId="19" fillId="21" borderId="36" applyNumberFormat="0" applyAlignment="0" applyProtection="0"/>
    <xf numFmtId="0" fontId="21" fillId="0" borderId="37" applyNumberFormat="0" applyFill="0" applyAlignment="0" applyProtection="0"/>
    <xf numFmtId="0" fontId="9" fillId="21" borderId="63" applyNumberFormat="0" applyAlignment="0" applyProtection="0"/>
    <xf numFmtId="0" fontId="9" fillId="21" borderId="54" applyNumberFormat="0" applyAlignment="0" applyProtection="0"/>
    <xf numFmtId="0" fontId="9" fillId="21" borderId="50" applyNumberFormat="0" applyAlignment="0" applyProtection="0"/>
    <xf numFmtId="0" fontId="16" fillId="8" borderId="42" applyNumberFormat="0" applyAlignment="0" applyProtection="0"/>
    <xf numFmtId="0" fontId="6" fillId="24" borderId="59" applyNumberFormat="0" applyFont="0" applyAlignment="0" applyProtection="0"/>
    <xf numFmtId="0" fontId="19" fillId="21" borderId="60" applyNumberFormat="0" applyAlignment="0" applyProtection="0"/>
    <xf numFmtId="0" fontId="6" fillId="24" borderId="55" applyNumberFormat="0" applyFont="0" applyAlignment="0" applyProtection="0"/>
    <xf numFmtId="0" fontId="19" fillId="21" borderId="56" applyNumberFormat="0" applyAlignment="0" applyProtection="0"/>
    <xf numFmtId="0" fontId="9" fillId="21" borderId="42" applyNumberFormat="0" applyAlignment="0" applyProtection="0"/>
    <xf numFmtId="0" fontId="6" fillId="24" borderId="47" applyNumberFormat="0" applyFont="0" applyAlignment="0" applyProtection="0"/>
    <xf numFmtId="0" fontId="19" fillId="21" borderId="48" applyNumberFormat="0" applyAlignment="0" applyProtection="0"/>
    <xf numFmtId="0" fontId="6" fillId="24" borderId="39" applyNumberFormat="0" applyFont="0" applyAlignment="0" applyProtection="0"/>
    <xf numFmtId="0" fontId="19" fillId="21" borderId="40" applyNumberFormat="0" applyAlignment="0" applyProtection="0"/>
    <xf numFmtId="0" fontId="21" fillId="0" borderId="41" applyNumberFormat="0" applyFill="0" applyAlignment="0" applyProtection="0"/>
    <xf numFmtId="0" fontId="21" fillId="0" borderId="45" applyNumberFormat="0" applyFill="0" applyAlignment="0" applyProtection="0"/>
    <xf numFmtId="0" fontId="21" fillId="0" borderId="49" applyNumberFormat="0" applyFill="0" applyAlignment="0" applyProtection="0"/>
    <xf numFmtId="0" fontId="6" fillId="24" borderId="64" applyNumberFormat="0" applyFont="0" applyAlignment="0" applyProtection="0"/>
    <xf numFmtId="0" fontId="19" fillId="21" borderId="65" applyNumberFormat="0" applyAlignment="0" applyProtection="0"/>
    <xf numFmtId="0" fontId="6" fillId="24" borderId="55" applyNumberFormat="0" applyFont="0" applyAlignment="0" applyProtection="0"/>
    <xf numFmtId="0" fontId="19" fillId="21" borderId="56" applyNumberFormat="0" applyAlignment="0" applyProtection="0"/>
    <xf numFmtId="0" fontId="6" fillId="24" borderId="51" applyNumberFormat="0" applyFont="0" applyAlignment="0" applyProtection="0"/>
    <xf numFmtId="0" fontId="19" fillId="21" borderId="52" applyNumberFormat="0" applyAlignment="0" applyProtection="0"/>
    <xf numFmtId="0" fontId="21" fillId="0" borderId="53" applyNumberFormat="0" applyFill="0" applyAlignment="0" applyProtection="0"/>
    <xf numFmtId="0" fontId="21" fillId="0" borderId="57" applyNumberFormat="0" applyFill="0" applyAlignment="0" applyProtection="0"/>
    <xf numFmtId="0" fontId="21" fillId="0" borderId="57" applyNumberFormat="0" applyFill="0" applyAlignment="0" applyProtection="0"/>
    <xf numFmtId="0" fontId="21" fillId="0" borderId="61" applyNumberFormat="0" applyFill="0" applyAlignment="0" applyProtection="0"/>
    <xf numFmtId="0" fontId="21" fillId="0" borderId="66" applyNumberFormat="0" applyFill="0" applyAlignment="0" applyProtection="0"/>
    <xf numFmtId="9" fontId="1" fillId="0" borderId="0" applyFont="0" applyFill="0" applyBorder="0" applyAlignment="0" applyProtection="0"/>
    <xf numFmtId="0" fontId="46" fillId="0" borderId="0" applyNumberFormat="0" applyFill="0" applyBorder="0" applyAlignment="0" applyProtection="0"/>
  </cellStyleXfs>
  <cellXfs count="222">
    <xf numFmtId="0" fontId="0" fillId="0" borderId="0" xfId="0"/>
    <xf numFmtId="0" fontId="24" fillId="0" borderId="0" xfId="0" applyFont="1"/>
    <xf numFmtId="37" fontId="24" fillId="0" borderId="62" xfId="0" applyNumberFormat="1" applyFont="1" applyBorder="1"/>
    <xf numFmtId="41" fontId="24" fillId="0" borderId="0" xfId="0" applyNumberFormat="1" applyFont="1" applyFill="1"/>
    <xf numFmtId="41" fontId="4" fillId="0" borderId="62" xfId="0" applyNumberFormat="1" applyFont="1" applyFill="1" applyBorder="1" applyAlignment="1">
      <alignment horizontal="center"/>
    </xf>
    <xf numFmtId="41" fontId="24" fillId="0" borderId="62" xfId="0" applyNumberFormat="1" applyFont="1" applyBorder="1"/>
    <xf numFmtId="0" fontId="28" fillId="0" borderId="0" xfId="0" applyFont="1" applyAlignment="1">
      <alignment horizontal="center"/>
    </xf>
    <xf numFmtId="0" fontId="29" fillId="0" borderId="0" xfId="0" applyFont="1"/>
    <xf numFmtId="0" fontId="30" fillId="0" borderId="0" xfId="0" applyFont="1"/>
    <xf numFmtId="41" fontId="31" fillId="0" borderId="0" xfId="0" applyNumberFormat="1" applyFont="1" applyFill="1"/>
    <xf numFmtId="41" fontId="31" fillId="0" borderId="1" xfId="0" applyNumberFormat="1" applyFont="1" applyFill="1" applyBorder="1"/>
    <xf numFmtId="0" fontId="5" fillId="0" borderId="0" xfId="61" applyFont="1"/>
    <xf numFmtId="0" fontId="5" fillId="0" borderId="0" xfId="4" applyFont="1" applyFill="1"/>
    <xf numFmtId="0" fontId="5" fillId="0" borderId="0" xfId="61" applyFont="1" applyAlignment="1"/>
    <xf numFmtId="0" fontId="35" fillId="0" borderId="0" xfId="4" applyFont="1" applyFill="1" applyBorder="1"/>
    <xf numFmtId="0" fontId="5" fillId="0" borderId="0" xfId="4" applyFont="1" applyFill="1" applyBorder="1"/>
    <xf numFmtId="41" fontId="24" fillId="0" borderId="1" xfId="0" applyNumberFormat="1" applyFont="1" applyFill="1" applyBorder="1"/>
    <xf numFmtId="41" fontId="31" fillId="0" borderId="2" xfId="0" applyNumberFormat="1" applyFont="1" applyFill="1" applyBorder="1"/>
    <xf numFmtId="41" fontId="31" fillId="0" borderId="0" xfId="0" applyNumberFormat="1" applyFont="1" applyFill="1" applyBorder="1"/>
    <xf numFmtId="41" fontId="26" fillId="0" borderId="0" xfId="0" applyNumberFormat="1" applyFont="1" applyFill="1"/>
    <xf numFmtId="41" fontId="24" fillId="0" borderId="0" xfId="0" applyNumberFormat="1" applyFont="1" applyFill="1" applyBorder="1"/>
    <xf numFmtId="41" fontId="24" fillId="0" borderId="1" xfId="0" applyNumberFormat="1" applyFont="1" applyFill="1" applyBorder="1" applyAlignment="1">
      <alignment horizontal="center"/>
    </xf>
    <xf numFmtId="0" fontId="24" fillId="0" borderId="62" xfId="0" applyFont="1" applyBorder="1" applyAlignment="1">
      <alignment horizontal="center"/>
    </xf>
    <xf numFmtId="0" fontId="24" fillId="0" borderId="62" xfId="0" applyFont="1" applyBorder="1"/>
    <xf numFmtId="41" fontId="24" fillId="0" borderId="62" xfId="0" applyNumberFormat="1" applyFont="1" applyFill="1" applyBorder="1" applyAlignment="1">
      <alignment horizontal="center"/>
    </xf>
    <xf numFmtId="0" fontId="4" fillId="0" borderId="0" xfId="0" applyFont="1"/>
    <xf numFmtId="0" fontId="26" fillId="0" borderId="0" xfId="0" applyFont="1" applyAlignment="1">
      <alignment horizontal="center"/>
    </xf>
    <xf numFmtId="0" fontId="32" fillId="0" borderId="0" xfId="0" applyFont="1"/>
    <xf numFmtId="0" fontId="26" fillId="0" borderId="62" xfId="0" applyFont="1" applyBorder="1" applyAlignment="1">
      <alignment horizontal="center"/>
    </xf>
    <xf numFmtId="0" fontId="26" fillId="0" borderId="62" xfId="0" applyFont="1" applyBorder="1"/>
    <xf numFmtId="0" fontId="36" fillId="0" borderId="0" xfId="0" applyFont="1"/>
    <xf numFmtId="0" fontId="37" fillId="0" borderId="0" xfId="0" applyFont="1"/>
    <xf numFmtId="41" fontId="24" fillId="0" borderId="0" xfId="0" applyNumberFormat="1" applyFont="1" applyFill="1" applyBorder="1" applyAlignment="1">
      <alignment horizontal="center"/>
    </xf>
    <xf numFmtId="41" fontId="24" fillId="0" borderId="0" xfId="0" applyNumberFormat="1" applyFont="1" applyFill="1" applyAlignment="1">
      <alignment horizontal="center"/>
    </xf>
    <xf numFmtId="1" fontId="24" fillId="0" borderId="0" xfId="0" applyNumberFormat="1" applyFont="1" applyFill="1" applyAlignment="1">
      <alignment horizontal="center"/>
    </xf>
    <xf numFmtId="41" fontId="26" fillId="0" borderId="0" xfId="0" applyNumberFormat="1" applyFont="1" applyFill="1" applyAlignment="1">
      <alignment horizontal="center"/>
    </xf>
    <xf numFmtId="41" fontId="26" fillId="0" borderId="6" xfId="0" applyNumberFormat="1" applyFont="1" applyFill="1" applyBorder="1" applyAlignment="1">
      <alignment horizontal="center" vertical="center"/>
    </xf>
    <xf numFmtId="41" fontId="26" fillId="0" borderId="7" xfId="0" applyNumberFormat="1" applyFont="1" applyFill="1" applyBorder="1" applyAlignment="1">
      <alignment horizontal="center"/>
    </xf>
    <xf numFmtId="41" fontId="24" fillId="0" borderId="68" xfId="0" applyNumberFormat="1" applyFont="1" applyFill="1" applyBorder="1"/>
    <xf numFmtId="41" fontId="24" fillId="0" borderId="2" xfId="0" applyNumberFormat="1" applyFont="1" applyFill="1" applyBorder="1"/>
    <xf numFmtId="1" fontId="24" fillId="0" borderId="0" xfId="0" applyNumberFormat="1" applyFont="1" applyFill="1" applyBorder="1" applyAlignment="1">
      <alignment horizontal="center"/>
    </xf>
    <xf numFmtId="41" fontId="34" fillId="0" borderId="11" xfId="31" applyNumberFormat="1" applyFont="1" applyFill="1"/>
    <xf numFmtId="41" fontId="24" fillId="0" borderId="2" xfId="0" applyNumberFormat="1" applyFont="1" applyFill="1" applyBorder="1" applyAlignment="1">
      <alignment horizontal="center"/>
    </xf>
    <xf numFmtId="41" fontId="24" fillId="0" borderId="62" xfId="0" applyNumberFormat="1" applyFont="1" applyFill="1" applyBorder="1" applyAlignment="1">
      <alignment horizontal="left"/>
    </xf>
    <xf numFmtId="0" fontId="26" fillId="0" borderId="67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24" fillId="0" borderId="3" xfId="0" applyFont="1" applyBorder="1"/>
    <xf numFmtId="41" fontId="24" fillId="0" borderId="3" xfId="0" applyNumberFormat="1" applyFont="1" applyBorder="1"/>
    <xf numFmtId="0" fontId="26" fillId="0" borderId="71" xfId="0" applyFont="1" applyBorder="1" applyAlignment="1">
      <alignment horizontal="center"/>
    </xf>
    <xf numFmtId="0" fontId="24" fillId="0" borderId="72" xfId="0" applyFont="1" applyBorder="1"/>
    <xf numFmtId="0" fontId="26" fillId="0" borderId="72" xfId="0" applyFont="1" applyBorder="1"/>
    <xf numFmtId="37" fontId="24" fillId="0" borderId="72" xfId="0" applyNumberFormat="1" applyFont="1" applyBorder="1"/>
    <xf numFmtId="0" fontId="24" fillId="0" borderId="67" xfId="0" applyFont="1" applyBorder="1"/>
    <xf numFmtId="37" fontId="24" fillId="0" borderId="67" xfId="0" applyNumberFormat="1" applyFont="1" applyBorder="1"/>
    <xf numFmtId="41" fontId="24" fillId="0" borderId="73" xfId="0" applyNumberFormat="1" applyFont="1" applyBorder="1"/>
    <xf numFmtId="41" fontId="24" fillId="0" borderId="74" xfId="0" applyNumberFormat="1" applyFont="1" applyBorder="1"/>
    <xf numFmtId="37" fontId="24" fillId="0" borderId="74" xfId="0" applyNumberFormat="1" applyFont="1" applyBorder="1"/>
    <xf numFmtId="41" fontId="24" fillId="0" borderId="75" xfId="0" applyNumberFormat="1" applyFont="1" applyBorder="1"/>
    <xf numFmtId="41" fontId="24" fillId="25" borderId="1" xfId="0" applyNumberFormat="1" applyFont="1" applyFill="1" applyBorder="1" applyAlignment="1">
      <alignment horizontal="center"/>
    </xf>
    <xf numFmtId="1" fontId="27" fillId="25" borderId="33" xfId="0" applyNumberFormat="1" applyFont="1" applyFill="1" applyBorder="1" applyAlignment="1">
      <alignment horizontal="center" wrapText="1"/>
    </xf>
    <xf numFmtId="41" fontId="23" fillId="25" borderId="23" xfId="0" applyNumberFormat="1" applyFont="1" applyFill="1" applyBorder="1"/>
    <xf numFmtId="41" fontId="27" fillId="25" borderId="28" xfId="0" applyNumberFormat="1" applyFont="1" applyFill="1" applyBorder="1" applyAlignment="1">
      <alignment horizontal="center" wrapText="1"/>
    </xf>
    <xf numFmtId="41" fontId="24" fillId="25" borderId="1" xfId="0" applyNumberFormat="1" applyFont="1" applyFill="1" applyBorder="1"/>
    <xf numFmtId="41" fontId="31" fillId="25" borderId="1" xfId="0" applyNumberFormat="1" applyFont="1" applyFill="1" applyBorder="1"/>
    <xf numFmtId="41" fontId="34" fillId="25" borderId="11" xfId="31" applyNumberFormat="1" applyFont="1" applyFill="1" applyBorder="1" applyAlignment="1"/>
    <xf numFmtId="41" fontId="34" fillId="0" borderId="69" xfId="31" applyNumberFormat="1" applyFont="1" applyFill="1" applyBorder="1" applyAlignment="1"/>
    <xf numFmtId="41" fontId="34" fillId="0" borderId="69" xfId="31" applyNumberFormat="1" applyFont="1" applyFill="1" applyBorder="1"/>
    <xf numFmtId="41" fontId="26" fillId="25" borderId="62" xfId="0" applyNumberFormat="1" applyFont="1" applyFill="1" applyBorder="1" applyAlignment="1">
      <alignment horizontal="center"/>
    </xf>
    <xf numFmtId="41" fontId="24" fillId="25" borderId="62" xfId="0" applyNumberFormat="1" applyFont="1" applyFill="1" applyBorder="1"/>
    <xf numFmtId="41" fontId="34" fillId="25" borderId="62" xfId="31" applyNumberFormat="1" applyFont="1" applyFill="1" applyBorder="1"/>
    <xf numFmtId="9" fontId="4" fillId="0" borderId="0" xfId="248" applyFont="1"/>
    <xf numFmtId="0" fontId="29" fillId="0" borderId="62" xfId="0" applyFont="1" applyBorder="1"/>
    <xf numFmtId="0" fontId="30" fillId="0" borderId="62" xfId="0" applyFont="1" applyBorder="1"/>
    <xf numFmtId="0" fontId="28" fillId="0" borderId="62" xfId="0" applyFont="1" applyBorder="1"/>
    <xf numFmtId="41" fontId="34" fillId="25" borderId="77" xfId="31" applyNumberFormat="1" applyFont="1" applyFill="1" applyBorder="1" applyAlignment="1"/>
    <xf numFmtId="41" fontId="24" fillId="26" borderId="0" xfId="0" applyNumberFormat="1" applyFont="1" applyFill="1"/>
    <xf numFmtId="42" fontId="0" fillId="0" borderId="0" xfId="0" applyNumberFormat="1"/>
    <xf numFmtId="0" fontId="38" fillId="0" borderId="0" xfId="0" applyFont="1"/>
    <xf numFmtId="0" fontId="39" fillId="0" borderId="0" xfId="0" applyFont="1"/>
    <xf numFmtId="0" fontId="0" fillId="0" borderId="80" xfId="0" applyBorder="1"/>
    <xf numFmtId="0" fontId="0" fillId="0" borderId="81" xfId="0" applyBorder="1"/>
    <xf numFmtId="42" fontId="0" fillId="0" borderId="81" xfId="0" applyNumberFormat="1" applyBorder="1"/>
    <xf numFmtId="42" fontId="0" fillId="0" borderId="80" xfId="0" applyNumberFormat="1" applyBorder="1"/>
    <xf numFmtId="0" fontId="0" fillId="0" borderId="82" xfId="0" applyBorder="1"/>
    <xf numFmtId="0" fontId="0" fillId="0" borderId="86" xfId="0" applyBorder="1"/>
    <xf numFmtId="0" fontId="0" fillId="0" borderId="0" xfId="0" applyBorder="1"/>
    <xf numFmtId="42" fontId="0" fillId="0" borderId="0" xfId="0" applyNumberFormat="1" applyBorder="1"/>
    <xf numFmtId="15" fontId="0" fillId="0" borderId="86" xfId="0" applyNumberFormat="1" applyBorder="1"/>
    <xf numFmtId="0" fontId="0" fillId="0" borderId="87" xfId="0" applyBorder="1"/>
    <xf numFmtId="42" fontId="0" fillId="0" borderId="86" xfId="0" applyNumberFormat="1" applyBorder="1"/>
    <xf numFmtId="42" fontId="0" fillId="0" borderId="87" xfId="0" applyNumberFormat="1" applyBorder="1"/>
    <xf numFmtId="42" fontId="0" fillId="0" borderId="84" xfId="0" applyNumberFormat="1" applyBorder="1"/>
    <xf numFmtId="0" fontId="0" fillId="0" borderId="88" xfId="0" applyBorder="1"/>
    <xf numFmtId="0" fontId="0" fillId="0" borderId="89" xfId="0" applyBorder="1"/>
    <xf numFmtId="42" fontId="0" fillId="0" borderId="89" xfId="0" applyNumberFormat="1" applyBorder="1"/>
    <xf numFmtId="42" fontId="0" fillId="0" borderId="88" xfId="0" applyNumberFormat="1" applyBorder="1"/>
    <xf numFmtId="0" fontId="40" fillId="0" borderId="0" xfId="0" applyFont="1"/>
    <xf numFmtId="165" fontId="0" fillId="0" borderId="0" xfId="0" applyNumberFormat="1"/>
    <xf numFmtId="165" fontId="0" fillId="0" borderId="81" xfId="0" applyNumberFormat="1" applyBorder="1"/>
    <xf numFmtId="165" fontId="0" fillId="0" borderId="0" xfId="0" applyNumberFormat="1" applyBorder="1"/>
    <xf numFmtId="165" fontId="0" fillId="0" borderId="84" xfId="0" applyNumberFormat="1" applyBorder="1"/>
    <xf numFmtId="165" fontId="0" fillId="0" borderId="89" xfId="0" applyNumberFormat="1" applyBorder="1"/>
    <xf numFmtId="0" fontId="39" fillId="0" borderId="0" xfId="0" applyFont="1" applyBorder="1" applyAlignment="1">
      <alignment horizontal="center"/>
    </xf>
    <xf numFmtId="41" fontId="30" fillId="0" borderId="0" xfId="0" applyNumberFormat="1" applyFont="1"/>
    <xf numFmtId="0" fontId="0" fillId="0" borderId="0" xfId="0" applyFill="1" applyBorder="1"/>
    <xf numFmtId="41" fontId="28" fillId="0" borderId="0" xfId="0" applyNumberFormat="1" applyFont="1" applyFill="1" applyBorder="1" applyAlignment="1">
      <alignment horizontal="center"/>
    </xf>
    <xf numFmtId="0" fontId="4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2" fillId="0" borderId="62" xfId="0" applyFont="1" applyBorder="1"/>
    <xf numFmtId="0" fontId="42" fillId="0" borderId="0" xfId="0" applyFont="1"/>
    <xf numFmtId="41" fontId="43" fillId="25" borderId="62" xfId="0" applyNumberFormat="1" applyFont="1" applyFill="1" applyBorder="1"/>
    <xf numFmtId="0" fontId="42" fillId="25" borderId="62" xfId="0" applyFont="1" applyFill="1" applyBorder="1"/>
    <xf numFmtId="0" fontId="42" fillId="0" borderId="62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4" fillId="0" borderId="62" xfId="0" applyFont="1" applyBorder="1" applyAlignment="1">
      <alignment horizontal="center" vertical="center"/>
    </xf>
    <xf numFmtId="0" fontId="44" fillId="0" borderId="84" xfId="0" applyFont="1" applyBorder="1" applyAlignment="1">
      <alignment horizontal="center" vertical="center"/>
    </xf>
    <xf numFmtId="0" fontId="44" fillId="0" borderId="62" xfId="0" applyFont="1" applyBorder="1" applyAlignment="1">
      <alignment horizontal="center"/>
    </xf>
    <xf numFmtId="0" fontId="42" fillId="0" borderId="62" xfId="0" applyFont="1" applyBorder="1" applyAlignment="1">
      <alignment horizontal="left"/>
    </xf>
    <xf numFmtId="41" fontId="31" fillId="25" borderId="62" xfId="0" applyNumberFormat="1" applyFont="1" applyFill="1" applyBorder="1"/>
    <xf numFmtId="41" fontId="34" fillId="25" borderId="0" xfId="31" applyNumberFormat="1" applyFont="1" applyFill="1" applyBorder="1" applyAlignment="1"/>
    <xf numFmtId="41" fontId="24" fillId="25" borderId="3" xfId="0" applyNumberFormat="1" applyFont="1" applyFill="1" applyBorder="1" applyAlignment="1">
      <alignment horizontal="center"/>
    </xf>
    <xf numFmtId="41" fontId="27" fillId="25" borderId="3" xfId="0" applyNumberFormat="1" applyFont="1" applyFill="1" applyBorder="1" applyAlignment="1">
      <alignment horizontal="center" wrapText="1"/>
    </xf>
    <xf numFmtId="41" fontId="24" fillId="25" borderId="3" xfId="0" applyNumberFormat="1" applyFont="1" applyFill="1" applyBorder="1"/>
    <xf numFmtId="41" fontId="31" fillId="25" borderId="3" xfId="0" applyNumberFormat="1" applyFont="1" applyFill="1" applyBorder="1"/>
    <xf numFmtId="41" fontId="25" fillId="25" borderId="62" xfId="1" applyNumberFormat="1" applyFont="1" applyFill="1" applyBorder="1" applyAlignment="1">
      <alignment horizontal="center" wrapText="1"/>
    </xf>
    <xf numFmtId="41" fontId="25" fillId="25" borderId="62" xfId="1" applyNumberFormat="1" applyFont="1" applyFill="1" applyBorder="1" applyAlignment="1">
      <alignment horizontal="center"/>
    </xf>
    <xf numFmtId="41" fontId="32" fillId="25" borderId="62" xfId="0" applyNumberFormat="1" applyFont="1" applyFill="1" applyBorder="1" applyAlignment="1">
      <alignment horizontal="center"/>
    </xf>
    <xf numFmtId="41" fontId="26" fillId="0" borderId="62" xfId="0" applyNumberFormat="1" applyFont="1" applyFill="1" applyBorder="1" applyAlignment="1">
      <alignment horizontal="center" vertical="center"/>
    </xf>
    <xf numFmtId="41" fontId="26" fillId="0" borderId="62" xfId="0" applyNumberFormat="1" applyFont="1" applyFill="1" applyBorder="1" applyAlignment="1">
      <alignment horizontal="center"/>
    </xf>
    <xf numFmtId="41" fontId="24" fillId="0" borderId="93" xfId="0" applyNumberFormat="1" applyFont="1" applyBorder="1"/>
    <xf numFmtId="41" fontId="24" fillId="0" borderId="94" xfId="0" applyNumberFormat="1" applyFont="1" applyBorder="1"/>
    <xf numFmtId="37" fontId="24" fillId="0" borderId="94" xfId="0" applyNumberFormat="1" applyFont="1" applyBorder="1"/>
    <xf numFmtId="37" fontId="24" fillId="0" borderId="95" xfId="0" applyNumberFormat="1" applyFont="1" applyBorder="1"/>
    <xf numFmtId="41" fontId="45" fillId="25" borderId="3" xfId="0" applyNumberFormat="1" applyFont="1" applyFill="1" applyBorder="1"/>
    <xf numFmtId="41" fontId="45" fillId="25" borderId="62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ont="1" applyBorder="1" applyAlignment="1">
      <alignment horizontal="center"/>
    </xf>
    <xf numFmtId="0" fontId="48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7" fillId="0" borderId="0" xfId="249" applyFont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92" xfId="0" applyFont="1" applyBorder="1" applyAlignment="1">
      <alignment horizontal="center"/>
    </xf>
    <xf numFmtId="0" fontId="0" fillId="0" borderId="0" xfId="0" applyFont="1" applyAlignment="1">
      <alignment horizontal="center"/>
    </xf>
    <xf numFmtId="42" fontId="0" fillId="0" borderId="0" xfId="0" applyNumberFormat="1" applyFill="1" applyBorder="1"/>
    <xf numFmtId="164" fontId="0" fillId="0" borderId="0" xfId="0" applyNumberFormat="1" applyBorder="1"/>
    <xf numFmtId="164" fontId="0" fillId="0" borderId="0" xfId="0" applyNumberFormat="1" applyFill="1" applyBorder="1"/>
    <xf numFmtId="41" fontId="26" fillId="25" borderId="62" xfId="0" applyNumberFormat="1" applyFont="1" applyFill="1" applyBorder="1"/>
    <xf numFmtId="0" fontId="47" fillId="0" borderId="0" xfId="249" applyFont="1" applyAlignment="1">
      <alignment horizontal="center" vertical="center" wrapText="1"/>
    </xf>
    <xf numFmtId="0" fontId="47" fillId="0" borderId="0" xfId="249" applyFont="1" applyAlignment="1">
      <alignment horizontal="center"/>
    </xf>
    <xf numFmtId="42" fontId="0" fillId="0" borderId="86" xfId="0" applyNumberFormat="1" applyFill="1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0" xfId="0" applyNumberFormat="1" applyBorder="1"/>
    <xf numFmtId="0" fontId="0" fillId="0" borderId="0" xfId="0" applyAlignment="1">
      <alignment horizontal="center"/>
    </xf>
    <xf numFmtId="1" fontId="26" fillId="0" borderId="62" xfId="0" applyNumberFormat="1" applyFont="1" applyFill="1" applyBorder="1" applyAlignment="1">
      <alignment horizontal="center"/>
    </xf>
    <xf numFmtId="41" fontId="25" fillId="25" borderId="62" xfId="1" applyNumberFormat="1" applyFont="1" applyFill="1" applyBorder="1" applyAlignment="1">
      <alignment horizontal="center" vertical="center" wrapText="1"/>
    </xf>
    <xf numFmtId="41" fontId="34" fillId="25" borderId="69" xfId="31" applyNumberFormat="1" applyFont="1" applyFill="1" applyBorder="1" applyAlignment="1">
      <alignment horizontal="center"/>
    </xf>
    <xf numFmtId="41" fontId="23" fillId="25" borderId="62" xfId="0" applyNumberFormat="1" applyFont="1" applyFill="1" applyBorder="1"/>
    <xf numFmtId="41" fontId="27" fillId="27" borderId="67" xfId="0" applyNumberFormat="1" applyFont="1" applyFill="1" applyBorder="1" applyAlignment="1">
      <alignment horizontal="left"/>
    </xf>
    <xf numFmtId="41" fontId="24" fillId="27" borderId="62" xfId="0" applyNumberFormat="1" applyFont="1" applyFill="1" applyBorder="1"/>
    <xf numFmtId="41" fontId="27" fillId="27" borderId="62" xfId="0" applyNumberFormat="1" applyFont="1" applyFill="1" applyBorder="1" applyAlignment="1">
      <alignment horizontal="left"/>
    </xf>
    <xf numFmtId="0" fontId="27" fillId="27" borderId="67" xfId="0" applyFont="1" applyFill="1" applyBorder="1" applyAlignment="1">
      <alignment horizontal="left"/>
    </xf>
    <xf numFmtId="41" fontId="23" fillId="27" borderId="67" xfId="0" applyNumberFormat="1" applyFont="1" applyFill="1" applyBorder="1" applyAlignment="1">
      <alignment horizontal="left"/>
    </xf>
    <xf numFmtId="41" fontId="27" fillId="27" borderId="0" xfId="0" applyNumberFormat="1" applyFont="1" applyFill="1" applyAlignment="1">
      <alignment horizontal="left"/>
    </xf>
    <xf numFmtId="41" fontId="23" fillId="28" borderId="62" xfId="0" applyNumberFormat="1" applyFont="1" applyFill="1" applyBorder="1"/>
    <xf numFmtId="41" fontId="27" fillId="25" borderId="62" xfId="0" applyNumberFormat="1" applyFont="1" applyFill="1" applyBorder="1" applyAlignment="1">
      <alignment horizontal="center" wrapText="1"/>
    </xf>
    <xf numFmtId="41" fontId="24" fillId="29" borderId="62" xfId="0" applyNumberFormat="1" applyFont="1" applyFill="1" applyBorder="1" applyAlignment="1">
      <alignment horizontal="center"/>
    </xf>
    <xf numFmtId="41" fontId="24" fillId="29" borderId="62" xfId="0" applyNumberFormat="1" applyFont="1" applyFill="1" applyBorder="1" applyAlignment="1">
      <alignment horizontal="left"/>
    </xf>
    <xf numFmtId="41" fontId="24" fillId="28" borderId="62" xfId="0" applyNumberFormat="1" applyFont="1" applyFill="1" applyBorder="1" applyAlignment="1">
      <alignment horizontal="center"/>
    </xf>
    <xf numFmtId="41" fontId="24" fillId="28" borderId="62" xfId="0" applyNumberFormat="1" applyFont="1" applyFill="1" applyBorder="1" applyAlignment="1">
      <alignment horizontal="left"/>
    </xf>
    <xf numFmtId="0" fontId="4" fillId="29" borderId="62" xfId="0" applyFont="1" applyFill="1" applyBorder="1"/>
    <xf numFmtId="0" fontId="4" fillId="27" borderId="62" xfId="0" applyFont="1" applyFill="1" applyBorder="1"/>
    <xf numFmtId="41" fontId="24" fillId="25" borderId="62" xfId="0" applyNumberFormat="1" applyFont="1" applyFill="1" applyBorder="1" applyAlignment="1">
      <alignment horizontal="center"/>
    </xf>
    <xf numFmtId="41" fontId="24" fillId="25" borderId="62" xfId="0" applyNumberFormat="1" applyFont="1" applyFill="1" applyBorder="1" applyAlignment="1">
      <alignment horizontal="left"/>
    </xf>
    <xf numFmtId="41" fontId="23" fillId="27" borderId="62" xfId="0" applyNumberFormat="1" applyFont="1" applyFill="1" applyBorder="1"/>
    <xf numFmtId="41" fontId="23" fillId="25" borderId="62" xfId="0" quotePrefix="1" applyNumberFormat="1" applyFont="1" applyFill="1" applyBorder="1"/>
    <xf numFmtId="41" fontId="23" fillId="25" borderId="3" xfId="0" quotePrefix="1" applyNumberFormat="1" applyFont="1" applyFill="1" applyBorder="1"/>
    <xf numFmtId="0" fontId="4" fillId="25" borderId="62" xfId="0" quotePrefix="1" applyFont="1" applyFill="1" applyBorder="1"/>
    <xf numFmtId="41" fontId="26" fillId="25" borderId="62" xfId="0" applyNumberFormat="1" applyFont="1" applyFill="1" applyBorder="1" applyAlignment="1">
      <alignment horizontal="center" vertical="center"/>
    </xf>
    <xf numFmtId="41" fontId="26" fillId="0" borderId="98" xfId="0" applyNumberFormat="1" applyFont="1" applyFill="1" applyBorder="1" applyAlignment="1">
      <alignment horizontal="center" vertical="center"/>
    </xf>
    <xf numFmtId="41" fontId="26" fillId="0" borderId="99" xfId="0" applyNumberFormat="1" applyFont="1" applyFill="1" applyBorder="1" applyAlignment="1">
      <alignment horizontal="center"/>
    </xf>
    <xf numFmtId="41" fontId="24" fillId="0" borderId="62" xfId="0" applyNumberFormat="1" applyFont="1" applyFill="1" applyBorder="1"/>
    <xf numFmtId="41" fontId="24" fillId="26" borderId="62" xfId="0" applyNumberFormat="1" applyFont="1" applyFill="1" applyBorder="1"/>
    <xf numFmtId="41" fontId="50" fillId="0" borderId="0" xfId="0" applyNumberFormat="1" applyFont="1" applyFill="1" applyBorder="1" applyAlignment="1">
      <alignment horizontal="left"/>
    </xf>
    <xf numFmtId="41" fontId="51" fillId="0" borderId="0" xfId="0" applyNumberFormat="1" applyFont="1" applyFill="1" applyBorder="1" applyAlignment="1">
      <alignment horizontal="left"/>
    </xf>
    <xf numFmtId="41" fontId="51" fillId="0" borderId="0" xfId="0" applyNumberFormat="1" applyFont="1" applyFill="1" applyBorder="1" applyAlignment="1">
      <alignment horizontal="center"/>
    </xf>
    <xf numFmtId="41" fontId="50" fillId="0" borderId="0" xfId="0" applyNumberFormat="1" applyFont="1" applyFill="1" applyBorder="1" applyAlignment="1">
      <alignment horizontal="center"/>
    </xf>
    <xf numFmtId="41" fontId="24" fillId="0" borderId="70" xfId="0" applyNumberFormat="1" applyFont="1" applyFill="1" applyBorder="1" applyAlignment="1">
      <alignment horizontal="center"/>
    </xf>
    <xf numFmtId="41" fontId="24" fillId="0" borderId="67" xfId="0" applyNumberFormat="1" applyFont="1" applyFill="1" applyBorder="1" applyAlignment="1">
      <alignment horizontal="center"/>
    </xf>
    <xf numFmtId="41" fontId="26" fillId="25" borderId="62" xfId="0" applyNumberFormat="1" applyFont="1" applyFill="1" applyBorder="1" applyAlignment="1">
      <alignment horizontal="center" vertical="center"/>
    </xf>
    <xf numFmtId="41" fontId="25" fillId="25" borderId="62" xfId="1" applyNumberFormat="1" applyFont="1" applyFill="1" applyBorder="1" applyAlignment="1">
      <alignment horizontal="center" vertical="center" wrapText="1"/>
    </xf>
    <xf numFmtId="1" fontId="25" fillId="25" borderId="62" xfId="1" applyNumberFormat="1" applyFont="1" applyFill="1" applyBorder="1" applyAlignment="1">
      <alignment horizontal="center" vertical="center" wrapText="1"/>
    </xf>
    <xf numFmtId="41" fontId="34" fillId="25" borderId="78" xfId="31" applyNumberFormat="1" applyFont="1" applyFill="1" applyBorder="1" applyAlignment="1">
      <alignment horizontal="center"/>
    </xf>
    <xf numFmtId="41" fontId="34" fillId="25" borderId="79" xfId="31" applyNumberFormat="1" applyFont="1" applyFill="1" applyBorder="1" applyAlignment="1">
      <alignment horizontal="center"/>
    </xf>
    <xf numFmtId="41" fontId="34" fillId="25" borderId="69" xfId="31" applyNumberFormat="1" applyFont="1" applyFill="1" applyBorder="1" applyAlignment="1">
      <alignment horizontal="center"/>
    </xf>
    <xf numFmtId="41" fontId="49" fillId="0" borderId="94" xfId="0" applyNumberFormat="1" applyFont="1" applyFill="1" applyBorder="1" applyAlignment="1">
      <alignment horizontal="center" vertical="top"/>
    </xf>
    <xf numFmtId="41" fontId="49" fillId="0" borderId="70" xfId="0" applyNumberFormat="1" applyFont="1" applyFill="1" applyBorder="1" applyAlignment="1">
      <alignment horizontal="center" vertical="top"/>
    </xf>
    <xf numFmtId="41" fontId="49" fillId="0" borderId="67" xfId="0" applyNumberFormat="1" applyFont="1" applyFill="1" applyBorder="1" applyAlignment="1">
      <alignment horizontal="center" vertical="top"/>
    </xf>
    <xf numFmtId="41" fontId="26" fillId="25" borderId="62" xfId="0" applyNumberFormat="1" applyFont="1" applyFill="1" applyBorder="1" applyAlignment="1">
      <alignment horizontal="center" vertical="center" wrapText="1"/>
    </xf>
    <xf numFmtId="0" fontId="33" fillId="0" borderId="0" xfId="4" applyFont="1" applyFill="1" applyBorder="1" applyAlignment="1">
      <alignment horizontal="center"/>
    </xf>
    <xf numFmtId="41" fontId="25" fillId="0" borderId="4" xfId="1" applyNumberFormat="1" applyFont="1" applyFill="1" applyBorder="1" applyAlignment="1">
      <alignment horizontal="center" vertical="center" wrapText="1"/>
    </xf>
    <xf numFmtId="41" fontId="25" fillId="0" borderId="8" xfId="1" applyNumberFormat="1" applyFont="1" applyFill="1" applyBorder="1" applyAlignment="1">
      <alignment horizontal="center" vertical="center" wrapText="1"/>
    </xf>
    <xf numFmtId="41" fontId="2" fillId="0" borderId="5" xfId="1" applyNumberFormat="1" applyFill="1" applyBorder="1" applyAlignment="1">
      <alignment horizontal="center" vertical="center" wrapText="1"/>
    </xf>
    <xf numFmtId="41" fontId="25" fillId="0" borderId="9" xfId="1" applyNumberFormat="1" applyFont="1" applyFill="1" applyBorder="1" applyAlignment="1">
      <alignment horizontal="center" vertical="center" wrapText="1"/>
    </xf>
    <xf numFmtId="41" fontId="25" fillId="0" borderId="5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7" fontId="0" fillId="0" borderId="76" xfId="0" applyNumberFormat="1" applyBorder="1" applyAlignment="1">
      <alignment horizontal="center"/>
    </xf>
    <xf numFmtId="0" fontId="39" fillId="0" borderId="83" xfId="0" applyFont="1" applyBorder="1" applyAlignment="1">
      <alignment horizontal="center"/>
    </xf>
    <xf numFmtId="0" fontId="39" fillId="0" borderId="84" xfId="0" applyFont="1" applyBorder="1" applyAlignment="1">
      <alignment horizontal="center"/>
    </xf>
    <xf numFmtId="0" fontId="39" fillId="0" borderId="85" xfId="0" applyFont="1" applyBorder="1" applyAlignment="1">
      <alignment horizontal="center"/>
    </xf>
    <xf numFmtId="42" fontId="39" fillId="0" borderId="83" xfId="0" applyNumberFormat="1" applyFont="1" applyBorder="1" applyAlignment="1">
      <alignment horizontal="center"/>
    </xf>
    <xf numFmtId="42" fontId="39" fillId="0" borderId="84" xfId="0" applyNumberFormat="1" applyFont="1" applyBorder="1" applyAlignment="1">
      <alignment horizontal="center"/>
    </xf>
    <xf numFmtId="42" fontId="39" fillId="0" borderId="85" xfId="0" applyNumberFormat="1" applyFont="1" applyBorder="1" applyAlignment="1">
      <alignment horizontal="center"/>
    </xf>
    <xf numFmtId="42" fontId="0" fillId="0" borderId="90" xfId="0" applyNumberFormat="1" applyBorder="1" applyAlignment="1">
      <alignment horizontal="center"/>
    </xf>
    <xf numFmtId="0" fontId="0" fillId="0" borderId="91" xfId="0" applyBorder="1" applyAlignment="1">
      <alignment horizontal="center"/>
    </xf>
    <xf numFmtId="42" fontId="39" fillId="0" borderId="0" xfId="0" applyNumberFormat="1" applyFont="1" applyBorder="1" applyAlignment="1">
      <alignment horizontal="center"/>
    </xf>
    <xf numFmtId="42" fontId="0" fillId="0" borderId="96" xfId="0" applyNumberFormat="1" applyBorder="1" applyAlignment="1">
      <alignment horizontal="center"/>
    </xf>
    <xf numFmtId="42" fontId="0" fillId="0" borderId="97" xfId="0" applyNumberFormat="1" applyBorder="1" applyAlignment="1">
      <alignment horizontal="center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horizontal="left" vertical="center"/>
    </xf>
    <xf numFmtId="0" fontId="44" fillId="0" borderId="0" xfId="0" applyFont="1" applyBorder="1" applyAlignment="1">
      <alignment horizontal="center" vertical="center"/>
    </xf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 2" xfId="31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Hyperlink" xfId="249" builtinId="8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" xfId="248" builtinId="5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323851</xdr:colOff>
      <xdr:row>0</xdr:row>
      <xdr:rowOff>38101</xdr:rowOff>
    </xdr:from>
    <xdr:to>
      <xdr:col>1</xdr:col>
      <xdr:colOff>863601</xdr:colOff>
      <xdr:row>2</xdr:row>
      <xdr:rowOff>104775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3901" y="38101"/>
          <a:ext cx="539750" cy="3524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195.168.40.200/payment.lp3itasik.edu/htdocs/admin/cetak-kwitansi.php?id=1703751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195.168.40.200/payment.lp3itasik.edu/htdocs/admin/cetak-kwitansi.php?id=170330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://195.168.40.200/payment.lp3itasik.edu/htdocs/admin/cetak-kwitansi.php?id=1703752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  <pageSetUpPr fitToPage="1"/>
  </sheetPr>
  <dimension ref="A1:BD461"/>
  <sheetViews>
    <sheetView tabSelected="1" zoomScaleNormal="100" workbookViewId="0">
      <pane ySplit="6" topLeftCell="A37" activePane="bottomLeft" state="frozen"/>
      <selection pane="bottomLeft" activeCell="D46" sqref="D46"/>
    </sheetView>
  </sheetViews>
  <sheetFormatPr defaultRowHeight="11.25" x14ac:dyDescent="0.2"/>
  <cols>
    <col min="1" max="1" width="6" style="33" customWidth="1"/>
    <col min="2" max="2" width="15.140625" style="34" customWidth="1"/>
    <col min="3" max="3" width="24.85546875" style="3" customWidth="1"/>
    <col min="4" max="4" width="17" style="33" customWidth="1"/>
    <col min="5" max="5" width="33.5703125" style="33" customWidth="1"/>
    <col min="6" max="6" width="15" style="3" bestFit="1" customWidth="1"/>
    <col min="7" max="7" width="12" style="3" customWidth="1"/>
    <col min="8" max="8" width="11.28515625" style="3" customWidth="1"/>
    <col min="9" max="9" width="13.5703125" style="3" customWidth="1"/>
    <col min="10" max="10" width="12.28515625" style="3" customWidth="1"/>
    <col min="11" max="11" width="12.85546875" style="3" customWidth="1"/>
    <col min="12" max="12" width="13" style="3" customWidth="1"/>
    <col min="13" max="13" width="12.42578125" style="3" customWidth="1"/>
    <col min="14" max="14" width="12.5703125" style="3" bestFit="1" customWidth="1"/>
    <col min="15" max="15" width="12.42578125" style="3" customWidth="1"/>
    <col min="16" max="16" width="11.85546875" style="3" customWidth="1"/>
    <col min="17" max="17" width="11.42578125" style="3" customWidth="1"/>
    <col min="18" max="18" width="12" style="3" customWidth="1"/>
    <col min="19" max="19" width="11.5703125" style="9" bestFit="1" customWidth="1"/>
    <col min="20" max="21" width="12" style="3" customWidth="1"/>
    <col min="22" max="22" width="11.5703125" style="9" bestFit="1" customWidth="1"/>
    <col min="23" max="23" width="12.140625" style="3" customWidth="1"/>
    <col min="24" max="24" width="12.28515625" style="3" customWidth="1"/>
    <col min="25" max="25" width="11.42578125" style="9" customWidth="1"/>
    <col min="26" max="26" width="12.5703125" style="3" customWidth="1"/>
    <col min="27" max="27" width="12.28515625" style="3" customWidth="1"/>
    <col min="28" max="28" width="11.42578125" style="9" customWidth="1"/>
    <col min="29" max="29" width="12.5703125" style="3" customWidth="1"/>
    <col min="30" max="30" width="12.140625" style="3" customWidth="1"/>
    <col min="31" max="31" width="12.28515625" style="9" customWidth="1"/>
    <col min="32" max="32" width="12.140625" style="3" bestFit="1" customWidth="1"/>
    <col min="33" max="33" width="11.7109375" style="3" customWidth="1"/>
    <col min="34" max="34" width="12.7109375" style="9" bestFit="1" customWidth="1"/>
    <col min="35" max="35" width="12.140625" style="3" bestFit="1" customWidth="1"/>
    <col min="36" max="36" width="12" style="3" customWidth="1"/>
    <col min="37" max="37" width="12.140625" style="9" customWidth="1"/>
    <col min="38" max="38" width="12.140625" style="3" bestFit="1" customWidth="1"/>
    <col min="39" max="39" width="11.42578125" style="3" customWidth="1"/>
    <col min="40" max="40" width="12.42578125" style="9" customWidth="1"/>
    <col min="41" max="41" width="14.140625" style="3" customWidth="1"/>
    <col min="42" max="42" width="11.28515625" style="3" customWidth="1"/>
    <col min="43" max="52" width="13.140625" style="9" customWidth="1"/>
    <col min="53" max="53" width="15.42578125" style="3" customWidth="1"/>
    <col min="54" max="54" width="15.7109375" style="3" customWidth="1"/>
    <col min="55" max="55" width="11" style="3" customWidth="1"/>
    <col min="56" max="16384" width="9.140625" style="3"/>
  </cols>
  <sheetData>
    <row r="1" spans="1:56" x14ac:dyDescent="0.2">
      <c r="C1" s="19" t="s">
        <v>45</v>
      </c>
      <c r="D1" s="35"/>
      <c r="E1" s="35"/>
      <c r="F1" s="19"/>
      <c r="G1" s="19"/>
    </row>
    <row r="2" spans="1:56" x14ac:dyDescent="0.2">
      <c r="C2" s="19" t="s">
        <v>199</v>
      </c>
      <c r="D2" s="35"/>
      <c r="E2" s="35"/>
      <c r="F2" s="19"/>
      <c r="G2" s="19"/>
    </row>
    <row r="3" spans="1:56" x14ac:dyDescent="0.2">
      <c r="C3" s="3" t="s">
        <v>59</v>
      </c>
    </row>
    <row r="4" spans="1:56" ht="12" thickBot="1" x14ac:dyDescent="0.25"/>
    <row r="5" spans="1:56" s="36" customFormat="1" ht="15.75" customHeight="1" thickTop="1" x14ac:dyDescent="0.25">
      <c r="A5" s="191" t="s">
        <v>0</v>
      </c>
      <c r="B5" s="192" t="s">
        <v>38</v>
      </c>
      <c r="C5" s="191" t="s">
        <v>1</v>
      </c>
      <c r="D5" s="191" t="s">
        <v>2</v>
      </c>
      <c r="E5" s="156" t="s">
        <v>207</v>
      </c>
      <c r="F5" s="191" t="s">
        <v>3</v>
      </c>
      <c r="G5" s="191" t="s">
        <v>4</v>
      </c>
      <c r="H5" s="191"/>
      <c r="I5" s="191" t="s">
        <v>7</v>
      </c>
      <c r="J5" s="191" t="s">
        <v>11</v>
      </c>
      <c r="K5" s="199" t="s">
        <v>189</v>
      </c>
      <c r="L5" s="199"/>
      <c r="M5" s="199"/>
      <c r="N5" s="190" t="s">
        <v>187</v>
      </c>
      <c r="O5" s="190"/>
      <c r="P5" s="190"/>
      <c r="Q5" s="190" t="s">
        <v>190</v>
      </c>
      <c r="R5" s="190"/>
      <c r="S5" s="190"/>
      <c r="T5" s="190" t="s">
        <v>191</v>
      </c>
      <c r="U5" s="190"/>
      <c r="V5" s="190"/>
      <c r="W5" s="190" t="s">
        <v>192</v>
      </c>
      <c r="X5" s="190"/>
      <c r="Y5" s="190"/>
      <c r="Z5" s="190" t="s">
        <v>137</v>
      </c>
      <c r="AA5" s="190"/>
      <c r="AB5" s="190"/>
      <c r="AC5" s="190" t="s">
        <v>138</v>
      </c>
      <c r="AD5" s="190"/>
      <c r="AE5" s="190"/>
      <c r="AF5" s="190" t="s">
        <v>162</v>
      </c>
      <c r="AG5" s="190"/>
      <c r="AH5" s="190"/>
      <c r="AI5" s="190" t="s">
        <v>163</v>
      </c>
      <c r="AJ5" s="190"/>
      <c r="AK5" s="190"/>
      <c r="AL5" s="190" t="s">
        <v>136</v>
      </c>
      <c r="AM5" s="190"/>
      <c r="AN5" s="190"/>
      <c r="AO5" s="190" t="s">
        <v>193</v>
      </c>
      <c r="AP5" s="190"/>
      <c r="AQ5" s="190"/>
      <c r="AR5" s="190" t="s">
        <v>194</v>
      </c>
      <c r="AS5" s="190"/>
      <c r="AT5" s="190"/>
      <c r="AU5" s="190" t="s">
        <v>195</v>
      </c>
      <c r="AV5" s="190"/>
      <c r="AW5" s="190"/>
      <c r="AX5" s="190" t="s">
        <v>196</v>
      </c>
      <c r="AY5" s="190"/>
      <c r="AZ5" s="190"/>
      <c r="BA5" s="190" t="s">
        <v>43</v>
      </c>
      <c r="BB5" s="190"/>
      <c r="BC5" s="127"/>
      <c r="BD5" s="180"/>
    </row>
    <row r="6" spans="1:56" s="37" customFormat="1" ht="12" thickBot="1" x14ac:dyDescent="0.25">
      <c r="A6" s="191"/>
      <c r="B6" s="192"/>
      <c r="C6" s="191"/>
      <c r="D6" s="191"/>
      <c r="E6" s="156" t="s">
        <v>208</v>
      </c>
      <c r="F6" s="191"/>
      <c r="G6" s="124" t="s">
        <v>5</v>
      </c>
      <c r="H6" s="125" t="s">
        <v>6</v>
      </c>
      <c r="I6" s="191"/>
      <c r="J6" s="191"/>
      <c r="K6" s="67" t="s">
        <v>8</v>
      </c>
      <c r="L6" s="67" t="s">
        <v>9</v>
      </c>
      <c r="M6" s="67" t="s">
        <v>10</v>
      </c>
      <c r="N6" s="67" t="s">
        <v>8</v>
      </c>
      <c r="O6" s="67" t="s">
        <v>9</v>
      </c>
      <c r="P6" s="126" t="s">
        <v>10</v>
      </c>
      <c r="Q6" s="67" t="s">
        <v>8</v>
      </c>
      <c r="R6" s="67" t="s">
        <v>9</v>
      </c>
      <c r="S6" s="126" t="s">
        <v>10</v>
      </c>
      <c r="T6" s="67" t="s">
        <v>8</v>
      </c>
      <c r="U6" s="67" t="s">
        <v>9</v>
      </c>
      <c r="V6" s="126" t="s">
        <v>10</v>
      </c>
      <c r="W6" s="67" t="s">
        <v>8</v>
      </c>
      <c r="X6" s="67" t="s">
        <v>9</v>
      </c>
      <c r="Y6" s="126" t="s">
        <v>10</v>
      </c>
      <c r="Z6" s="67" t="s">
        <v>8</v>
      </c>
      <c r="AA6" s="67" t="s">
        <v>9</v>
      </c>
      <c r="AB6" s="126" t="s">
        <v>10</v>
      </c>
      <c r="AC6" s="67" t="s">
        <v>8</v>
      </c>
      <c r="AD6" s="67" t="s">
        <v>9</v>
      </c>
      <c r="AE6" s="126" t="s">
        <v>10</v>
      </c>
      <c r="AF6" s="67" t="s">
        <v>8</v>
      </c>
      <c r="AG6" s="67" t="s">
        <v>9</v>
      </c>
      <c r="AH6" s="126" t="s">
        <v>10</v>
      </c>
      <c r="AI6" s="67" t="s">
        <v>8</v>
      </c>
      <c r="AJ6" s="67" t="s">
        <v>9</v>
      </c>
      <c r="AK6" s="126" t="s">
        <v>10</v>
      </c>
      <c r="AL6" s="67" t="s">
        <v>8</v>
      </c>
      <c r="AM6" s="67" t="s">
        <v>9</v>
      </c>
      <c r="AN6" s="126" t="s">
        <v>10</v>
      </c>
      <c r="AO6" s="67" t="s">
        <v>8</v>
      </c>
      <c r="AP6" s="67" t="s">
        <v>9</v>
      </c>
      <c r="AQ6" s="126" t="s">
        <v>10</v>
      </c>
      <c r="AR6" s="67" t="s">
        <v>8</v>
      </c>
      <c r="AS6" s="67" t="s">
        <v>9</v>
      </c>
      <c r="AT6" s="126" t="s">
        <v>10</v>
      </c>
      <c r="AU6" s="67" t="s">
        <v>8</v>
      </c>
      <c r="AV6" s="67" t="s">
        <v>9</v>
      </c>
      <c r="AW6" s="126" t="s">
        <v>10</v>
      </c>
      <c r="AX6" s="67" t="s">
        <v>8</v>
      </c>
      <c r="AY6" s="67" t="s">
        <v>9</v>
      </c>
      <c r="AZ6" s="126" t="s">
        <v>10</v>
      </c>
      <c r="BA6" s="67" t="s">
        <v>42</v>
      </c>
      <c r="BB6" s="179" t="s">
        <v>9</v>
      </c>
      <c r="BC6" s="128"/>
      <c r="BD6" s="181"/>
    </row>
    <row r="7" spans="1:56" ht="12.75" customHeight="1" thickTop="1" x14ac:dyDescent="0.2">
      <c r="A7" s="120">
        <v>1</v>
      </c>
      <c r="B7" s="177" t="s">
        <v>214</v>
      </c>
      <c r="C7" s="162" t="s">
        <v>91</v>
      </c>
      <c r="D7" s="121" t="s">
        <v>47</v>
      </c>
      <c r="E7" s="121">
        <v>0</v>
      </c>
      <c r="F7" s="122">
        <v>10000000</v>
      </c>
      <c r="G7" s="122"/>
      <c r="H7" s="122"/>
      <c r="I7" s="122">
        <f t="shared" ref="I7:I19" si="0">F7-G7-H7</f>
        <v>10000000</v>
      </c>
      <c r="J7" s="122"/>
      <c r="K7" s="122"/>
      <c r="L7" s="122"/>
      <c r="M7" s="122">
        <f>K7-L7</f>
        <v>0</v>
      </c>
      <c r="N7" s="122">
        <v>3000000</v>
      </c>
      <c r="O7" s="122">
        <v>3000000</v>
      </c>
      <c r="P7" s="123">
        <f>N7-O7</f>
        <v>0</v>
      </c>
      <c r="Q7" s="122">
        <v>780000</v>
      </c>
      <c r="R7" s="122">
        <v>780000</v>
      </c>
      <c r="S7" s="123">
        <f t="shared" ref="S7:S11" si="1">Q7-R7</f>
        <v>0</v>
      </c>
      <c r="T7" s="122">
        <v>780000</v>
      </c>
      <c r="U7" s="122">
        <v>780000</v>
      </c>
      <c r="V7" s="123">
        <f t="shared" ref="V7:V11" si="2">T7-U7</f>
        <v>0</v>
      </c>
      <c r="W7" s="122">
        <v>780000</v>
      </c>
      <c r="X7" s="122">
        <v>780000</v>
      </c>
      <c r="Y7" s="123">
        <f t="shared" ref="Y7:Y11" si="3">W7-X7</f>
        <v>0</v>
      </c>
      <c r="Z7" s="122">
        <v>780000</v>
      </c>
      <c r="AA7" s="122">
        <v>780000</v>
      </c>
      <c r="AB7" s="123">
        <f t="shared" ref="AB7:AB11" si="4">Z7-AA7</f>
        <v>0</v>
      </c>
      <c r="AC7" s="122">
        <v>780000</v>
      </c>
      <c r="AD7" s="122">
        <v>780000</v>
      </c>
      <c r="AE7" s="123">
        <f t="shared" ref="AE7:AE11" si="5">AC7-AD7</f>
        <v>0</v>
      </c>
      <c r="AF7" s="122">
        <v>780000</v>
      </c>
      <c r="AG7" s="122">
        <v>780000</v>
      </c>
      <c r="AH7" s="123">
        <f t="shared" ref="AH7:AH11" si="6">AF7-AG7</f>
        <v>0</v>
      </c>
      <c r="AI7" s="122">
        <v>780000</v>
      </c>
      <c r="AJ7" s="122">
        <v>320000</v>
      </c>
      <c r="AK7" s="123">
        <f t="shared" ref="AK7:AK11" si="7">AI7-AJ7</f>
        <v>460000</v>
      </c>
      <c r="AL7" s="122">
        <v>780000</v>
      </c>
      <c r="AM7" s="122"/>
      <c r="AN7" s="123">
        <f t="shared" ref="AN7:AN11" si="8">AL7-AM7</f>
        <v>780000</v>
      </c>
      <c r="AO7" s="122">
        <v>760000</v>
      </c>
      <c r="AP7" s="122"/>
      <c r="AQ7" s="123">
        <f>AO7-AP7</f>
        <v>760000</v>
      </c>
      <c r="AR7" s="122"/>
      <c r="AS7" s="123"/>
      <c r="AT7" s="123"/>
      <c r="AU7" s="122"/>
      <c r="AV7" s="123"/>
      <c r="AW7" s="123"/>
      <c r="AX7" s="122"/>
      <c r="AY7" s="133"/>
      <c r="AZ7" s="123"/>
      <c r="BA7" s="68">
        <f>(M7+P7+S7+V7+Y7+AB7+AE7+AH7+AK7+AN7+AQ7+AT7+AW7+AZ7)</f>
        <v>2000000</v>
      </c>
      <c r="BB7" s="68">
        <f>(L7+O7+R7+U7+X7+AA7+AD7+AG7+AJ7+AM7+AP7+AS7+AV7+AY7)</f>
        <v>8000000</v>
      </c>
      <c r="BC7" s="182">
        <f>BA7+BB7</f>
        <v>10000000</v>
      </c>
    </row>
    <row r="8" spans="1:56" x14ac:dyDescent="0.2">
      <c r="A8" s="58">
        <v>2</v>
      </c>
      <c r="B8" s="158"/>
      <c r="C8" s="163" t="s">
        <v>96</v>
      </c>
      <c r="D8" s="121" t="s">
        <v>47</v>
      </c>
      <c r="E8" s="121">
        <v>0</v>
      </c>
      <c r="F8" s="62">
        <v>10000000</v>
      </c>
      <c r="G8" s="62">
        <v>500000</v>
      </c>
      <c r="H8" s="62">
        <v>0</v>
      </c>
      <c r="I8" s="122">
        <f t="shared" si="0"/>
        <v>9500000</v>
      </c>
      <c r="J8" s="62"/>
      <c r="K8" s="62"/>
      <c r="L8" s="62"/>
      <c r="M8" s="122">
        <f t="shared" ref="M8:M27" si="9">K8-L8</f>
        <v>0</v>
      </c>
      <c r="N8" s="62">
        <v>9500000</v>
      </c>
      <c r="O8" s="62">
        <v>9500000</v>
      </c>
      <c r="P8" s="63">
        <f t="shared" ref="P8:P12" si="10">N8-O8</f>
        <v>0</v>
      </c>
      <c r="Q8" s="62"/>
      <c r="R8" s="62"/>
      <c r="S8" s="63">
        <f t="shared" si="1"/>
        <v>0</v>
      </c>
      <c r="T8" s="62"/>
      <c r="U8" s="62"/>
      <c r="V8" s="63">
        <f t="shared" si="2"/>
        <v>0</v>
      </c>
      <c r="W8" s="62"/>
      <c r="X8" s="62"/>
      <c r="Y8" s="63"/>
      <c r="Z8" s="62"/>
      <c r="AA8" s="62"/>
      <c r="AB8" s="63">
        <f t="shared" si="4"/>
        <v>0</v>
      </c>
      <c r="AC8" s="62"/>
      <c r="AD8" s="62"/>
      <c r="AE8" s="63">
        <f t="shared" si="5"/>
        <v>0</v>
      </c>
      <c r="AF8" s="62"/>
      <c r="AG8" s="62"/>
      <c r="AH8" s="63">
        <f t="shared" si="6"/>
        <v>0</v>
      </c>
      <c r="AI8" s="62"/>
      <c r="AJ8" s="62"/>
      <c r="AK8" s="63">
        <f t="shared" si="7"/>
        <v>0</v>
      </c>
      <c r="AL8" s="62"/>
      <c r="AM8" s="62"/>
      <c r="AN8" s="63">
        <f t="shared" si="8"/>
        <v>0</v>
      </c>
      <c r="AO8" s="62"/>
      <c r="AP8" s="62"/>
      <c r="AQ8" s="63"/>
      <c r="AR8" s="62"/>
      <c r="AS8" s="118"/>
      <c r="AT8" s="118"/>
      <c r="AU8" s="62"/>
      <c r="AV8" s="118"/>
      <c r="AW8" s="118"/>
      <c r="AX8" s="62"/>
      <c r="AY8" s="134"/>
      <c r="AZ8" s="123"/>
      <c r="BA8" s="68">
        <f t="shared" ref="BA8:BA20" si="11">(M8+P8+S8+V8+Y8+AB8+AE8+AH8+AK8+AN8+AQ8+AT8+AW8+AZ8)</f>
        <v>0</v>
      </c>
      <c r="BB8" s="68">
        <f t="shared" ref="BB8:BB20" si="12">(L8+O8+R8+U8+X8+AA8+AD8+AG8+AJ8+AM8+AP8+AS8+AV8+AY8)</f>
        <v>9500000</v>
      </c>
      <c r="BC8" s="182">
        <f t="shared" ref="BC8:BC31" si="13">BA8+BB8</f>
        <v>9500000</v>
      </c>
    </row>
    <row r="9" spans="1:56" x14ac:dyDescent="0.2">
      <c r="A9" s="58">
        <v>3</v>
      </c>
      <c r="B9" s="176" t="s">
        <v>215</v>
      </c>
      <c r="C9" s="163" t="s">
        <v>118</v>
      </c>
      <c r="D9" s="121" t="s">
        <v>47</v>
      </c>
      <c r="E9" s="121">
        <v>0</v>
      </c>
      <c r="F9" s="62">
        <v>10000000</v>
      </c>
      <c r="G9" s="62"/>
      <c r="H9" s="62">
        <v>0</v>
      </c>
      <c r="I9" s="122">
        <f t="shared" si="0"/>
        <v>10000000</v>
      </c>
      <c r="J9" s="62"/>
      <c r="K9" s="62"/>
      <c r="L9" s="62"/>
      <c r="M9" s="122">
        <f t="shared" si="9"/>
        <v>0</v>
      </c>
      <c r="N9" s="62">
        <v>3000000</v>
      </c>
      <c r="O9" s="62">
        <v>3000000</v>
      </c>
      <c r="P9" s="63">
        <f t="shared" si="10"/>
        <v>0</v>
      </c>
      <c r="Q9" s="122">
        <v>780000</v>
      </c>
      <c r="R9" s="62">
        <v>780000</v>
      </c>
      <c r="S9" s="63">
        <f t="shared" si="1"/>
        <v>0</v>
      </c>
      <c r="T9" s="122">
        <v>780000</v>
      </c>
      <c r="U9" s="62">
        <v>780000</v>
      </c>
      <c r="V9" s="63">
        <f t="shared" si="2"/>
        <v>0</v>
      </c>
      <c r="W9" s="122">
        <v>780000</v>
      </c>
      <c r="X9" s="62">
        <v>640000</v>
      </c>
      <c r="Y9" s="63">
        <f t="shared" si="3"/>
        <v>140000</v>
      </c>
      <c r="Z9" s="122">
        <v>780000</v>
      </c>
      <c r="AA9" s="62"/>
      <c r="AB9" s="63">
        <f t="shared" si="4"/>
        <v>780000</v>
      </c>
      <c r="AC9" s="122">
        <v>780000</v>
      </c>
      <c r="AD9" s="62"/>
      <c r="AE9" s="63">
        <f t="shared" si="5"/>
        <v>780000</v>
      </c>
      <c r="AF9" s="122">
        <v>780000</v>
      </c>
      <c r="AG9" s="62"/>
      <c r="AH9" s="63">
        <f t="shared" si="6"/>
        <v>780000</v>
      </c>
      <c r="AI9" s="62">
        <v>780000</v>
      </c>
      <c r="AJ9" s="62"/>
      <c r="AK9" s="63">
        <f t="shared" si="7"/>
        <v>780000</v>
      </c>
      <c r="AL9" s="62">
        <v>780000</v>
      </c>
      <c r="AM9" s="62"/>
      <c r="AN9" s="63">
        <f t="shared" si="8"/>
        <v>780000</v>
      </c>
      <c r="AO9" s="62">
        <v>760000</v>
      </c>
      <c r="AP9" s="62"/>
      <c r="AQ9" s="63">
        <f>AO9-AP9</f>
        <v>760000</v>
      </c>
      <c r="AR9" s="62"/>
      <c r="AS9" s="62"/>
      <c r="AT9" s="118"/>
      <c r="AU9" s="62"/>
      <c r="AV9" s="62"/>
      <c r="AW9" s="118"/>
      <c r="AX9" s="62"/>
      <c r="AY9" s="62"/>
      <c r="AZ9" s="123"/>
      <c r="BA9" s="68">
        <f t="shared" si="11"/>
        <v>4800000</v>
      </c>
      <c r="BB9" s="68">
        <f t="shared" si="12"/>
        <v>5200000</v>
      </c>
      <c r="BC9" s="182">
        <f t="shared" si="13"/>
        <v>10000000</v>
      </c>
    </row>
    <row r="10" spans="1:56" s="75" customFormat="1" x14ac:dyDescent="0.2">
      <c r="A10" s="58">
        <v>4</v>
      </c>
      <c r="B10" s="176" t="s">
        <v>216</v>
      </c>
      <c r="C10" s="163" t="s">
        <v>54</v>
      </c>
      <c r="D10" s="121" t="s">
        <v>47</v>
      </c>
      <c r="E10" s="121">
        <v>0</v>
      </c>
      <c r="F10" s="62">
        <v>10000000</v>
      </c>
      <c r="G10" s="62"/>
      <c r="H10" s="62">
        <v>0</v>
      </c>
      <c r="I10" s="122">
        <f t="shared" si="0"/>
        <v>10000000</v>
      </c>
      <c r="J10" s="62"/>
      <c r="K10" s="62"/>
      <c r="L10" s="62"/>
      <c r="M10" s="122">
        <f t="shared" si="9"/>
        <v>0</v>
      </c>
      <c r="N10" s="62">
        <v>3000000</v>
      </c>
      <c r="O10" s="62">
        <v>3000000</v>
      </c>
      <c r="P10" s="63">
        <f t="shared" si="10"/>
        <v>0</v>
      </c>
      <c r="Q10" s="122">
        <v>780000</v>
      </c>
      <c r="R10" s="62">
        <v>780000</v>
      </c>
      <c r="S10" s="63">
        <f t="shared" si="1"/>
        <v>0</v>
      </c>
      <c r="T10" s="122">
        <v>780000</v>
      </c>
      <c r="U10" s="62">
        <v>780000</v>
      </c>
      <c r="V10" s="63">
        <f t="shared" si="2"/>
        <v>0</v>
      </c>
      <c r="W10" s="122">
        <v>780000</v>
      </c>
      <c r="X10" s="62">
        <v>780000</v>
      </c>
      <c r="Y10" s="63">
        <f t="shared" si="3"/>
        <v>0</v>
      </c>
      <c r="Z10" s="122">
        <v>780000</v>
      </c>
      <c r="AA10" s="62">
        <v>780000</v>
      </c>
      <c r="AB10" s="63">
        <f t="shared" si="4"/>
        <v>0</v>
      </c>
      <c r="AC10" s="122">
        <v>780000</v>
      </c>
      <c r="AD10" s="62">
        <v>780000</v>
      </c>
      <c r="AE10" s="63">
        <f t="shared" si="5"/>
        <v>0</v>
      </c>
      <c r="AF10" s="122">
        <v>780000</v>
      </c>
      <c r="AG10" s="62">
        <v>780000</v>
      </c>
      <c r="AH10" s="63">
        <f t="shared" si="6"/>
        <v>0</v>
      </c>
      <c r="AI10" s="62">
        <v>780000</v>
      </c>
      <c r="AJ10" s="62">
        <v>780000</v>
      </c>
      <c r="AK10" s="63">
        <f t="shared" si="7"/>
        <v>0</v>
      </c>
      <c r="AL10" s="62">
        <v>780000</v>
      </c>
      <c r="AM10" s="62">
        <v>780000</v>
      </c>
      <c r="AN10" s="63">
        <f t="shared" si="8"/>
        <v>0</v>
      </c>
      <c r="AO10" s="62">
        <v>760000</v>
      </c>
      <c r="AP10" s="62">
        <v>760000</v>
      </c>
      <c r="AQ10" s="63">
        <f t="shared" ref="AQ10:AQ11" si="14">AO10-AP10</f>
        <v>0</v>
      </c>
      <c r="AR10" s="62"/>
      <c r="AS10" s="118"/>
      <c r="AT10" s="118"/>
      <c r="AU10" s="62"/>
      <c r="AV10" s="118"/>
      <c r="AW10" s="118"/>
      <c r="AX10" s="62"/>
      <c r="AY10" s="62"/>
      <c r="AZ10" s="123"/>
      <c r="BA10" s="68">
        <f t="shared" si="11"/>
        <v>0</v>
      </c>
      <c r="BB10" s="68">
        <f t="shared" si="12"/>
        <v>10000000</v>
      </c>
      <c r="BC10" s="182">
        <f t="shared" si="13"/>
        <v>10000000</v>
      </c>
    </row>
    <row r="11" spans="1:56" x14ac:dyDescent="0.2">
      <c r="A11" s="58">
        <v>5</v>
      </c>
      <c r="B11" s="158"/>
      <c r="C11" s="163" t="s">
        <v>53</v>
      </c>
      <c r="D11" s="121" t="s">
        <v>47</v>
      </c>
      <c r="E11" s="121">
        <v>0</v>
      </c>
      <c r="F11" s="62">
        <v>10000000</v>
      </c>
      <c r="G11" s="62"/>
      <c r="H11" s="62"/>
      <c r="I11" s="122">
        <f t="shared" si="0"/>
        <v>10000000</v>
      </c>
      <c r="J11" s="62"/>
      <c r="K11" s="62"/>
      <c r="L11" s="62"/>
      <c r="M11" s="122">
        <f t="shared" si="9"/>
        <v>0</v>
      </c>
      <c r="N11" s="62">
        <v>3000000</v>
      </c>
      <c r="O11" s="62">
        <v>3000000</v>
      </c>
      <c r="P11" s="63">
        <f t="shared" si="10"/>
        <v>0</v>
      </c>
      <c r="Q11" s="122">
        <v>780000</v>
      </c>
      <c r="R11" s="62">
        <v>780000</v>
      </c>
      <c r="S11" s="63">
        <f t="shared" si="1"/>
        <v>0</v>
      </c>
      <c r="T11" s="122">
        <v>780000</v>
      </c>
      <c r="U11" s="62">
        <v>780000</v>
      </c>
      <c r="V11" s="63">
        <f t="shared" si="2"/>
        <v>0</v>
      </c>
      <c r="W11" s="122">
        <v>780000</v>
      </c>
      <c r="X11" s="62">
        <v>780000</v>
      </c>
      <c r="Y11" s="63">
        <f t="shared" si="3"/>
        <v>0</v>
      </c>
      <c r="Z11" s="122">
        <v>780000</v>
      </c>
      <c r="AA11" s="62">
        <v>780000</v>
      </c>
      <c r="AB11" s="63">
        <f t="shared" si="4"/>
        <v>0</v>
      </c>
      <c r="AC11" s="122">
        <v>780000</v>
      </c>
      <c r="AD11" s="62">
        <v>780000</v>
      </c>
      <c r="AE11" s="63">
        <f t="shared" si="5"/>
        <v>0</v>
      </c>
      <c r="AF11" s="122">
        <v>780000</v>
      </c>
      <c r="AG11" s="62">
        <v>220000</v>
      </c>
      <c r="AH11" s="63">
        <f t="shared" si="6"/>
        <v>560000</v>
      </c>
      <c r="AI11" s="62">
        <v>780000</v>
      </c>
      <c r="AJ11" s="62"/>
      <c r="AK11" s="63">
        <f t="shared" si="7"/>
        <v>780000</v>
      </c>
      <c r="AL11" s="62">
        <v>780000</v>
      </c>
      <c r="AM11" s="62"/>
      <c r="AN11" s="63">
        <f t="shared" si="8"/>
        <v>780000</v>
      </c>
      <c r="AO11" s="62">
        <v>760000</v>
      </c>
      <c r="AP11" s="62"/>
      <c r="AQ11" s="63">
        <f t="shared" si="14"/>
        <v>760000</v>
      </c>
      <c r="AR11" s="62"/>
      <c r="AS11" s="62"/>
      <c r="AT11" s="118"/>
      <c r="AU11" s="62"/>
      <c r="AV11" s="62"/>
      <c r="AW11" s="118"/>
      <c r="AX11" s="62"/>
      <c r="AY11" s="134"/>
      <c r="AZ11" s="123"/>
      <c r="BA11" s="68">
        <f t="shared" si="11"/>
        <v>2880000</v>
      </c>
      <c r="BB11" s="68">
        <f t="shared" si="12"/>
        <v>7120000</v>
      </c>
      <c r="BC11" s="182">
        <f t="shared" si="13"/>
        <v>10000000</v>
      </c>
    </row>
    <row r="12" spans="1:56" x14ac:dyDescent="0.2">
      <c r="A12" s="58">
        <v>6</v>
      </c>
      <c r="B12" s="176" t="s">
        <v>213</v>
      </c>
      <c r="C12" s="159" t="s">
        <v>46</v>
      </c>
      <c r="D12" s="121" t="s">
        <v>47</v>
      </c>
      <c r="E12" s="121">
        <v>0</v>
      </c>
      <c r="F12" s="62">
        <v>10000000</v>
      </c>
      <c r="G12" s="62"/>
      <c r="H12" s="62">
        <v>0</v>
      </c>
      <c r="I12" s="122">
        <f t="shared" si="0"/>
        <v>10000000</v>
      </c>
      <c r="J12" s="62"/>
      <c r="K12" s="62"/>
      <c r="L12" s="62"/>
      <c r="M12" s="122">
        <f t="shared" si="9"/>
        <v>0</v>
      </c>
      <c r="N12" s="62">
        <v>3000000</v>
      </c>
      <c r="O12" s="62">
        <v>3000000</v>
      </c>
      <c r="P12" s="63">
        <f t="shared" si="10"/>
        <v>0</v>
      </c>
      <c r="Q12" s="122">
        <v>780000</v>
      </c>
      <c r="R12" s="62">
        <v>780000</v>
      </c>
      <c r="S12" s="63">
        <f t="shared" ref="S12:S19" si="15">Q12-R12</f>
        <v>0</v>
      </c>
      <c r="T12" s="122">
        <v>780000</v>
      </c>
      <c r="U12" s="62">
        <v>780000</v>
      </c>
      <c r="V12" s="63">
        <f t="shared" ref="V12:V19" si="16">T12-U12</f>
        <v>0</v>
      </c>
      <c r="W12" s="122">
        <v>780000</v>
      </c>
      <c r="X12" s="62">
        <v>780000</v>
      </c>
      <c r="Y12" s="63">
        <f t="shared" ref="Y12:Y21" si="17">W12-X12</f>
        <v>0</v>
      </c>
      <c r="Z12" s="122">
        <v>780000</v>
      </c>
      <c r="AA12" s="62">
        <v>780000</v>
      </c>
      <c r="AB12" s="63">
        <f t="shared" ref="AB12:AB19" si="18">Z12-AA12</f>
        <v>0</v>
      </c>
      <c r="AC12" s="122">
        <v>780000</v>
      </c>
      <c r="AD12" s="62">
        <v>780000</v>
      </c>
      <c r="AE12" s="63">
        <f t="shared" ref="AE12:AE19" si="19">AC12-AD12</f>
        <v>0</v>
      </c>
      <c r="AF12" s="122">
        <v>780000</v>
      </c>
      <c r="AG12" s="62">
        <v>780000</v>
      </c>
      <c r="AH12" s="63">
        <f t="shared" ref="AH12:AH19" si="20">AF12-AG12</f>
        <v>0</v>
      </c>
      <c r="AI12" s="62">
        <v>780000</v>
      </c>
      <c r="AJ12" s="62">
        <v>780000</v>
      </c>
      <c r="AK12" s="63">
        <f t="shared" ref="AK12:AK19" si="21">AI12-AJ12</f>
        <v>0</v>
      </c>
      <c r="AL12" s="62">
        <v>780000</v>
      </c>
      <c r="AM12" s="62">
        <v>40000</v>
      </c>
      <c r="AN12" s="63">
        <f t="shared" ref="AN12:AN19" si="22">AL12-AM12</f>
        <v>740000</v>
      </c>
      <c r="AO12" s="62">
        <v>760000</v>
      </c>
      <c r="AP12" s="62"/>
      <c r="AQ12" s="63">
        <f t="shared" ref="AQ12:AQ19" si="23">AO12-AP12</f>
        <v>760000</v>
      </c>
      <c r="AR12" s="62"/>
      <c r="AS12" s="62"/>
      <c r="AT12" s="118"/>
      <c r="AU12" s="62"/>
      <c r="AV12" s="62"/>
      <c r="AW12" s="118"/>
      <c r="AX12" s="62"/>
      <c r="AY12" s="134"/>
      <c r="AZ12" s="123"/>
      <c r="BA12" s="68">
        <f t="shared" si="11"/>
        <v>1500000</v>
      </c>
      <c r="BB12" s="68">
        <f>(L12+O12+R12+U12+X12+AA12+AD12+AG12+AJ12+AM12+AP12+AS12+AV12+AY12)</f>
        <v>8500000</v>
      </c>
      <c r="BC12" s="182">
        <f>BA12+BB12</f>
        <v>10000000</v>
      </c>
    </row>
    <row r="13" spans="1:56" x14ac:dyDescent="0.2">
      <c r="A13" s="58">
        <v>7</v>
      </c>
      <c r="B13" s="176" t="s">
        <v>217</v>
      </c>
      <c r="C13" s="159" t="s">
        <v>104</v>
      </c>
      <c r="D13" s="121" t="s">
        <v>47</v>
      </c>
      <c r="E13" s="121">
        <v>0</v>
      </c>
      <c r="F13" s="62">
        <v>10000000</v>
      </c>
      <c r="G13" s="62"/>
      <c r="H13" s="62"/>
      <c r="I13" s="122">
        <f t="shared" ref="I13" si="24">F13-G13-H13</f>
        <v>10000000</v>
      </c>
      <c r="J13" s="62"/>
      <c r="K13" s="62"/>
      <c r="L13" s="62"/>
      <c r="M13" s="122">
        <f t="shared" si="9"/>
        <v>0</v>
      </c>
      <c r="N13" s="62">
        <v>3000000</v>
      </c>
      <c r="O13" s="62">
        <v>3000000</v>
      </c>
      <c r="P13" s="63">
        <f t="shared" ref="P13:P24" si="25">N13-O13</f>
        <v>0</v>
      </c>
      <c r="Q13" s="122">
        <v>780000</v>
      </c>
      <c r="R13" s="62">
        <v>780000</v>
      </c>
      <c r="S13" s="63">
        <f t="shared" si="15"/>
        <v>0</v>
      </c>
      <c r="T13" s="122">
        <v>780000</v>
      </c>
      <c r="U13" s="62">
        <v>780000</v>
      </c>
      <c r="V13" s="63">
        <f t="shared" si="16"/>
        <v>0</v>
      </c>
      <c r="W13" s="122">
        <v>780000</v>
      </c>
      <c r="X13" s="62">
        <v>440000</v>
      </c>
      <c r="Y13" s="63">
        <f t="shared" si="17"/>
        <v>340000</v>
      </c>
      <c r="Z13" s="122">
        <v>780000</v>
      </c>
      <c r="AA13" s="62"/>
      <c r="AB13" s="63">
        <f t="shared" si="18"/>
        <v>780000</v>
      </c>
      <c r="AC13" s="122">
        <v>780000</v>
      </c>
      <c r="AD13" s="62"/>
      <c r="AE13" s="63">
        <f t="shared" si="19"/>
        <v>780000</v>
      </c>
      <c r="AF13" s="122">
        <v>780000</v>
      </c>
      <c r="AG13" s="62"/>
      <c r="AH13" s="63">
        <f t="shared" si="20"/>
        <v>780000</v>
      </c>
      <c r="AI13" s="62">
        <v>780000</v>
      </c>
      <c r="AJ13" s="62"/>
      <c r="AK13" s="63">
        <f t="shared" si="21"/>
        <v>780000</v>
      </c>
      <c r="AL13" s="62">
        <v>780000</v>
      </c>
      <c r="AM13" s="62"/>
      <c r="AN13" s="63">
        <f t="shared" si="22"/>
        <v>780000</v>
      </c>
      <c r="AO13" s="62">
        <v>760000</v>
      </c>
      <c r="AP13" s="62"/>
      <c r="AQ13" s="63">
        <f t="shared" si="23"/>
        <v>760000</v>
      </c>
      <c r="AR13" s="62"/>
      <c r="AS13" s="62"/>
      <c r="AT13" s="118"/>
      <c r="AU13" s="62"/>
      <c r="AV13" s="62"/>
      <c r="AW13" s="118"/>
      <c r="AX13" s="62"/>
      <c r="AY13" s="134"/>
      <c r="AZ13" s="123"/>
      <c r="BA13" s="68">
        <f t="shared" si="11"/>
        <v>5000000</v>
      </c>
      <c r="BB13" s="68">
        <f t="shared" si="12"/>
        <v>5000000</v>
      </c>
      <c r="BC13" s="182">
        <f t="shared" si="13"/>
        <v>10000000</v>
      </c>
    </row>
    <row r="14" spans="1:56" x14ac:dyDescent="0.2">
      <c r="A14" s="58">
        <v>8</v>
      </c>
      <c r="B14" s="176" t="s">
        <v>218</v>
      </c>
      <c r="C14" s="163" t="s">
        <v>200</v>
      </c>
      <c r="D14" s="121" t="s">
        <v>47</v>
      </c>
      <c r="E14" s="121">
        <v>0</v>
      </c>
      <c r="F14" s="62">
        <v>10000000</v>
      </c>
      <c r="G14" s="62"/>
      <c r="H14" s="62">
        <v>0</v>
      </c>
      <c r="I14" s="62">
        <f t="shared" si="0"/>
        <v>10000000</v>
      </c>
      <c r="J14" s="62"/>
      <c r="K14" s="62"/>
      <c r="L14" s="62"/>
      <c r="M14" s="122">
        <f t="shared" si="9"/>
        <v>0</v>
      </c>
      <c r="N14" s="62">
        <v>3000000</v>
      </c>
      <c r="O14" s="62">
        <v>3000000</v>
      </c>
      <c r="P14" s="63">
        <f t="shared" si="25"/>
        <v>0</v>
      </c>
      <c r="Q14" s="122">
        <v>780000</v>
      </c>
      <c r="R14" s="62">
        <v>780000</v>
      </c>
      <c r="S14" s="63">
        <f t="shared" si="15"/>
        <v>0</v>
      </c>
      <c r="T14" s="122">
        <v>780000</v>
      </c>
      <c r="U14" s="62">
        <v>780000</v>
      </c>
      <c r="V14" s="63">
        <f t="shared" si="16"/>
        <v>0</v>
      </c>
      <c r="W14" s="122">
        <v>780000</v>
      </c>
      <c r="X14" s="62">
        <v>780000</v>
      </c>
      <c r="Y14" s="63">
        <f t="shared" si="17"/>
        <v>0</v>
      </c>
      <c r="Z14" s="122">
        <v>780000</v>
      </c>
      <c r="AA14" s="62">
        <v>660000</v>
      </c>
      <c r="AB14" s="63">
        <f t="shared" si="18"/>
        <v>120000</v>
      </c>
      <c r="AC14" s="122">
        <v>780000</v>
      </c>
      <c r="AD14" s="62"/>
      <c r="AE14" s="63">
        <f t="shared" si="19"/>
        <v>780000</v>
      </c>
      <c r="AF14" s="122">
        <v>780000</v>
      </c>
      <c r="AG14" s="62"/>
      <c r="AH14" s="63">
        <f t="shared" si="20"/>
        <v>780000</v>
      </c>
      <c r="AI14" s="122">
        <v>780000</v>
      </c>
      <c r="AJ14" s="62"/>
      <c r="AK14" s="63">
        <f t="shared" si="21"/>
        <v>780000</v>
      </c>
      <c r="AL14" s="122">
        <v>780000</v>
      </c>
      <c r="AM14" s="62"/>
      <c r="AN14" s="63">
        <f t="shared" si="22"/>
        <v>780000</v>
      </c>
      <c r="AO14" s="62">
        <v>760000</v>
      </c>
      <c r="AP14" s="62"/>
      <c r="AQ14" s="63">
        <f t="shared" si="23"/>
        <v>760000</v>
      </c>
      <c r="AR14" s="62"/>
      <c r="AS14" s="62"/>
      <c r="AT14" s="118"/>
      <c r="AU14" s="62"/>
      <c r="AV14" s="62"/>
      <c r="AW14" s="118"/>
      <c r="AX14" s="62"/>
      <c r="AY14" s="134"/>
      <c r="AZ14" s="123"/>
      <c r="BA14" s="68">
        <f t="shared" si="11"/>
        <v>4000000</v>
      </c>
      <c r="BB14" s="68">
        <f t="shared" si="12"/>
        <v>6000000</v>
      </c>
      <c r="BC14" s="182">
        <f t="shared" si="13"/>
        <v>10000000</v>
      </c>
    </row>
    <row r="15" spans="1:56" x14ac:dyDescent="0.2">
      <c r="A15" s="58">
        <v>9</v>
      </c>
      <c r="B15" s="176" t="s">
        <v>219</v>
      </c>
      <c r="C15" s="163" t="s">
        <v>201</v>
      </c>
      <c r="D15" s="121" t="s">
        <v>47</v>
      </c>
      <c r="E15" s="121">
        <v>0</v>
      </c>
      <c r="F15" s="62">
        <v>10000000</v>
      </c>
      <c r="G15" s="62"/>
      <c r="H15" s="62">
        <v>0</v>
      </c>
      <c r="I15" s="62">
        <f t="shared" si="0"/>
        <v>10000000</v>
      </c>
      <c r="J15" s="62"/>
      <c r="K15" s="62"/>
      <c r="L15" s="62"/>
      <c r="M15" s="122">
        <f t="shared" si="9"/>
        <v>0</v>
      </c>
      <c r="N15" s="62">
        <v>3000000</v>
      </c>
      <c r="O15" s="62">
        <v>3000000</v>
      </c>
      <c r="P15" s="63">
        <f t="shared" si="25"/>
        <v>0</v>
      </c>
      <c r="Q15" s="122">
        <v>780000</v>
      </c>
      <c r="R15" s="62">
        <v>780000</v>
      </c>
      <c r="S15" s="63">
        <f t="shared" si="15"/>
        <v>0</v>
      </c>
      <c r="T15" s="122">
        <v>780000</v>
      </c>
      <c r="U15" s="62">
        <v>780000</v>
      </c>
      <c r="V15" s="63">
        <f t="shared" si="16"/>
        <v>0</v>
      </c>
      <c r="W15" s="122">
        <v>780000</v>
      </c>
      <c r="X15" s="62">
        <v>780000</v>
      </c>
      <c r="Y15" s="63">
        <f t="shared" si="17"/>
        <v>0</v>
      </c>
      <c r="Z15" s="122">
        <v>780000</v>
      </c>
      <c r="AA15" s="62">
        <v>780000</v>
      </c>
      <c r="AB15" s="63">
        <f t="shared" si="18"/>
        <v>0</v>
      </c>
      <c r="AC15" s="122">
        <v>780000</v>
      </c>
      <c r="AD15" s="62">
        <v>780000</v>
      </c>
      <c r="AE15" s="63">
        <f t="shared" si="19"/>
        <v>0</v>
      </c>
      <c r="AF15" s="122">
        <v>780000</v>
      </c>
      <c r="AG15" s="62">
        <v>780000</v>
      </c>
      <c r="AH15" s="63">
        <f t="shared" si="20"/>
        <v>0</v>
      </c>
      <c r="AI15" s="122">
        <v>780000</v>
      </c>
      <c r="AJ15" s="62">
        <v>320000</v>
      </c>
      <c r="AK15" s="63">
        <f t="shared" si="21"/>
        <v>460000</v>
      </c>
      <c r="AL15" s="122">
        <v>780000</v>
      </c>
      <c r="AM15" s="62"/>
      <c r="AN15" s="63">
        <f t="shared" si="22"/>
        <v>780000</v>
      </c>
      <c r="AO15" s="62">
        <v>760000</v>
      </c>
      <c r="AP15" s="62"/>
      <c r="AQ15" s="63">
        <f t="shared" si="23"/>
        <v>760000</v>
      </c>
      <c r="AR15" s="62"/>
      <c r="AS15" s="62"/>
      <c r="AT15" s="118"/>
      <c r="AU15" s="62"/>
      <c r="AV15" s="62"/>
      <c r="AW15" s="118"/>
      <c r="AX15" s="62"/>
      <c r="AY15" s="134"/>
      <c r="AZ15" s="123"/>
      <c r="BA15" s="68">
        <f t="shared" si="11"/>
        <v>2000000</v>
      </c>
      <c r="BB15" s="68">
        <f t="shared" si="12"/>
        <v>8000000</v>
      </c>
      <c r="BC15" s="182">
        <f t="shared" si="13"/>
        <v>10000000</v>
      </c>
    </row>
    <row r="16" spans="1:56" x14ac:dyDescent="0.2">
      <c r="A16" s="58">
        <v>10</v>
      </c>
      <c r="B16" s="176" t="s">
        <v>220</v>
      </c>
      <c r="C16" s="163" t="s">
        <v>202</v>
      </c>
      <c r="D16" s="121" t="s">
        <v>47</v>
      </c>
      <c r="E16" s="121">
        <v>0</v>
      </c>
      <c r="F16" s="62">
        <v>10000000</v>
      </c>
      <c r="G16" s="62"/>
      <c r="H16" s="62">
        <v>0</v>
      </c>
      <c r="I16" s="62">
        <f t="shared" si="0"/>
        <v>10000000</v>
      </c>
      <c r="J16" s="62"/>
      <c r="K16" s="62"/>
      <c r="L16" s="62"/>
      <c r="M16" s="122">
        <f t="shared" si="9"/>
        <v>0</v>
      </c>
      <c r="N16" s="62">
        <v>3000000</v>
      </c>
      <c r="O16" s="62">
        <v>3000000</v>
      </c>
      <c r="P16" s="63">
        <f t="shared" si="25"/>
        <v>0</v>
      </c>
      <c r="Q16" s="122">
        <v>780000</v>
      </c>
      <c r="R16" s="62">
        <v>780000</v>
      </c>
      <c r="S16" s="63">
        <f t="shared" si="15"/>
        <v>0</v>
      </c>
      <c r="T16" s="122">
        <v>780000</v>
      </c>
      <c r="U16" s="62">
        <v>780000</v>
      </c>
      <c r="V16" s="63">
        <f t="shared" si="16"/>
        <v>0</v>
      </c>
      <c r="W16" s="122">
        <v>780000</v>
      </c>
      <c r="X16" s="62">
        <v>780000</v>
      </c>
      <c r="Y16" s="63">
        <f t="shared" si="17"/>
        <v>0</v>
      </c>
      <c r="Z16" s="122">
        <v>780000</v>
      </c>
      <c r="AA16" s="62">
        <v>780000</v>
      </c>
      <c r="AB16" s="63">
        <f t="shared" si="18"/>
        <v>0</v>
      </c>
      <c r="AC16" s="122">
        <v>780000</v>
      </c>
      <c r="AD16" s="62">
        <v>780000</v>
      </c>
      <c r="AE16" s="63">
        <f t="shared" si="19"/>
        <v>0</v>
      </c>
      <c r="AF16" s="122">
        <v>780000</v>
      </c>
      <c r="AG16" s="62">
        <v>780000</v>
      </c>
      <c r="AH16" s="63">
        <f t="shared" si="20"/>
        <v>0</v>
      </c>
      <c r="AI16" s="122">
        <v>780000</v>
      </c>
      <c r="AJ16" s="62">
        <v>780000</v>
      </c>
      <c r="AK16" s="63">
        <f t="shared" si="21"/>
        <v>0</v>
      </c>
      <c r="AL16" s="122">
        <v>780000</v>
      </c>
      <c r="AM16" s="62">
        <v>780000</v>
      </c>
      <c r="AN16" s="63">
        <f t="shared" si="22"/>
        <v>0</v>
      </c>
      <c r="AO16" s="62">
        <v>760000</v>
      </c>
      <c r="AP16" s="62">
        <v>760000</v>
      </c>
      <c r="AQ16" s="63">
        <f t="shared" si="23"/>
        <v>0</v>
      </c>
      <c r="AR16" s="62"/>
      <c r="AS16" s="62"/>
      <c r="AT16" s="118"/>
      <c r="AU16" s="62"/>
      <c r="AV16" s="62"/>
      <c r="AW16" s="118"/>
      <c r="AX16" s="62"/>
      <c r="AY16" s="134"/>
      <c r="AZ16" s="123"/>
      <c r="BA16" s="68">
        <f t="shared" si="11"/>
        <v>0</v>
      </c>
      <c r="BB16" s="68">
        <f t="shared" si="12"/>
        <v>10000000</v>
      </c>
      <c r="BC16" s="182">
        <f t="shared" si="13"/>
        <v>10000000</v>
      </c>
    </row>
    <row r="17" spans="1:55" s="75" customFormat="1" x14ac:dyDescent="0.2">
      <c r="A17" s="58">
        <v>11</v>
      </c>
      <c r="B17" s="176" t="s">
        <v>221</v>
      </c>
      <c r="C17" s="163" t="s">
        <v>203</v>
      </c>
      <c r="D17" s="121" t="s">
        <v>47</v>
      </c>
      <c r="E17" s="121">
        <v>0</v>
      </c>
      <c r="F17" s="62">
        <v>10000000</v>
      </c>
      <c r="G17" s="62"/>
      <c r="H17" s="62"/>
      <c r="I17" s="62">
        <f t="shared" si="0"/>
        <v>10000000</v>
      </c>
      <c r="J17" s="62"/>
      <c r="K17" s="62"/>
      <c r="L17" s="62"/>
      <c r="M17" s="122">
        <f t="shared" si="9"/>
        <v>0</v>
      </c>
      <c r="N17" s="62">
        <v>3000000</v>
      </c>
      <c r="O17" s="62">
        <v>3000000</v>
      </c>
      <c r="P17" s="63">
        <f t="shared" si="25"/>
        <v>0</v>
      </c>
      <c r="Q17" s="122">
        <v>780000</v>
      </c>
      <c r="R17" s="62">
        <v>780000</v>
      </c>
      <c r="S17" s="63">
        <f t="shared" si="15"/>
        <v>0</v>
      </c>
      <c r="T17" s="122">
        <v>780000</v>
      </c>
      <c r="U17" s="62">
        <v>780000</v>
      </c>
      <c r="V17" s="63">
        <f t="shared" si="16"/>
        <v>0</v>
      </c>
      <c r="W17" s="122">
        <v>780000</v>
      </c>
      <c r="X17" s="62">
        <v>780000</v>
      </c>
      <c r="Y17" s="63">
        <f t="shared" si="17"/>
        <v>0</v>
      </c>
      <c r="Z17" s="122">
        <v>780000</v>
      </c>
      <c r="AA17" s="62">
        <v>160000</v>
      </c>
      <c r="AB17" s="63">
        <f t="shared" si="18"/>
        <v>620000</v>
      </c>
      <c r="AC17" s="122">
        <v>780000</v>
      </c>
      <c r="AD17" s="62"/>
      <c r="AE17" s="63">
        <f t="shared" si="19"/>
        <v>780000</v>
      </c>
      <c r="AF17" s="122">
        <v>780000</v>
      </c>
      <c r="AG17" s="62"/>
      <c r="AH17" s="63">
        <f t="shared" si="20"/>
        <v>780000</v>
      </c>
      <c r="AI17" s="122">
        <v>780000</v>
      </c>
      <c r="AJ17" s="62"/>
      <c r="AK17" s="63">
        <f t="shared" si="21"/>
        <v>780000</v>
      </c>
      <c r="AL17" s="122">
        <v>780000</v>
      </c>
      <c r="AM17" s="62"/>
      <c r="AN17" s="63">
        <f t="shared" si="22"/>
        <v>780000</v>
      </c>
      <c r="AO17" s="62">
        <v>760000</v>
      </c>
      <c r="AP17" s="62"/>
      <c r="AQ17" s="63">
        <f t="shared" si="23"/>
        <v>760000</v>
      </c>
      <c r="AR17" s="62"/>
      <c r="AS17" s="62"/>
      <c r="AT17" s="118"/>
      <c r="AU17" s="62"/>
      <c r="AV17" s="62"/>
      <c r="AW17" s="118"/>
      <c r="AX17" s="62"/>
      <c r="AY17" s="134"/>
      <c r="AZ17" s="123"/>
      <c r="BA17" s="68">
        <f t="shared" si="11"/>
        <v>4500000</v>
      </c>
      <c r="BB17" s="68">
        <f t="shared" si="12"/>
        <v>5500000</v>
      </c>
      <c r="BC17" s="182">
        <f t="shared" si="13"/>
        <v>10000000</v>
      </c>
    </row>
    <row r="18" spans="1:55" x14ac:dyDescent="0.2">
      <c r="A18" s="58">
        <v>12</v>
      </c>
      <c r="B18" s="176" t="s">
        <v>222</v>
      </c>
      <c r="C18" s="163" t="s">
        <v>204</v>
      </c>
      <c r="D18" s="121" t="s">
        <v>47</v>
      </c>
      <c r="E18" s="121">
        <v>0</v>
      </c>
      <c r="F18" s="62">
        <v>10000000</v>
      </c>
      <c r="G18" s="62"/>
      <c r="H18" s="62">
        <v>0</v>
      </c>
      <c r="I18" s="62">
        <f t="shared" si="0"/>
        <v>10000000</v>
      </c>
      <c r="J18" s="62"/>
      <c r="K18" s="62"/>
      <c r="L18" s="62"/>
      <c r="M18" s="122">
        <f t="shared" si="9"/>
        <v>0</v>
      </c>
      <c r="N18" s="62">
        <v>3000000</v>
      </c>
      <c r="O18" s="62">
        <v>3000000</v>
      </c>
      <c r="P18" s="63">
        <f t="shared" si="25"/>
        <v>0</v>
      </c>
      <c r="Q18" s="122">
        <v>780000</v>
      </c>
      <c r="R18" s="62">
        <v>780000</v>
      </c>
      <c r="S18" s="63">
        <f t="shared" si="15"/>
        <v>0</v>
      </c>
      <c r="T18" s="122">
        <v>780000</v>
      </c>
      <c r="U18" s="62">
        <v>780000</v>
      </c>
      <c r="V18" s="63">
        <f t="shared" si="16"/>
        <v>0</v>
      </c>
      <c r="W18" s="122">
        <v>780000</v>
      </c>
      <c r="X18" s="62">
        <v>780000</v>
      </c>
      <c r="Y18" s="63">
        <f t="shared" si="17"/>
        <v>0</v>
      </c>
      <c r="Z18" s="122">
        <v>780000</v>
      </c>
      <c r="AA18" s="62">
        <v>780000</v>
      </c>
      <c r="AB18" s="63">
        <f t="shared" si="18"/>
        <v>0</v>
      </c>
      <c r="AC18" s="122">
        <v>780000</v>
      </c>
      <c r="AD18" s="62">
        <v>780000</v>
      </c>
      <c r="AE18" s="63">
        <f t="shared" si="19"/>
        <v>0</v>
      </c>
      <c r="AF18" s="122">
        <v>780000</v>
      </c>
      <c r="AG18" s="62">
        <v>780000</v>
      </c>
      <c r="AH18" s="63">
        <f t="shared" si="20"/>
        <v>0</v>
      </c>
      <c r="AI18" s="122">
        <v>780000</v>
      </c>
      <c r="AJ18" s="62">
        <v>780000</v>
      </c>
      <c r="AK18" s="63">
        <f t="shared" si="21"/>
        <v>0</v>
      </c>
      <c r="AL18" s="122">
        <v>780000</v>
      </c>
      <c r="AM18" s="62">
        <v>780000</v>
      </c>
      <c r="AN18" s="63">
        <f t="shared" si="22"/>
        <v>0</v>
      </c>
      <c r="AO18" s="62">
        <v>760000</v>
      </c>
      <c r="AP18" s="62">
        <v>760000</v>
      </c>
      <c r="AQ18" s="63">
        <f t="shared" si="23"/>
        <v>0</v>
      </c>
      <c r="AR18" s="62"/>
      <c r="AS18" s="62"/>
      <c r="AT18" s="118"/>
      <c r="AU18" s="62"/>
      <c r="AV18" s="62"/>
      <c r="AW18" s="118"/>
      <c r="AX18" s="62"/>
      <c r="AY18" s="134"/>
      <c r="AZ18" s="123"/>
      <c r="BA18" s="68">
        <f t="shared" si="11"/>
        <v>0</v>
      </c>
      <c r="BB18" s="68">
        <f t="shared" si="12"/>
        <v>10000000</v>
      </c>
      <c r="BC18" s="182">
        <f t="shared" si="13"/>
        <v>10000000</v>
      </c>
    </row>
    <row r="19" spans="1:55" x14ac:dyDescent="0.2">
      <c r="A19" s="58">
        <v>13</v>
      </c>
      <c r="B19" s="178" t="s">
        <v>223</v>
      </c>
      <c r="C19" s="162" t="s">
        <v>205</v>
      </c>
      <c r="D19" s="121" t="s">
        <v>47</v>
      </c>
      <c r="E19" s="121">
        <v>0</v>
      </c>
      <c r="F19" s="62">
        <v>10000000</v>
      </c>
      <c r="G19" s="62"/>
      <c r="H19" s="62">
        <v>0</v>
      </c>
      <c r="I19" s="62">
        <f t="shared" si="0"/>
        <v>10000000</v>
      </c>
      <c r="J19" s="62"/>
      <c r="K19" s="62"/>
      <c r="L19" s="62"/>
      <c r="M19" s="122">
        <f t="shared" si="9"/>
        <v>0</v>
      </c>
      <c r="N19" s="62">
        <v>3000000</v>
      </c>
      <c r="O19" s="62">
        <v>3000000</v>
      </c>
      <c r="P19" s="63">
        <f t="shared" si="25"/>
        <v>0</v>
      </c>
      <c r="Q19" s="122">
        <v>780000</v>
      </c>
      <c r="R19" s="62">
        <v>780000</v>
      </c>
      <c r="S19" s="63">
        <f t="shared" si="15"/>
        <v>0</v>
      </c>
      <c r="T19" s="122">
        <v>780000</v>
      </c>
      <c r="U19" s="62">
        <v>780000</v>
      </c>
      <c r="V19" s="63">
        <f t="shared" si="16"/>
        <v>0</v>
      </c>
      <c r="W19" s="122">
        <v>780000</v>
      </c>
      <c r="X19" s="62">
        <v>780000</v>
      </c>
      <c r="Y19" s="63">
        <f t="shared" si="17"/>
        <v>0</v>
      </c>
      <c r="Z19" s="122">
        <v>780000</v>
      </c>
      <c r="AA19" s="62">
        <v>780000</v>
      </c>
      <c r="AB19" s="63">
        <f t="shared" si="18"/>
        <v>0</v>
      </c>
      <c r="AC19" s="122">
        <v>780000</v>
      </c>
      <c r="AD19" s="62">
        <v>780000</v>
      </c>
      <c r="AE19" s="63">
        <f t="shared" si="19"/>
        <v>0</v>
      </c>
      <c r="AF19" s="122">
        <v>780000</v>
      </c>
      <c r="AG19" s="62">
        <v>100000</v>
      </c>
      <c r="AH19" s="63">
        <f t="shared" si="20"/>
        <v>680000</v>
      </c>
      <c r="AI19" s="122">
        <v>780000</v>
      </c>
      <c r="AJ19" s="62"/>
      <c r="AK19" s="63">
        <f t="shared" si="21"/>
        <v>780000</v>
      </c>
      <c r="AL19" s="122">
        <v>780000</v>
      </c>
      <c r="AM19" s="62"/>
      <c r="AN19" s="63">
        <f t="shared" si="22"/>
        <v>780000</v>
      </c>
      <c r="AO19" s="62">
        <v>760000</v>
      </c>
      <c r="AP19" s="62"/>
      <c r="AQ19" s="63">
        <f t="shared" si="23"/>
        <v>760000</v>
      </c>
      <c r="AR19" s="62"/>
      <c r="AS19" s="118"/>
      <c r="AT19" s="118"/>
      <c r="AU19" s="62"/>
      <c r="AV19" s="118"/>
      <c r="AW19" s="118"/>
      <c r="AX19" s="62"/>
      <c r="AY19" s="134"/>
      <c r="AZ19" s="123"/>
      <c r="BA19" s="68">
        <f t="shared" si="11"/>
        <v>3000000</v>
      </c>
      <c r="BB19" s="68">
        <f t="shared" si="12"/>
        <v>7000000</v>
      </c>
      <c r="BC19" s="182">
        <f t="shared" si="13"/>
        <v>10000000</v>
      </c>
    </row>
    <row r="20" spans="1:55" x14ac:dyDescent="0.2">
      <c r="A20" s="58">
        <v>14</v>
      </c>
      <c r="B20" s="178" t="s">
        <v>224</v>
      </c>
      <c r="C20" s="164" t="s">
        <v>206</v>
      </c>
      <c r="D20" s="121" t="s">
        <v>47</v>
      </c>
      <c r="E20" s="121">
        <v>0</v>
      </c>
      <c r="F20" s="62">
        <v>10000000</v>
      </c>
      <c r="G20" s="62"/>
      <c r="H20" s="62">
        <v>0</v>
      </c>
      <c r="I20" s="62">
        <f t="shared" ref="I20:I21" si="26">F20-G20-H20</f>
        <v>10000000</v>
      </c>
      <c r="J20" s="62"/>
      <c r="K20" s="62"/>
      <c r="L20" s="62"/>
      <c r="M20" s="122">
        <f t="shared" si="9"/>
        <v>0</v>
      </c>
      <c r="N20" s="62">
        <v>3000000</v>
      </c>
      <c r="O20" s="62">
        <v>3000000</v>
      </c>
      <c r="P20" s="63">
        <f t="shared" si="25"/>
        <v>0</v>
      </c>
      <c r="Q20" s="122">
        <v>780000</v>
      </c>
      <c r="R20" s="62">
        <v>780000</v>
      </c>
      <c r="S20" s="63">
        <f t="shared" ref="S20:S23" si="27">Q20-R20</f>
        <v>0</v>
      </c>
      <c r="T20" s="122">
        <v>780000</v>
      </c>
      <c r="U20" s="62">
        <v>780000</v>
      </c>
      <c r="V20" s="63">
        <f t="shared" ref="V20" si="28">T20-U20</f>
        <v>0</v>
      </c>
      <c r="W20" s="122">
        <v>780000</v>
      </c>
      <c r="X20" s="62">
        <v>780000</v>
      </c>
      <c r="Y20" s="63">
        <f t="shared" si="17"/>
        <v>0</v>
      </c>
      <c r="Z20" s="122">
        <v>780000</v>
      </c>
      <c r="AA20" s="62">
        <v>780000</v>
      </c>
      <c r="AB20" s="63">
        <f t="shared" ref="AB20" si="29">Z20-AA20</f>
        <v>0</v>
      </c>
      <c r="AC20" s="122">
        <v>780000</v>
      </c>
      <c r="AD20" s="62">
        <v>780000</v>
      </c>
      <c r="AE20" s="63">
        <f t="shared" ref="AE20" si="30">AC20-AD20</f>
        <v>0</v>
      </c>
      <c r="AF20" s="122">
        <v>780000</v>
      </c>
      <c r="AG20" s="62">
        <v>100000</v>
      </c>
      <c r="AH20" s="63">
        <f t="shared" ref="AH20" si="31">AF20-AG20</f>
        <v>680000</v>
      </c>
      <c r="AI20" s="122">
        <v>780000</v>
      </c>
      <c r="AJ20" s="62"/>
      <c r="AK20" s="63">
        <f t="shared" ref="AK20" si="32">AI20-AJ20</f>
        <v>780000</v>
      </c>
      <c r="AL20" s="122">
        <v>780000</v>
      </c>
      <c r="AM20" s="62"/>
      <c r="AN20" s="63">
        <f t="shared" ref="AN20" si="33">AL20-AM20</f>
        <v>780000</v>
      </c>
      <c r="AO20" s="62">
        <v>760000</v>
      </c>
      <c r="AP20" s="62"/>
      <c r="AQ20" s="63">
        <f t="shared" ref="AQ20" si="34">AO20-AP20</f>
        <v>760000</v>
      </c>
      <c r="AR20" s="62"/>
      <c r="AS20" s="118"/>
      <c r="AT20" s="118"/>
      <c r="AU20" s="62"/>
      <c r="AV20" s="62"/>
      <c r="AW20" s="118"/>
      <c r="AX20" s="62"/>
      <c r="AY20" s="62"/>
      <c r="AZ20" s="123"/>
      <c r="BA20" s="68">
        <f t="shared" si="11"/>
        <v>3000000</v>
      </c>
      <c r="BB20" s="68">
        <f t="shared" si="12"/>
        <v>7000000</v>
      </c>
      <c r="BC20" s="182">
        <f t="shared" si="13"/>
        <v>10000000</v>
      </c>
    </row>
    <row r="21" spans="1:55" x14ac:dyDescent="0.2">
      <c r="A21" s="58">
        <v>15</v>
      </c>
      <c r="B21" s="178" t="s">
        <v>225</v>
      </c>
      <c r="C21" s="162" t="s">
        <v>58</v>
      </c>
      <c r="D21" s="121" t="s">
        <v>47</v>
      </c>
      <c r="E21" s="121">
        <v>0</v>
      </c>
      <c r="F21" s="62">
        <v>10000000</v>
      </c>
      <c r="G21" s="62"/>
      <c r="H21" s="62">
        <v>0</v>
      </c>
      <c r="I21" s="62">
        <f t="shared" si="26"/>
        <v>10000000</v>
      </c>
      <c r="J21" s="62"/>
      <c r="K21" s="62"/>
      <c r="L21" s="62"/>
      <c r="M21" s="122">
        <f t="shared" si="9"/>
        <v>0</v>
      </c>
      <c r="N21" s="62">
        <v>3000000</v>
      </c>
      <c r="O21" s="62">
        <v>3000000</v>
      </c>
      <c r="P21" s="63">
        <f t="shared" si="25"/>
        <v>0</v>
      </c>
      <c r="Q21" s="122">
        <v>780000</v>
      </c>
      <c r="R21" s="62">
        <v>780000</v>
      </c>
      <c r="S21" s="63">
        <f t="shared" si="27"/>
        <v>0</v>
      </c>
      <c r="T21" s="122">
        <v>780000</v>
      </c>
      <c r="U21" s="62">
        <v>780000</v>
      </c>
      <c r="V21" s="63">
        <f t="shared" ref="V21" si="35">T21-U21</f>
        <v>0</v>
      </c>
      <c r="W21" s="122">
        <v>780000</v>
      </c>
      <c r="X21" s="62">
        <v>780000</v>
      </c>
      <c r="Y21" s="63">
        <f t="shared" si="17"/>
        <v>0</v>
      </c>
      <c r="Z21" s="122">
        <v>780000</v>
      </c>
      <c r="AA21" s="62">
        <v>780000</v>
      </c>
      <c r="AB21" s="63">
        <f t="shared" ref="AB21" si="36">Z21-AA21</f>
        <v>0</v>
      </c>
      <c r="AC21" s="122">
        <v>780000</v>
      </c>
      <c r="AD21" s="62">
        <v>780000</v>
      </c>
      <c r="AE21" s="63">
        <f t="shared" ref="AE21" si="37">AC21-AD21</f>
        <v>0</v>
      </c>
      <c r="AF21" s="122">
        <v>780000</v>
      </c>
      <c r="AG21" s="62">
        <v>4000</v>
      </c>
      <c r="AH21" s="63">
        <f t="shared" ref="AH21" si="38">AF21-AG21</f>
        <v>776000</v>
      </c>
      <c r="AI21" s="122">
        <v>780000</v>
      </c>
      <c r="AJ21" s="62"/>
      <c r="AK21" s="63">
        <f t="shared" ref="AK21" si="39">AI21-AJ21</f>
        <v>780000</v>
      </c>
      <c r="AL21" s="122">
        <v>780000</v>
      </c>
      <c r="AM21" s="62"/>
      <c r="AN21" s="63">
        <f t="shared" ref="AN21" si="40">AL21-AM21</f>
        <v>780000</v>
      </c>
      <c r="AO21" s="62">
        <v>760000</v>
      </c>
      <c r="AP21" s="62"/>
      <c r="AQ21" s="63">
        <f t="shared" ref="AQ21" si="41">AO21-AP21</f>
        <v>760000</v>
      </c>
      <c r="AR21" s="62"/>
      <c r="AS21" s="62"/>
      <c r="AT21" s="118"/>
      <c r="AU21" s="62"/>
      <c r="AV21" s="62"/>
      <c r="AW21" s="118"/>
      <c r="AX21" s="62"/>
      <c r="AY21" s="134"/>
      <c r="AZ21" s="123"/>
      <c r="BA21" s="68">
        <f t="shared" ref="BA21:BA30" si="42">(M21+P21+S21+V22+Y21+AB21+AE21+AH21+AK21+AN21+AQ21+AT21+AW21+AZ21)</f>
        <v>3096000</v>
      </c>
      <c r="BB21" s="68">
        <f t="shared" ref="BB21:BB27" si="43">(L21+O21+R21+U22+X21+AA21+AD21+AG21+AJ21+AM21+AP21+AS21+AV21+AY21)</f>
        <v>6904000</v>
      </c>
      <c r="BC21" s="182">
        <f t="shared" si="13"/>
        <v>10000000</v>
      </c>
    </row>
    <row r="22" spans="1:55" x14ac:dyDescent="0.2">
      <c r="A22" s="58">
        <v>16</v>
      </c>
      <c r="B22" s="178" t="s">
        <v>226</v>
      </c>
      <c r="C22" s="162" t="s">
        <v>48</v>
      </c>
      <c r="D22" s="121" t="s">
        <v>47</v>
      </c>
      <c r="E22" s="121">
        <v>0</v>
      </c>
      <c r="F22" s="62">
        <v>10000000</v>
      </c>
      <c r="G22" s="62"/>
      <c r="H22" s="62">
        <v>0</v>
      </c>
      <c r="I22" s="62">
        <f t="shared" ref="I22" si="44">F22-G22-H22</f>
        <v>10000000</v>
      </c>
      <c r="J22" s="62"/>
      <c r="K22" s="62"/>
      <c r="L22" s="62"/>
      <c r="M22" s="122">
        <f t="shared" si="9"/>
        <v>0</v>
      </c>
      <c r="N22" s="62">
        <v>3000000</v>
      </c>
      <c r="O22" s="62">
        <v>3000000</v>
      </c>
      <c r="P22" s="63">
        <f t="shared" si="25"/>
        <v>0</v>
      </c>
      <c r="Q22" s="122">
        <v>780000</v>
      </c>
      <c r="R22" s="62">
        <v>780000</v>
      </c>
      <c r="S22" s="63">
        <f t="shared" si="27"/>
        <v>0</v>
      </c>
      <c r="T22" s="122">
        <v>780000</v>
      </c>
      <c r="U22" s="62">
        <v>780000</v>
      </c>
      <c r="V22" s="63">
        <f t="shared" ref="V22:V23" si="45">T22-U22</f>
        <v>0</v>
      </c>
      <c r="W22" s="122">
        <v>780000</v>
      </c>
      <c r="X22" s="62">
        <v>780000</v>
      </c>
      <c r="Y22" s="63">
        <f t="shared" ref="Y22:Y23" si="46">W22-X22</f>
        <v>0</v>
      </c>
      <c r="Z22" s="122">
        <v>780000</v>
      </c>
      <c r="AA22" s="62">
        <v>780000</v>
      </c>
      <c r="AB22" s="63">
        <f t="shared" ref="AB22:AB23" si="47">Z22-AA22</f>
        <v>0</v>
      </c>
      <c r="AC22" s="122">
        <v>780000</v>
      </c>
      <c r="AD22" s="62">
        <v>780000</v>
      </c>
      <c r="AE22" s="63">
        <f t="shared" ref="AE22:AE23" si="48">AC22-AD22</f>
        <v>0</v>
      </c>
      <c r="AF22" s="122">
        <v>780000</v>
      </c>
      <c r="AG22" s="62">
        <v>780000</v>
      </c>
      <c r="AH22" s="63">
        <f t="shared" ref="AH22:AH23" si="49">AF22-AG22</f>
        <v>0</v>
      </c>
      <c r="AI22" s="122">
        <v>780000</v>
      </c>
      <c r="AJ22" s="62">
        <v>780000</v>
      </c>
      <c r="AK22" s="63">
        <f t="shared" ref="AK22:AK23" si="50">AI22-AJ22</f>
        <v>0</v>
      </c>
      <c r="AL22" s="122">
        <v>780000</v>
      </c>
      <c r="AM22" s="62">
        <v>320000</v>
      </c>
      <c r="AN22" s="63">
        <f t="shared" ref="AN22:AN23" si="51">AL22-AM22</f>
        <v>460000</v>
      </c>
      <c r="AO22" s="62">
        <v>760000</v>
      </c>
      <c r="AP22" s="62"/>
      <c r="AQ22" s="63">
        <f t="shared" ref="AQ22:AQ23" si="52">AO22-AP22</f>
        <v>760000</v>
      </c>
      <c r="AR22" s="118"/>
      <c r="AS22" s="118"/>
      <c r="AT22" s="118"/>
      <c r="AU22" s="118"/>
      <c r="AV22" s="118"/>
      <c r="AW22" s="118"/>
      <c r="AX22" s="118"/>
      <c r="AY22" s="134"/>
      <c r="AZ22" s="123"/>
      <c r="BA22" s="68">
        <f t="shared" si="42"/>
        <v>1220000</v>
      </c>
      <c r="BB22" s="68">
        <f t="shared" si="43"/>
        <v>8780000</v>
      </c>
      <c r="BC22" s="182">
        <f t="shared" si="13"/>
        <v>10000000</v>
      </c>
    </row>
    <row r="23" spans="1:55" x14ac:dyDescent="0.2">
      <c r="A23" s="58">
        <v>17</v>
      </c>
      <c r="B23" s="158"/>
      <c r="C23" s="161" t="s">
        <v>50</v>
      </c>
      <c r="D23" s="121" t="s">
        <v>47</v>
      </c>
      <c r="E23" s="121">
        <v>0</v>
      </c>
      <c r="F23" s="62">
        <v>10000000</v>
      </c>
      <c r="G23" s="62"/>
      <c r="H23" s="62">
        <v>0</v>
      </c>
      <c r="I23" s="62">
        <f t="shared" ref="I23:I27" si="53">F23-G23-H23</f>
        <v>10000000</v>
      </c>
      <c r="J23" s="62"/>
      <c r="K23" s="62"/>
      <c r="L23" s="62"/>
      <c r="M23" s="122">
        <f t="shared" si="9"/>
        <v>0</v>
      </c>
      <c r="N23" s="62">
        <v>3000000</v>
      </c>
      <c r="O23" s="62">
        <v>3000000</v>
      </c>
      <c r="P23" s="63">
        <f t="shared" si="25"/>
        <v>0</v>
      </c>
      <c r="Q23" s="122">
        <v>780000</v>
      </c>
      <c r="R23" s="62">
        <v>780000</v>
      </c>
      <c r="S23" s="63">
        <f t="shared" si="27"/>
        <v>0</v>
      </c>
      <c r="T23" s="122">
        <v>780000</v>
      </c>
      <c r="U23" s="62">
        <v>780000</v>
      </c>
      <c r="V23" s="63">
        <f t="shared" si="45"/>
        <v>0</v>
      </c>
      <c r="W23" s="122">
        <v>780000</v>
      </c>
      <c r="X23" s="62">
        <v>780000</v>
      </c>
      <c r="Y23" s="63">
        <f t="shared" si="46"/>
        <v>0</v>
      </c>
      <c r="Z23" s="122">
        <v>780000</v>
      </c>
      <c r="AA23" s="62">
        <v>780000</v>
      </c>
      <c r="AB23" s="63">
        <f t="shared" si="47"/>
        <v>0</v>
      </c>
      <c r="AC23" s="122">
        <v>780000</v>
      </c>
      <c r="AD23" s="62">
        <v>780000</v>
      </c>
      <c r="AE23" s="63">
        <f t="shared" si="48"/>
        <v>0</v>
      </c>
      <c r="AF23" s="122">
        <v>780000</v>
      </c>
      <c r="AG23" s="62">
        <v>780000</v>
      </c>
      <c r="AH23" s="63">
        <f t="shared" si="49"/>
        <v>0</v>
      </c>
      <c r="AI23" s="122">
        <v>780000</v>
      </c>
      <c r="AJ23" s="62">
        <v>780000</v>
      </c>
      <c r="AK23" s="63">
        <f t="shared" si="50"/>
        <v>0</v>
      </c>
      <c r="AL23" s="122">
        <v>780000</v>
      </c>
      <c r="AM23" s="62">
        <v>780000</v>
      </c>
      <c r="AN23" s="63">
        <f t="shared" si="51"/>
        <v>0</v>
      </c>
      <c r="AO23" s="62">
        <v>760000</v>
      </c>
      <c r="AP23" s="62">
        <v>760000</v>
      </c>
      <c r="AQ23" s="63">
        <f t="shared" si="52"/>
        <v>0</v>
      </c>
      <c r="AR23" s="118"/>
      <c r="AS23" s="118"/>
      <c r="AT23" s="118"/>
      <c r="AU23" s="118"/>
      <c r="AV23" s="118"/>
      <c r="AW23" s="118"/>
      <c r="AX23" s="118"/>
      <c r="AY23" s="134"/>
      <c r="AZ23" s="123"/>
      <c r="BA23" s="68">
        <f t="shared" si="42"/>
        <v>0</v>
      </c>
      <c r="BB23" s="68">
        <f t="shared" si="43"/>
        <v>10000000</v>
      </c>
      <c r="BC23" s="182">
        <f t="shared" si="13"/>
        <v>10000000</v>
      </c>
    </row>
    <row r="24" spans="1:55" x14ac:dyDescent="0.2">
      <c r="A24" s="58">
        <v>18</v>
      </c>
      <c r="B24" s="176" t="s">
        <v>227</v>
      </c>
      <c r="C24" s="160" t="s">
        <v>49</v>
      </c>
      <c r="D24" s="121" t="s">
        <v>47</v>
      </c>
      <c r="E24" s="121">
        <v>0</v>
      </c>
      <c r="F24" s="62">
        <v>10000000</v>
      </c>
      <c r="G24" s="62"/>
      <c r="H24" s="62">
        <v>0</v>
      </c>
      <c r="I24" s="62">
        <f t="shared" si="53"/>
        <v>10000000</v>
      </c>
      <c r="J24" s="62"/>
      <c r="K24" s="62"/>
      <c r="L24" s="62"/>
      <c r="M24" s="122">
        <f t="shared" si="9"/>
        <v>0</v>
      </c>
      <c r="N24" s="62">
        <v>3000000</v>
      </c>
      <c r="O24" s="62">
        <v>3000000</v>
      </c>
      <c r="P24" s="63">
        <f t="shared" si="25"/>
        <v>0</v>
      </c>
      <c r="Q24" s="122">
        <v>780000</v>
      </c>
      <c r="R24" s="62">
        <v>780000</v>
      </c>
      <c r="S24" s="63">
        <f t="shared" ref="S24" si="54">Q24-R24</f>
        <v>0</v>
      </c>
      <c r="T24" s="122">
        <v>780000</v>
      </c>
      <c r="U24" s="122">
        <v>780000</v>
      </c>
      <c r="V24" s="63">
        <f t="shared" ref="V24:V27" si="55">T24-U24</f>
        <v>0</v>
      </c>
      <c r="W24" s="122">
        <v>780000</v>
      </c>
      <c r="X24" s="122">
        <v>780000</v>
      </c>
      <c r="Y24" s="63">
        <f t="shared" ref="Y24" si="56">W24-X24</f>
        <v>0</v>
      </c>
      <c r="Z24" s="122">
        <v>780000</v>
      </c>
      <c r="AA24" s="122">
        <v>780000</v>
      </c>
      <c r="AB24" s="63">
        <f t="shared" ref="AB24" si="57">Z24-AA24</f>
        <v>0</v>
      </c>
      <c r="AC24" s="122">
        <v>780000</v>
      </c>
      <c r="AD24" s="122">
        <v>780000</v>
      </c>
      <c r="AE24" s="63">
        <f t="shared" ref="AE24" si="58">AC24-AD24</f>
        <v>0</v>
      </c>
      <c r="AF24" s="122">
        <v>780000</v>
      </c>
      <c r="AG24" s="122">
        <v>780000</v>
      </c>
      <c r="AH24" s="63">
        <f t="shared" ref="AH24" si="59">AF24-AG24</f>
        <v>0</v>
      </c>
      <c r="AI24" s="122">
        <v>780000</v>
      </c>
      <c r="AJ24" s="122">
        <v>780000</v>
      </c>
      <c r="AK24" s="63">
        <f t="shared" ref="AK24" si="60">AI24-AJ24</f>
        <v>0</v>
      </c>
      <c r="AL24" s="122">
        <v>780000</v>
      </c>
      <c r="AM24" s="62">
        <v>340000</v>
      </c>
      <c r="AN24" s="63">
        <f t="shared" ref="AN24" si="61">AL24-AM24</f>
        <v>440000</v>
      </c>
      <c r="AO24" s="62">
        <v>760000</v>
      </c>
      <c r="AP24" s="62"/>
      <c r="AQ24" s="63">
        <f t="shared" ref="AQ24" si="62">AO24-AP24</f>
        <v>760000</v>
      </c>
      <c r="AR24" s="62"/>
      <c r="AS24" s="62"/>
      <c r="AT24" s="118"/>
      <c r="AU24" s="62"/>
      <c r="AV24" s="62"/>
      <c r="AW24" s="118"/>
      <c r="AX24" s="62"/>
      <c r="AY24" s="62"/>
      <c r="AZ24" s="123"/>
      <c r="BA24" s="68">
        <f t="shared" si="42"/>
        <v>1980000</v>
      </c>
      <c r="BB24" s="68">
        <f t="shared" si="43"/>
        <v>8020000</v>
      </c>
      <c r="BC24" s="182">
        <f t="shared" si="13"/>
        <v>10000000</v>
      </c>
    </row>
    <row r="25" spans="1:55" x14ac:dyDescent="0.2">
      <c r="A25" s="58">
        <v>19</v>
      </c>
      <c r="B25" s="158"/>
      <c r="C25" s="175" t="s">
        <v>56</v>
      </c>
      <c r="D25" s="121" t="s">
        <v>47</v>
      </c>
      <c r="E25" s="121">
        <v>0</v>
      </c>
      <c r="F25" s="62">
        <v>10000000</v>
      </c>
      <c r="G25" s="62"/>
      <c r="H25" s="62">
        <v>0</v>
      </c>
      <c r="I25" s="62">
        <f t="shared" si="53"/>
        <v>10000000</v>
      </c>
      <c r="J25" s="62"/>
      <c r="K25" s="62"/>
      <c r="L25" s="62"/>
      <c r="M25" s="122">
        <f t="shared" si="9"/>
        <v>0</v>
      </c>
      <c r="N25" s="62">
        <v>3000000</v>
      </c>
      <c r="O25" s="62">
        <v>1000000</v>
      </c>
      <c r="P25" s="63">
        <f>N25-O25</f>
        <v>2000000</v>
      </c>
      <c r="Q25" s="122">
        <v>780000</v>
      </c>
      <c r="R25" s="62"/>
      <c r="S25" s="63">
        <f>Q25-R25</f>
        <v>780000</v>
      </c>
      <c r="T25" s="122">
        <v>780000</v>
      </c>
      <c r="U25" s="62"/>
      <c r="V25" s="63">
        <f t="shared" si="55"/>
        <v>780000</v>
      </c>
      <c r="W25" s="122">
        <v>780000</v>
      </c>
      <c r="X25" s="62"/>
      <c r="Y25" s="63">
        <f t="shared" ref="Y25:Y27" si="63">W25-X25</f>
        <v>780000</v>
      </c>
      <c r="Z25" s="122">
        <v>780000</v>
      </c>
      <c r="AA25" s="62"/>
      <c r="AB25" s="63">
        <f t="shared" ref="AB25:AB27" si="64">Z25-AA25</f>
        <v>780000</v>
      </c>
      <c r="AC25" s="122">
        <v>780000</v>
      </c>
      <c r="AD25" s="62"/>
      <c r="AE25" s="63">
        <f t="shared" ref="AE25:AE27" si="65">AC25-AD25</f>
        <v>780000</v>
      </c>
      <c r="AF25" s="122">
        <v>780000</v>
      </c>
      <c r="AG25" s="62"/>
      <c r="AH25" s="63">
        <f t="shared" ref="AH25:AH27" si="66">AF25-AG25</f>
        <v>780000</v>
      </c>
      <c r="AI25" s="122">
        <v>780000</v>
      </c>
      <c r="AJ25" s="62"/>
      <c r="AK25" s="63">
        <f t="shared" ref="AK25:AK27" si="67">AI25-AJ25</f>
        <v>780000</v>
      </c>
      <c r="AL25" s="122">
        <v>780000</v>
      </c>
      <c r="AM25" s="62"/>
      <c r="AN25" s="63">
        <f t="shared" ref="AN25:AN27" si="68">AL25-AM25</f>
        <v>780000</v>
      </c>
      <c r="AO25" s="62">
        <v>760000</v>
      </c>
      <c r="AP25" s="62"/>
      <c r="AQ25" s="63">
        <f t="shared" ref="AQ25:AQ27" si="69">AO25-AP25</f>
        <v>760000</v>
      </c>
      <c r="AR25" s="62"/>
      <c r="AS25" s="62"/>
      <c r="AT25" s="118"/>
      <c r="AU25" s="62"/>
      <c r="AV25" s="62"/>
      <c r="AW25" s="118"/>
      <c r="AX25" s="62"/>
      <c r="AY25" s="62"/>
      <c r="AZ25" s="123"/>
      <c r="BA25" s="68">
        <f t="shared" si="42"/>
        <v>9000000</v>
      </c>
      <c r="BB25" s="68">
        <f t="shared" si="43"/>
        <v>1000000</v>
      </c>
      <c r="BC25" s="182">
        <f t="shared" si="13"/>
        <v>10000000</v>
      </c>
    </row>
    <row r="26" spans="1:55" x14ac:dyDescent="0.2">
      <c r="A26" s="58">
        <v>20</v>
      </c>
      <c r="B26" s="176" t="s">
        <v>228</v>
      </c>
      <c r="C26" s="171" t="s">
        <v>97</v>
      </c>
      <c r="D26" s="121" t="s">
        <v>47</v>
      </c>
      <c r="E26" s="24">
        <v>5290000</v>
      </c>
      <c r="F26" s="62">
        <v>10000000</v>
      </c>
      <c r="G26" s="62"/>
      <c r="H26" s="62">
        <v>0</v>
      </c>
      <c r="I26" s="62">
        <f t="shared" si="53"/>
        <v>10000000</v>
      </c>
      <c r="J26" s="62"/>
      <c r="K26" s="62"/>
      <c r="L26" s="62"/>
      <c r="M26" s="122">
        <f t="shared" si="9"/>
        <v>0</v>
      </c>
      <c r="N26" s="62">
        <v>3000000</v>
      </c>
      <c r="O26" s="62"/>
      <c r="P26" s="63">
        <f t="shared" ref="P26:P27" si="70">N26-O26</f>
        <v>3000000</v>
      </c>
      <c r="Q26" s="122">
        <v>780000</v>
      </c>
      <c r="R26" s="62"/>
      <c r="S26" s="63">
        <f t="shared" ref="S26:S27" si="71">Q26-R26</f>
        <v>780000</v>
      </c>
      <c r="T26" s="122">
        <v>780000</v>
      </c>
      <c r="U26" s="62"/>
      <c r="V26" s="63">
        <f t="shared" si="55"/>
        <v>780000</v>
      </c>
      <c r="W26" s="122">
        <v>780000</v>
      </c>
      <c r="X26" s="62"/>
      <c r="Y26" s="63">
        <f t="shared" si="63"/>
        <v>780000</v>
      </c>
      <c r="Z26" s="122">
        <v>780000</v>
      </c>
      <c r="AA26" s="62"/>
      <c r="AB26" s="63">
        <f t="shared" si="64"/>
        <v>780000</v>
      </c>
      <c r="AC26" s="122">
        <v>780000</v>
      </c>
      <c r="AD26" s="62"/>
      <c r="AE26" s="63">
        <f t="shared" si="65"/>
        <v>780000</v>
      </c>
      <c r="AF26" s="122">
        <v>780000</v>
      </c>
      <c r="AG26" s="62"/>
      <c r="AH26" s="63">
        <f t="shared" si="66"/>
        <v>780000</v>
      </c>
      <c r="AI26" s="122">
        <v>780000</v>
      </c>
      <c r="AJ26" s="62"/>
      <c r="AK26" s="63">
        <f t="shared" si="67"/>
        <v>780000</v>
      </c>
      <c r="AL26" s="122">
        <v>780000</v>
      </c>
      <c r="AM26" s="62"/>
      <c r="AN26" s="63">
        <f t="shared" si="68"/>
        <v>780000</v>
      </c>
      <c r="AO26" s="62">
        <v>760000</v>
      </c>
      <c r="AP26" s="62"/>
      <c r="AQ26" s="63">
        <f t="shared" si="69"/>
        <v>760000</v>
      </c>
      <c r="AR26" s="62"/>
      <c r="AS26" s="118"/>
      <c r="AT26" s="118"/>
      <c r="AU26" s="62"/>
      <c r="AV26" s="118"/>
      <c r="AW26" s="118"/>
      <c r="AX26" s="62"/>
      <c r="AY26" s="134"/>
      <c r="AZ26" s="123"/>
      <c r="BA26" s="68">
        <f t="shared" si="42"/>
        <v>9220000</v>
      </c>
      <c r="BB26" s="68">
        <f t="shared" si="43"/>
        <v>780000</v>
      </c>
      <c r="BC26" s="182">
        <f t="shared" si="13"/>
        <v>10000000</v>
      </c>
    </row>
    <row r="27" spans="1:55" s="75" customFormat="1" x14ac:dyDescent="0.2">
      <c r="A27" s="58">
        <v>21</v>
      </c>
      <c r="B27" s="176" t="s">
        <v>229</v>
      </c>
      <c r="C27" s="172" t="s">
        <v>95</v>
      </c>
      <c r="D27" s="121" t="s">
        <v>47</v>
      </c>
      <c r="E27" s="121">
        <v>0</v>
      </c>
      <c r="F27" s="62">
        <v>10000000</v>
      </c>
      <c r="G27" s="62"/>
      <c r="H27" s="62">
        <v>0</v>
      </c>
      <c r="I27" s="62">
        <f t="shared" si="53"/>
        <v>10000000</v>
      </c>
      <c r="J27" s="62"/>
      <c r="K27" s="62"/>
      <c r="L27" s="62"/>
      <c r="M27" s="122">
        <f t="shared" si="9"/>
        <v>0</v>
      </c>
      <c r="N27" s="62">
        <v>3000000</v>
      </c>
      <c r="O27" s="62">
        <v>3000000</v>
      </c>
      <c r="P27" s="63">
        <f t="shared" si="70"/>
        <v>0</v>
      </c>
      <c r="Q27" s="122">
        <v>780000</v>
      </c>
      <c r="R27" s="62">
        <v>780000</v>
      </c>
      <c r="S27" s="63">
        <f t="shared" si="71"/>
        <v>0</v>
      </c>
      <c r="T27" s="122">
        <v>780000</v>
      </c>
      <c r="U27" s="62">
        <v>780000</v>
      </c>
      <c r="V27" s="63">
        <f t="shared" si="55"/>
        <v>0</v>
      </c>
      <c r="W27" s="122">
        <v>780000</v>
      </c>
      <c r="X27" s="62">
        <v>780000</v>
      </c>
      <c r="Y27" s="63">
        <f t="shared" si="63"/>
        <v>0</v>
      </c>
      <c r="Z27" s="122">
        <v>780000</v>
      </c>
      <c r="AA27" s="62">
        <v>780000</v>
      </c>
      <c r="AB27" s="63">
        <f t="shared" si="64"/>
        <v>0</v>
      </c>
      <c r="AC27" s="122">
        <v>780000</v>
      </c>
      <c r="AD27" s="62">
        <v>780000</v>
      </c>
      <c r="AE27" s="63">
        <f t="shared" si="65"/>
        <v>0</v>
      </c>
      <c r="AF27" s="122">
        <v>780000</v>
      </c>
      <c r="AG27" s="62">
        <v>600000</v>
      </c>
      <c r="AH27" s="63">
        <f t="shared" si="66"/>
        <v>180000</v>
      </c>
      <c r="AI27" s="122">
        <v>780000</v>
      </c>
      <c r="AJ27" s="62"/>
      <c r="AK27" s="63">
        <f t="shared" si="67"/>
        <v>780000</v>
      </c>
      <c r="AL27" s="122">
        <v>780000</v>
      </c>
      <c r="AM27" s="62"/>
      <c r="AN27" s="63">
        <f t="shared" si="68"/>
        <v>780000</v>
      </c>
      <c r="AO27" s="62">
        <v>760000</v>
      </c>
      <c r="AP27" s="62"/>
      <c r="AQ27" s="63">
        <f t="shared" si="69"/>
        <v>760000</v>
      </c>
      <c r="AR27" s="118"/>
      <c r="AS27" s="118"/>
      <c r="AT27" s="118"/>
      <c r="AU27" s="118"/>
      <c r="AV27" s="118"/>
      <c r="AW27" s="118"/>
      <c r="AX27" s="118"/>
      <c r="AY27" s="134"/>
      <c r="AZ27" s="123"/>
      <c r="BA27" s="68">
        <f t="shared" si="42"/>
        <v>2500000</v>
      </c>
      <c r="BB27" s="68">
        <f t="shared" si="43"/>
        <v>6720000</v>
      </c>
      <c r="BC27" s="182">
        <f t="shared" si="13"/>
        <v>9220000</v>
      </c>
    </row>
    <row r="28" spans="1:55" x14ac:dyDescent="0.2">
      <c r="A28" s="58">
        <v>22</v>
      </c>
      <c r="B28" s="176" t="s">
        <v>230</v>
      </c>
      <c r="C28" s="165" t="s">
        <v>212</v>
      </c>
      <c r="D28" s="121" t="s">
        <v>47</v>
      </c>
      <c r="E28" s="121">
        <v>8500000</v>
      </c>
      <c r="F28" s="62"/>
      <c r="G28" s="62"/>
      <c r="H28" s="62"/>
      <c r="I28" s="62"/>
      <c r="J28" s="62"/>
      <c r="K28" s="62"/>
      <c r="L28" s="62"/>
      <c r="M28" s="122"/>
      <c r="N28" s="62"/>
      <c r="O28" s="62"/>
      <c r="P28" s="62"/>
      <c r="Q28" s="122"/>
      <c r="R28" s="62"/>
      <c r="S28" s="63"/>
      <c r="T28" s="122"/>
      <c r="U28" s="62"/>
      <c r="V28" s="63"/>
      <c r="W28" s="122"/>
      <c r="X28" s="62"/>
      <c r="Y28" s="63"/>
      <c r="Z28" s="122"/>
      <c r="AA28" s="62"/>
      <c r="AB28" s="63"/>
      <c r="AC28" s="122"/>
      <c r="AD28" s="62"/>
      <c r="AE28" s="63"/>
      <c r="AF28" s="122"/>
      <c r="AG28" s="62"/>
      <c r="AH28" s="63"/>
      <c r="AI28" s="122"/>
      <c r="AJ28" s="62"/>
      <c r="AK28" s="63"/>
      <c r="AL28" s="122"/>
      <c r="AM28" s="62"/>
      <c r="AN28" s="63"/>
      <c r="AO28" s="62"/>
      <c r="AP28" s="62"/>
      <c r="AQ28" s="63"/>
      <c r="AR28" s="122"/>
      <c r="AS28" s="122"/>
      <c r="AT28" s="118"/>
      <c r="AU28" s="122"/>
      <c r="AV28" s="122"/>
      <c r="AW28" s="118"/>
      <c r="AX28" s="122"/>
      <c r="AY28" s="118"/>
      <c r="AZ28" s="123"/>
      <c r="BA28" s="68">
        <f t="shared" si="42"/>
        <v>0</v>
      </c>
      <c r="BB28" s="68">
        <f>(L28+O28+R28+U29+X28+AA28+AD28+AG28+AJ28+AM28+AP28)</f>
        <v>0</v>
      </c>
      <c r="BC28" s="182">
        <f t="shared" si="13"/>
        <v>0</v>
      </c>
    </row>
    <row r="29" spans="1:55" s="75" customFormat="1" x14ac:dyDescent="0.2">
      <c r="A29" s="58">
        <v>23</v>
      </c>
      <c r="B29" s="59"/>
      <c r="C29" s="60"/>
      <c r="D29" s="61"/>
      <c r="E29" s="166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3"/>
      <c r="T29" s="122"/>
      <c r="U29" s="62"/>
      <c r="V29" s="63"/>
      <c r="W29" s="62"/>
      <c r="X29" s="62"/>
      <c r="Y29" s="63"/>
      <c r="Z29" s="62"/>
      <c r="AA29" s="62"/>
      <c r="AB29" s="63"/>
      <c r="AC29" s="62"/>
      <c r="AD29" s="62"/>
      <c r="AE29" s="63"/>
      <c r="AF29" s="62"/>
      <c r="AG29" s="62"/>
      <c r="AH29" s="63"/>
      <c r="AI29" s="62"/>
      <c r="AJ29" s="62"/>
      <c r="AK29" s="63"/>
      <c r="AL29" s="62"/>
      <c r="AM29" s="62"/>
      <c r="AN29" s="63"/>
      <c r="AO29" s="62"/>
      <c r="AP29" s="62"/>
      <c r="AQ29" s="63"/>
      <c r="AR29" s="118"/>
      <c r="AS29" s="118"/>
      <c r="AT29" s="118"/>
      <c r="AU29" s="118"/>
      <c r="AV29" s="118"/>
      <c r="AW29" s="118"/>
      <c r="AX29" s="118"/>
      <c r="AY29" s="118"/>
      <c r="AZ29" s="118"/>
      <c r="BA29" s="68">
        <f t="shared" si="42"/>
        <v>0</v>
      </c>
      <c r="BB29" s="68">
        <f>(L29+O29+R29+U30+X29+AA29+AD29+AG29+AJ29+AM29+AP29)</f>
        <v>0</v>
      </c>
      <c r="BC29" s="182">
        <f t="shared" si="13"/>
        <v>0</v>
      </c>
    </row>
    <row r="30" spans="1:55" x14ac:dyDescent="0.2">
      <c r="A30" s="58">
        <v>24</v>
      </c>
      <c r="B30" s="59"/>
      <c r="C30" s="60"/>
      <c r="D30" s="61"/>
      <c r="E30" s="166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3"/>
      <c r="T30" s="62"/>
      <c r="U30" s="62"/>
      <c r="V30" s="63"/>
      <c r="W30" s="62"/>
      <c r="X30" s="62"/>
      <c r="Y30" s="63"/>
      <c r="Z30" s="62"/>
      <c r="AA30" s="62"/>
      <c r="AB30" s="63"/>
      <c r="AC30" s="62"/>
      <c r="AD30" s="62"/>
      <c r="AE30" s="63"/>
      <c r="AF30" s="62"/>
      <c r="AG30" s="62"/>
      <c r="AH30" s="63"/>
      <c r="AI30" s="62"/>
      <c r="AJ30" s="62"/>
      <c r="AK30" s="63"/>
      <c r="AL30" s="62"/>
      <c r="AM30" s="62"/>
      <c r="AN30" s="63"/>
      <c r="AO30" s="62"/>
      <c r="AP30" s="62"/>
      <c r="AQ30" s="63"/>
      <c r="AR30" s="118"/>
      <c r="AS30" s="118"/>
      <c r="AT30" s="118"/>
      <c r="AU30" s="118"/>
      <c r="AV30" s="118"/>
      <c r="AW30" s="118"/>
      <c r="AX30" s="118"/>
      <c r="AY30" s="118"/>
      <c r="AZ30" s="118"/>
      <c r="BA30" s="68">
        <f t="shared" si="42"/>
        <v>0</v>
      </c>
      <c r="BB30" s="68">
        <f>(L30+O30+R30+U31+X30+AA30+AD30+AG30+AJ30+AM30+AP30)</f>
        <v>0</v>
      </c>
      <c r="BC30" s="182">
        <f t="shared" si="13"/>
        <v>0</v>
      </c>
    </row>
    <row r="31" spans="1:55" ht="12" thickBot="1" x14ac:dyDescent="0.25">
      <c r="A31" s="58">
        <v>25</v>
      </c>
      <c r="B31" s="59"/>
      <c r="C31" s="60"/>
      <c r="D31" s="61"/>
      <c r="E31" s="166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3"/>
      <c r="T31" s="62"/>
      <c r="U31" s="62"/>
      <c r="V31" s="63"/>
      <c r="W31" s="62"/>
      <c r="X31" s="62"/>
      <c r="Y31" s="63"/>
      <c r="Z31" s="62"/>
      <c r="AA31" s="62"/>
      <c r="AB31" s="63"/>
      <c r="AC31" s="62"/>
      <c r="AD31" s="62"/>
      <c r="AE31" s="63"/>
      <c r="AF31" s="62"/>
      <c r="AG31" s="62"/>
      <c r="AH31" s="63"/>
      <c r="AI31" s="62"/>
      <c r="AJ31" s="62"/>
      <c r="AK31" s="63"/>
      <c r="AL31" s="62"/>
      <c r="AM31" s="62"/>
      <c r="AN31" s="63"/>
      <c r="AO31" s="62"/>
      <c r="AP31" s="62"/>
      <c r="AQ31" s="63"/>
      <c r="AR31" s="118"/>
      <c r="AS31" s="118"/>
      <c r="AT31" s="118"/>
      <c r="AU31" s="118"/>
      <c r="AV31" s="118"/>
      <c r="AW31" s="118"/>
      <c r="AX31" s="118"/>
      <c r="AY31" s="118"/>
      <c r="AZ31" s="118"/>
      <c r="BA31" s="68" t="e">
        <f>(M31+P31+S31+#REF!+Y31+AB31+AE31+AH31+AK31+AN31+AQ31+AT31+AW31+AZ31)</f>
        <v>#REF!</v>
      </c>
      <c r="BB31" s="68" t="e">
        <f>(L31+O31+R31+#REF!+X31+AA31+AD31+AG31+AJ31+AM31+AP31)</f>
        <v>#REF!</v>
      </c>
      <c r="BC31" s="182" t="e">
        <f t="shared" si="13"/>
        <v>#REF!</v>
      </c>
    </row>
    <row r="32" spans="1:55" s="75" customFormat="1" ht="16.5" thickTop="1" thickBot="1" x14ac:dyDescent="0.3">
      <c r="A32" s="193" t="s">
        <v>12</v>
      </c>
      <c r="B32" s="194"/>
      <c r="C32" s="194"/>
      <c r="D32" s="195"/>
      <c r="E32" s="157">
        <f>SUM(E7:E31)</f>
        <v>13790000</v>
      </c>
      <c r="F32" s="64">
        <f t="shared" ref="F32:M32" si="72">SUM(F7:F31)</f>
        <v>210000000</v>
      </c>
      <c r="G32" s="74">
        <f t="shared" si="72"/>
        <v>500000</v>
      </c>
      <c r="H32" s="74">
        <f t="shared" si="72"/>
        <v>0</v>
      </c>
      <c r="I32" s="64">
        <f t="shared" si="72"/>
        <v>209500000</v>
      </c>
      <c r="J32" s="74">
        <f t="shared" si="72"/>
        <v>0</v>
      </c>
      <c r="K32" s="64">
        <f t="shared" si="72"/>
        <v>0</v>
      </c>
      <c r="L32" s="64">
        <f t="shared" si="72"/>
        <v>0</v>
      </c>
      <c r="M32" s="74">
        <f t="shared" si="72"/>
        <v>0</v>
      </c>
      <c r="N32" s="64">
        <f>SUM(N7:N27)</f>
        <v>69500000</v>
      </c>
      <c r="O32" s="64">
        <f t="shared" ref="O32:AQ32" si="73">SUM(O7:O27)</f>
        <v>64500000</v>
      </c>
      <c r="P32" s="64">
        <f t="shared" si="73"/>
        <v>5000000</v>
      </c>
      <c r="Q32" s="64">
        <f t="shared" si="73"/>
        <v>15600000</v>
      </c>
      <c r="R32" s="64">
        <f t="shared" si="73"/>
        <v>14040000</v>
      </c>
      <c r="S32" s="64">
        <f>SUM(S7:S27)</f>
        <v>1560000</v>
      </c>
      <c r="T32" s="64">
        <f t="shared" si="73"/>
        <v>15600000</v>
      </c>
      <c r="U32" s="64">
        <f t="shared" si="73"/>
        <v>14040000</v>
      </c>
      <c r="V32" s="64">
        <f>SUM(V7:V27)</f>
        <v>1560000</v>
      </c>
      <c r="W32" s="64">
        <f t="shared" si="73"/>
        <v>15600000</v>
      </c>
      <c r="X32" s="64">
        <f>SUM(X7:X27)</f>
        <v>13560000</v>
      </c>
      <c r="Y32" s="64">
        <f>SUM(Y7:Y27)</f>
        <v>2040000</v>
      </c>
      <c r="Z32" s="64">
        <f t="shared" si="73"/>
        <v>15600000</v>
      </c>
      <c r="AA32" s="64">
        <f t="shared" si="73"/>
        <v>11740000</v>
      </c>
      <c r="AB32" s="64">
        <f t="shared" si="73"/>
        <v>3860000</v>
      </c>
      <c r="AC32" s="64">
        <f t="shared" si="73"/>
        <v>15600000</v>
      </c>
      <c r="AD32" s="64">
        <f t="shared" si="73"/>
        <v>10920000</v>
      </c>
      <c r="AE32" s="64">
        <f t="shared" si="73"/>
        <v>4680000</v>
      </c>
      <c r="AF32" s="64">
        <f t="shared" si="73"/>
        <v>15600000</v>
      </c>
      <c r="AG32" s="64">
        <f t="shared" si="73"/>
        <v>8044000</v>
      </c>
      <c r="AH32" s="64">
        <f t="shared" si="73"/>
        <v>7556000</v>
      </c>
      <c r="AI32" s="64">
        <f t="shared" si="73"/>
        <v>15600000</v>
      </c>
      <c r="AJ32" s="64">
        <f t="shared" si="73"/>
        <v>6100000</v>
      </c>
      <c r="AK32" s="64">
        <f t="shared" si="73"/>
        <v>9500000</v>
      </c>
      <c r="AL32" s="64">
        <f t="shared" si="73"/>
        <v>15600000</v>
      </c>
      <c r="AM32" s="64">
        <f t="shared" si="73"/>
        <v>3820000</v>
      </c>
      <c r="AN32" s="64">
        <f t="shared" si="73"/>
        <v>11780000</v>
      </c>
      <c r="AO32" s="64">
        <f t="shared" si="73"/>
        <v>15200000</v>
      </c>
      <c r="AP32" s="64">
        <f t="shared" si="73"/>
        <v>3040000</v>
      </c>
      <c r="AQ32" s="64">
        <f t="shared" si="73"/>
        <v>12160000</v>
      </c>
      <c r="AR32" s="119">
        <f t="shared" ref="AR32:BA32" si="74">SUM(AR7:AR31)</f>
        <v>0</v>
      </c>
      <c r="AS32" s="119">
        <f t="shared" si="74"/>
        <v>0</v>
      </c>
      <c r="AT32" s="119">
        <f t="shared" si="74"/>
        <v>0</v>
      </c>
      <c r="AU32" s="119">
        <f t="shared" si="74"/>
        <v>0</v>
      </c>
      <c r="AV32" s="119">
        <f t="shared" si="74"/>
        <v>0</v>
      </c>
      <c r="AW32" s="119">
        <f t="shared" si="74"/>
        <v>0</v>
      </c>
      <c r="AX32" s="119">
        <f t="shared" si="74"/>
        <v>0</v>
      </c>
      <c r="AY32" s="119">
        <f t="shared" si="74"/>
        <v>0</v>
      </c>
      <c r="AZ32" s="119">
        <f t="shared" si="74"/>
        <v>0</v>
      </c>
      <c r="BA32" s="69" t="e">
        <f t="shared" si="74"/>
        <v>#REF!</v>
      </c>
      <c r="BB32" s="147">
        <f>(L32+O32+R32+U32+X32+AA32+AD32+AG32+AJ32+AM32+AP32)</f>
        <v>149804000</v>
      </c>
      <c r="BC32" s="183">
        <f>SUM(BC7:BC28)</f>
        <v>208720000</v>
      </c>
    </row>
    <row r="33" spans="1:54" ht="12" thickTop="1" x14ac:dyDescent="0.2">
      <c r="A33" s="42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0"/>
      <c r="W33" s="16"/>
      <c r="X33" s="16"/>
      <c r="Y33" s="10"/>
      <c r="Z33" s="16"/>
      <c r="AA33" s="16"/>
      <c r="AB33" s="10"/>
      <c r="AC33" s="16"/>
      <c r="AD33" s="16"/>
      <c r="AE33" s="10"/>
      <c r="AF33" s="16"/>
      <c r="AG33" s="16"/>
      <c r="AH33" s="10"/>
      <c r="AI33" s="16"/>
      <c r="AJ33" s="16"/>
      <c r="AK33" s="10"/>
      <c r="AL33" s="16"/>
      <c r="AM33" s="16"/>
      <c r="AN33" s="10"/>
      <c r="AO33" s="16"/>
      <c r="AP33" s="16"/>
      <c r="AQ33" s="10"/>
      <c r="AR33" s="18"/>
      <c r="AS33" s="18"/>
      <c r="AT33" s="18"/>
      <c r="AU33" s="18"/>
      <c r="AV33" s="18"/>
      <c r="AW33" s="18"/>
      <c r="AX33" s="18"/>
      <c r="AY33" s="18"/>
      <c r="AZ33" s="18"/>
    </row>
    <row r="34" spans="1:54" x14ac:dyDescent="0.2">
      <c r="A34" s="32"/>
      <c r="F34" s="38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17"/>
      <c r="T34" s="16"/>
      <c r="U34" s="16"/>
      <c r="V34" s="10"/>
      <c r="W34" s="39"/>
      <c r="X34" s="39"/>
      <c r="Y34" s="17"/>
      <c r="Z34" s="39"/>
      <c r="AA34" s="39"/>
      <c r="AB34" s="17"/>
      <c r="AC34" s="39"/>
      <c r="AD34" s="39"/>
      <c r="AE34" s="17"/>
      <c r="AF34" s="39"/>
      <c r="AG34" s="39"/>
      <c r="AH34" s="17"/>
      <c r="AI34" s="39"/>
      <c r="AJ34" s="39"/>
      <c r="AK34" s="17"/>
      <c r="AL34" s="39"/>
      <c r="AM34" s="39"/>
      <c r="AN34" s="17"/>
      <c r="AO34" s="39"/>
      <c r="AP34" s="39"/>
      <c r="AQ34" s="17"/>
      <c r="AR34" s="18"/>
      <c r="AS34" s="18"/>
      <c r="AT34" s="18"/>
      <c r="AU34" s="18"/>
      <c r="AV34" s="18"/>
      <c r="AW34" s="18"/>
      <c r="AX34" s="18"/>
      <c r="AY34" s="18"/>
      <c r="AZ34" s="18"/>
    </row>
    <row r="35" spans="1:54" x14ac:dyDescent="0.2">
      <c r="A35" s="32"/>
      <c r="F35" s="38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17"/>
      <c r="T35" s="39"/>
      <c r="U35" s="39"/>
      <c r="V35" s="17"/>
      <c r="W35" s="39"/>
      <c r="X35" s="39"/>
      <c r="Y35" s="17"/>
      <c r="Z35" s="39"/>
      <c r="AA35" s="39"/>
      <c r="AB35" s="17"/>
      <c r="AC35" s="39"/>
      <c r="AD35" s="39"/>
      <c r="AE35" s="17"/>
      <c r="AF35" s="39"/>
      <c r="AG35" s="39"/>
      <c r="AH35" s="17"/>
      <c r="AI35" s="39"/>
      <c r="AJ35" s="39"/>
      <c r="AK35" s="17"/>
      <c r="AL35" s="39"/>
      <c r="AM35" s="39"/>
      <c r="AN35" s="17"/>
      <c r="AO35" s="39"/>
      <c r="AP35" s="39"/>
      <c r="AQ35" s="17"/>
      <c r="AR35" s="18"/>
      <c r="AS35" s="18"/>
      <c r="AT35" s="18"/>
      <c r="AU35" s="18"/>
      <c r="AV35" s="18"/>
      <c r="AW35" s="18"/>
      <c r="AX35" s="18"/>
      <c r="AY35" s="18"/>
      <c r="AZ35" s="18"/>
    </row>
    <row r="36" spans="1:54" s="75" customFormat="1" ht="15" x14ac:dyDescent="0.2">
      <c r="A36" s="196" t="s">
        <v>188</v>
      </c>
      <c r="B36" s="197"/>
      <c r="C36" s="197"/>
      <c r="D36" s="197"/>
      <c r="E36" s="198"/>
      <c r="F36" s="38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17"/>
      <c r="T36" s="39"/>
      <c r="U36" s="39"/>
      <c r="V36" s="17"/>
      <c r="W36" s="39"/>
      <c r="X36" s="39"/>
      <c r="Y36" s="17"/>
      <c r="Z36" s="39"/>
      <c r="AA36" s="39"/>
      <c r="AB36" s="17"/>
      <c r="AC36" s="39"/>
      <c r="AD36" s="39"/>
      <c r="AE36" s="17"/>
      <c r="AF36" s="39"/>
      <c r="AG36" s="39"/>
      <c r="AH36" s="17"/>
      <c r="AI36" s="39"/>
      <c r="AJ36" s="39"/>
      <c r="AK36" s="17"/>
      <c r="AL36" s="39"/>
      <c r="AM36" s="39"/>
      <c r="AN36" s="17"/>
      <c r="AO36" s="39"/>
      <c r="AP36" s="39"/>
      <c r="AQ36" s="17"/>
      <c r="AR36" s="18"/>
      <c r="AS36" s="18"/>
      <c r="AT36" s="18"/>
      <c r="AU36" s="18"/>
      <c r="AV36" s="18"/>
      <c r="AW36" s="18"/>
      <c r="AX36" s="18"/>
      <c r="AY36" s="18"/>
      <c r="AZ36" s="18"/>
      <c r="BA36" s="3"/>
      <c r="BB36" s="3"/>
    </row>
    <row r="37" spans="1:54" x14ac:dyDescent="0.2">
      <c r="A37" s="128" t="s">
        <v>186</v>
      </c>
      <c r="B37" s="155" t="s">
        <v>32</v>
      </c>
      <c r="C37" s="128" t="s">
        <v>33</v>
      </c>
      <c r="D37" s="128" t="s">
        <v>34</v>
      </c>
      <c r="E37" s="128" t="s">
        <v>231</v>
      </c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18"/>
      <c r="S37" s="20"/>
      <c r="T37" s="39"/>
      <c r="U37" s="39"/>
      <c r="V37" s="17"/>
      <c r="W37" s="20"/>
      <c r="X37" s="18"/>
      <c r="Y37" s="20"/>
      <c r="Z37" s="20"/>
      <c r="AA37" s="18"/>
      <c r="AB37" s="20"/>
      <c r="AC37" s="20"/>
      <c r="AD37" s="18"/>
      <c r="AE37" s="20"/>
      <c r="AF37" s="20"/>
      <c r="AG37" s="18"/>
      <c r="AH37" s="20"/>
      <c r="AI37" s="20"/>
      <c r="AJ37" s="18"/>
      <c r="AK37" s="20"/>
      <c r="AL37" s="20"/>
      <c r="AM37" s="18"/>
      <c r="AN37" s="20"/>
      <c r="AO37" s="20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20"/>
    </row>
    <row r="38" spans="1:54" ht="12" x14ac:dyDescent="0.2">
      <c r="A38" s="24">
        <f t="shared" ref="A38:A62" si="75">A7</f>
        <v>1</v>
      </c>
      <c r="B38" s="24" t="str">
        <f t="shared" ref="B38:B62" si="76">+D7</f>
        <v>TO STT YBSI</v>
      </c>
      <c r="C38" s="43" t="str">
        <f>C7</f>
        <v>Dede Fazri Yusup</v>
      </c>
      <c r="D38" s="24">
        <f>SUM(M7+P7+S7+V7+Y7+AB7+AE7+AH7+AK7+AN7+AQ7)</f>
        <v>2000000</v>
      </c>
      <c r="E38" s="24">
        <f>P7+S7+V7+Y7+AB7+AE7+AH7+AK7+AN7+AQ7</f>
        <v>2000000</v>
      </c>
      <c r="F38" s="105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18"/>
      <c r="S38" s="20"/>
      <c r="T38" s="20"/>
      <c r="U38" s="18"/>
      <c r="V38" s="20"/>
      <c r="W38" s="20"/>
      <c r="X38" s="18"/>
      <c r="Y38" s="20"/>
      <c r="Z38" s="20"/>
      <c r="AA38" s="18"/>
      <c r="AB38" s="20"/>
      <c r="AC38" s="20"/>
      <c r="AD38" s="18"/>
      <c r="AE38" s="20"/>
      <c r="AF38" s="20"/>
      <c r="AG38" s="18"/>
      <c r="AH38" s="20"/>
      <c r="AI38" s="20"/>
      <c r="AJ38" s="18"/>
      <c r="AK38" s="20"/>
      <c r="AL38" s="20"/>
      <c r="AM38" s="18"/>
      <c r="AN38" s="20"/>
      <c r="AO38" s="20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20"/>
    </row>
    <row r="39" spans="1:54" x14ac:dyDescent="0.2">
      <c r="A39" s="24">
        <f t="shared" si="75"/>
        <v>2</v>
      </c>
      <c r="B39" s="24" t="str">
        <f t="shared" si="76"/>
        <v>TO STT YBSI</v>
      </c>
      <c r="C39" s="43" t="str">
        <f t="shared" ref="C39:C62" si="77">C8</f>
        <v>Cepritanto</v>
      </c>
      <c r="D39" s="24">
        <f t="shared" ref="D39:D62" si="78">SUM(M8+P8+S8+V8+Y8+AB8+AE8+AH8+AK8+AN8+AQ8)</f>
        <v>0</v>
      </c>
      <c r="E39" s="24">
        <f t="shared" ref="E39:E62" si="79">P8+S8+V8+Y8+AB8+AE8+AH8+AK8+AN8+AQ8</f>
        <v>0</v>
      </c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18"/>
      <c r="S39" s="20"/>
      <c r="T39" s="20"/>
      <c r="U39" s="18"/>
      <c r="V39" s="20"/>
      <c r="W39" s="20"/>
      <c r="X39" s="18"/>
      <c r="Y39" s="20"/>
      <c r="Z39" s="20"/>
      <c r="AA39" s="18"/>
      <c r="AB39" s="20"/>
      <c r="AC39" s="20"/>
      <c r="AD39" s="18"/>
      <c r="AE39" s="20"/>
      <c r="AF39" s="20"/>
      <c r="AG39" s="18"/>
      <c r="AH39" s="20"/>
      <c r="AI39" s="20"/>
      <c r="AJ39" s="18"/>
      <c r="AK39" s="20"/>
      <c r="AL39" s="20"/>
      <c r="AM39" s="18"/>
      <c r="AN39" s="20"/>
      <c r="AO39" s="20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20"/>
    </row>
    <row r="40" spans="1:54" x14ac:dyDescent="0.2">
      <c r="A40" s="24">
        <f t="shared" si="75"/>
        <v>3</v>
      </c>
      <c r="B40" s="24" t="str">
        <f t="shared" si="76"/>
        <v>TO STT YBSI</v>
      </c>
      <c r="C40" s="43" t="str">
        <f t="shared" si="77"/>
        <v>Arif Patoni</v>
      </c>
      <c r="D40" s="24">
        <f t="shared" si="78"/>
        <v>4800000</v>
      </c>
      <c r="E40" s="24">
        <f t="shared" si="79"/>
        <v>4800000</v>
      </c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18"/>
      <c r="S40" s="20"/>
      <c r="T40" s="20"/>
      <c r="U40" s="18"/>
      <c r="V40" s="20"/>
      <c r="W40" s="20"/>
      <c r="X40" s="18"/>
      <c r="Y40" s="20"/>
      <c r="Z40" s="20"/>
      <c r="AA40" s="18"/>
      <c r="AB40" s="20"/>
      <c r="AC40" s="20"/>
      <c r="AD40" s="18"/>
      <c r="AE40" s="20"/>
      <c r="AF40" s="20"/>
      <c r="AG40" s="18"/>
      <c r="AH40" s="20"/>
      <c r="AI40" s="20"/>
      <c r="AJ40" s="18"/>
      <c r="AK40" s="20"/>
      <c r="AL40" s="20"/>
      <c r="AM40" s="18"/>
      <c r="AN40" s="20"/>
      <c r="AO40" s="20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20"/>
    </row>
    <row r="41" spans="1:54" x14ac:dyDescent="0.2">
      <c r="A41" s="24">
        <f t="shared" si="75"/>
        <v>4</v>
      </c>
      <c r="B41" s="24" t="str">
        <f t="shared" si="76"/>
        <v>TO STT YBSI</v>
      </c>
      <c r="C41" s="43" t="str">
        <f t="shared" si="77"/>
        <v>Ichlas Nugraha</v>
      </c>
      <c r="D41" s="24">
        <f t="shared" si="78"/>
        <v>0</v>
      </c>
      <c r="E41" s="24">
        <f t="shared" si="79"/>
        <v>0</v>
      </c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18"/>
      <c r="S41" s="20"/>
      <c r="T41" s="20"/>
      <c r="U41" s="18"/>
      <c r="V41" s="20"/>
      <c r="W41" s="20"/>
      <c r="X41" s="18"/>
      <c r="Y41" s="20"/>
      <c r="Z41" s="20"/>
      <c r="AA41" s="18"/>
      <c r="AB41" s="20"/>
      <c r="AC41" s="20"/>
      <c r="AD41" s="18"/>
      <c r="AE41" s="20"/>
      <c r="AF41" s="20"/>
      <c r="AG41" s="18"/>
      <c r="AH41" s="20"/>
      <c r="AI41" s="20"/>
      <c r="AJ41" s="18"/>
      <c r="AK41" s="20"/>
      <c r="AL41" s="20"/>
      <c r="AM41" s="18"/>
      <c r="AN41" s="20"/>
      <c r="AO41" s="20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20"/>
    </row>
    <row r="42" spans="1:54" s="75" customFormat="1" x14ac:dyDescent="0.2">
      <c r="A42" s="24">
        <f t="shared" si="75"/>
        <v>5</v>
      </c>
      <c r="B42" s="24" t="str">
        <f t="shared" si="76"/>
        <v>TO STT YBSI</v>
      </c>
      <c r="C42" s="43" t="str">
        <f t="shared" si="77"/>
        <v>Haryono Sihombing</v>
      </c>
      <c r="D42" s="24">
        <f t="shared" si="78"/>
        <v>2880000</v>
      </c>
      <c r="E42" s="24">
        <f t="shared" si="79"/>
        <v>2880000</v>
      </c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18"/>
      <c r="S42" s="20"/>
      <c r="T42" s="20"/>
      <c r="U42" s="18"/>
      <c r="V42" s="20"/>
      <c r="W42" s="20"/>
      <c r="X42" s="18"/>
      <c r="Y42" s="20"/>
      <c r="Z42" s="20"/>
      <c r="AA42" s="18"/>
      <c r="AB42" s="20"/>
      <c r="AC42" s="20"/>
      <c r="AD42" s="18"/>
      <c r="AE42" s="20"/>
      <c r="AF42" s="20"/>
      <c r="AG42" s="18"/>
      <c r="AH42" s="20"/>
      <c r="AI42" s="20"/>
      <c r="AJ42" s="18"/>
      <c r="AK42" s="20"/>
      <c r="AL42" s="20"/>
      <c r="AM42" s="18"/>
      <c r="AN42" s="20"/>
      <c r="AO42" s="20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20"/>
      <c r="BA42" s="3"/>
    </row>
    <row r="43" spans="1:54" x14ac:dyDescent="0.2">
      <c r="A43" s="24">
        <f t="shared" si="75"/>
        <v>6</v>
      </c>
      <c r="B43" s="24" t="str">
        <f t="shared" si="76"/>
        <v>TO STT YBSI</v>
      </c>
      <c r="C43" s="43" t="str">
        <f t="shared" si="77"/>
        <v>Ade Irvan Koswara</v>
      </c>
      <c r="D43" s="24">
        <f t="shared" si="78"/>
        <v>1500000</v>
      </c>
      <c r="E43" s="24">
        <f t="shared" si="79"/>
        <v>1500000</v>
      </c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18"/>
      <c r="S43" s="20"/>
      <c r="T43" s="20"/>
      <c r="U43" s="18"/>
      <c r="V43" s="20"/>
      <c r="W43" s="20"/>
      <c r="X43" s="18"/>
      <c r="Y43" s="20"/>
      <c r="Z43" s="20"/>
      <c r="AA43" s="18"/>
      <c r="AB43" s="20"/>
      <c r="AC43" s="20"/>
      <c r="AD43" s="18"/>
      <c r="AE43" s="20"/>
      <c r="AF43" s="20"/>
      <c r="AG43" s="18"/>
      <c r="AH43" s="20"/>
      <c r="AI43" s="20"/>
      <c r="AJ43" s="18"/>
      <c r="AK43" s="20"/>
      <c r="AL43" s="20"/>
      <c r="AM43" s="18"/>
      <c r="AN43" s="20"/>
      <c r="AO43" s="20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20"/>
    </row>
    <row r="44" spans="1:54" x14ac:dyDescent="0.2">
      <c r="A44" s="24">
        <f t="shared" si="75"/>
        <v>7</v>
      </c>
      <c r="B44" s="24" t="str">
        <f t="shared" si="76"/>
        <v>TO STT YBSI</v>
      </c>
      <c r="C44" s="43" t="str">
        <f t="shared" si="77"/>
        <v>Ujang Nanang Q</v>
      </c>
      <c r="D44" s="24">
        <f t="shared" si="78"/>
        <v>5000000</v>
      </c>
      <c r="E44" s="24">
        <f t="shared" si="79"/>
        <v>5000000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18"/>
      <c r="S44" s="20"/>
      <c r="T44" s="20"/>
      <c r="U44" s="18"/>
      <c r="V44" s="20"/>
      <c r="W44" s="20"/>
      <c r="X44" s="18"/>
      <c r="Y44" s="20"/>
      <c r="Z44" s="20"/>
      <c r="AA44" s="18"/>
      <c r="AB44" s="20"/>
      <c r="AC44" s="20"/>
      <c r="AD44" s="18"/>
      <c r="AE44" s="20"/>
      <c r="AF44" s="20"/>
      <c r="AG44" s="18"/>
      <c r="AH44" s="20"/>
      <c r="AI44" s="20"/>
      <c r="AJ44" s="18"/>
      <c r="AK44" s="20"/>
      <c r="AL44" s="20"/>
      <c r="AM44" s="18"/>
      <c r="AN44" s="20"/>
      <c r="AO44" s="20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20"/>
    </row>
    <row r="45" spans="1:54" x14ac:dyDescent="0.2">
      <c r="A45" s="24">
        <f t="shared" si="75"/>
        <v>8</v>
      </c>
      <c r="B45" s="24" t="str">
        <f t="shared" si="76"/>
        <v>TO STT YBSI</v>
      </c>
      <c r="C45" s="43" t="str">
        <f t="shared" si="77"/>
        <v>Faiz Shair</v>
      </c>
      <c r="D45" s="24">
        <f t="shared" si="78"/>
        <v>4000000</v>
      </c>
      <c r="E45" s="24">
        <f t="shared" si="79"/>
        <v>4000000</v>
      </c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18"/>
      <c r="S45" s="20"/>
      <c r="T45" s="20"/>
      <c r="U45" s="18"/>
      <c r="V45" s="20"/>
      <c r="W45" s="20"/>
      <c r="X45" s="18"/>
      <c r="Y45" s="20"/>
      <c r="Z45" s="20"/>
      <c r="AA45" s="18"/>
      <c r="AB45" s="20"/>
      <c r="AC45" s="20"/>
      <c r="AD45" s="18"/>
      <c r="AE45" s="20"/>
      <c r="AF45" s="20"/>
      <c r="AG45" s="18"/>
      <c r="AH45" s="20"/>
      <c r="AI45" s="20"/>
      <c r="AJ45" s="18"/>
      <c r="AK45" s="20"/>
      <c r="AL45" s="20"/>
      <c r="AM45" s="18"/>
      <c r="AN45" s="20"/>
      <c r="AO45" s="20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20"/>
    </row>
    <row r="46" spans="1:54" s="75" customFormat="1" x14ac:dyDescent="0.2">
      <c r="A46" s="24">
        <f t="shared" si="75"/>
        <v>9</v>
      </c>
      <c r="B46" s="24" t="str">
        <f t="shared" si="76"/>
        <v>TO STT YBSI</v>
      </c>
      <c r="C46" s="43" t="str">
        <f t="shared" si="77"/>
        <v>Rizki M Fauzi</v>
      </c>
      <c r="D46" s="24">
        <f t="shared" si="78"/>
        <v>2000000</v>
      </c>
      <c r="E46" s="24">
        <f t="shared" si="79"/>
        <v>2000000</v>
      </c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18"/>
      <c r="S46" s="20"/>
      <c r="T46" s="20"/>
      <c r="U46" s="18"/>
      <c r="V46" s="20"/>
      <c r="W46" s="20"/>
      <c r="X46" s="18"/>
      <c r="Y46" s="20"/>
      <c r="Z46" s="20"/>
      <c r="AA46" s="18"/>
      <c r="AB46" s="20"/>
      <c r="AC46" s="20"/>
      <c r="AD46" s="18"/>
      <c r="AE46" s="20"/>
      <c r="AF46" s="20"/>
      <c r="AG46" s="18"/>
      <c r="AH46" s="20"/>
      <c r="AI46" s="20"/>
      <c r="AJ46" s="18"/>
      <c r="AK46" s="20"/>
      <c r="AL46" s="20"/>
      <c r="AM46" s="18"/>
      <c r="AN46" s="20"/>
      <c r="AO46" s="20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20"/>
      <c r="BA46" s="3"/>
    </row>
    <row r="47" spans="1:54" x14ac:dyDescent="0.2">
      <c r="A47" s="24">
        <f t="shared" si="75"/>
        <v>10</v>
      </c>
      <c r="B47" s="24" t="str">
        <f t="shared" si="76"/>
        <v>TO STT YBSI</v>
      </c>
      <c r="C47" s="43" t="str">
        <f t="shared" si="77"/>
        <v>Sutan Aji</v>
      </c>
      <c r="D47" s="24">
        <f t="shared" si="78"/>
        <v>0</v>
      </c>
      <c r="E47" s="24">
        <f t="shared" si="79"/>
        <v>0</v>
      </c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18"/>
      <c r="S47" s="20"/>
      <c r="T47" s="20"/>
      <c r="U47" s="18"/>
      <c r="V47" s="20"/>
      <c r="W47" s="20"/>
      <c r="X47" s="18"/>
      <c r="Y47" s="20"/>
      <c r="Z47" s="20"/>
      <c r="AA47" s="18"/>
      <c r="AB47" s="20"/>
      <c r="AC47" s="20"/>
      <c r="AD47" s="18"/>
      <c r="AE47" s="20"/>
      <c r="AF47" s="20"/>
      <c r="AG47" s="18"/>
      <c r="AH47" s="20"/>
      <c r="AI47" s="20"/>
      <c r="AJ47" s="18"/>
      <c r="AK47" s="20"/>
      <c r="AL47" s="20"/>
      <c r="AM47" s="18"/>
      <c r="AN47" s="20"/>
      <c r="AO47" s="20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20"/>
    </row>
    <row r="48" spans="1:54" ht="13.5" customHeight="1" x14ac:dyDescent="0.2">
      <c r="A48" s="24">
        <f t="shared" si="75"/>
        <v>11</v>
      </c>
      <c r="B48" s="24" t="str">
        <f t="shared" si="76"/>
        <v>TO STT YBSI</v>
      </c>
      <c r="C48" s="43" t="str">
        <f t="shared" si="77"/>
        <v>Karna Egie</v>
      </c>
      <c r="D48" s="24">
        <f t="shared" si="78"/>
        <v>4500000</v>
      </c>
      <c r="E48" s="24">
        <f t="shared" si="79"/>
        <v>4500000</v>
      </c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18"/>
      <c r="S48" s="20"/>
      <c r="T48" s="20"/>
      <c r="U48" s="18"/>
      <c r="V48" s="20"/>
      <c r="W48" s="20"/>
      <c r="X48" s="18"/>
      <c r="Y48" s="20"/>
      <c r="Z48" s="20"/>
      <c r="AA48" s="18"/>
      <c r="AB48" s="20"/>
      <c r="AC48" s="20"/>
      <c r="AD48" s="18"/>
      <c r="AE48" s="20"/>
      <c r="AF48" s="20"/>
      <c r="AG48" s="18"/>
      <c r="AH48" s="20"/>
      <c r="AI48" s="20"/>
      <c r="AJ48" s="18"/>
      <c r="AK48" s="20"/>
      <c r="AL48" s="20"/>
      <c r="AM48" s="18"/>
      <c r="AN48" s="20"/>
      <c r="AO48" s="20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20"/>
    </row>
    <row r="49" spans="1:55" x14ac:dyDescent="0.2">
      <c r="A49" s="24">
        <f t="shared" si="75"/>
        <v>12</v>
      </c>
      <c r="B49" s="24" t="str">
        <f t="shared" si="76"/>
        <v>TO STT YBSI</v>
      </c>
      <c r="C49" s="43" t="str">
        <f t="shared" si="77"/>
        <v xml:space="preserve">Yogi </v>
      </c>
      <c r="D49" s="24">
        <f t="shared" si="78"/>
        <v>0</v>
      </c>
      <c r="E49" s="24">
        <f t="shared" si="79"/>
        <v>0</v>
      </c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18"/>
      <c r="S49" s="20"/>
      <c r="T49" s="20"/>
      <c r="U49" s="18"/>
      <c r="V49" s="20"/>
      <c r="W49" s="20"/>
      <c r="X49" s="18"/>
      <c r="Y49" s="20"/>
      <c r="Z49" s="20"/>
      <c r="AA49" s="18"/>
      <c r="AB49" s="20"/>
      <c r="AC49" s="20"/>
      <c r="AD49" s="18"/>
      <c r="AE49" s="20"/>
      <c r="AF49" s="20"/>
      <c r="AG49" s="18"/>
      <c r="AH49" s="20"/>
      <c r="AI49" s="20"/>
      <c r="AJ49" s="18"/>
      <c r="AK49" s="20"/>
      <c r="AL49" s="20"/>
      <c r="AM49" s="18"/>
      <c r="AN49" s="20"/>
      <c r="AO49" s="20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20"/>
    </row>
    <row r="50" spans="1:55" x14ac:dyDescent="0.2">
      <c r="A50" s="24">
        <f t="shared" si="75"/>
        <v>13</v>
      </c>
      <c r="B50" s="24" t="str">
        <f t="shared" si="76"/>
        <v>TO STT YBSI</v>
      </c>
      <c r="C50" s="43" t="str">
        <f t="shared" si="77"/>
        <v>Dzikri Burhani</v>
      </c>
      <c r="D50" s="24">
        <f t="shared" si="78"/>
        <v>3000000</v>
      </c>
      <c r="E50" s="24">
        <f t="shared" si="79"/>
        <v>3000000</v>
      </c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18"/>
      <c r="S50" s="20"/>
      <c r="T50" s="20"/>
      <c r="U50" s="18"/>
      <c r="V50" s="20"/>
      <c r="W50" s="20"/>
      <c r="X50" s="18"/>
      <c r="Y50" s="20"/>
      <c r="Z50" s="20"/>
      <c r="AA50" s="18"/>
      <c r="AB50" s="20"/>
      <c r="AC50" s="20"/>
      <c r="AD50" s="18"/>
      <c r="AE50" s="20"/>
      <c r="AF50" s="20"/>
      <c r="AG50" s="18"/>
      <c r="AH50" s="20"/>
      <c r="AI50" s="20"/>
      <c r="AJ50" s="18"/>
      <c r="AK50" s="20"/>
      <c r="AL50" s="20"/>
      <c r="AM50" s="18"/>
      <c r="AN50" s="20"/>
      <c r="AO50" s="20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20"/>
    </row>
    <row r="51" spans="1:55" x14ac:dyDescent="0.2">
      <c r="A51" s="24">
        <f t="shared" si="75"/>
        <v>14</v>
      </c>
      <c r="B51" s="24" t="str">
        <f t="shared" si="76"/>
        <v>TO STT YBSI</v>
      </c>
      <c r="C51" s="43" t="str">
        <f t="shared" si="77"/>
        <v>M. Angga Abdurrohman</v>
      </c>
      <c r="D51" s="24">
        <f t="shared" si="78"/>
        <v>3000000</v>
      </c>
      <c r="E51" s="24">
        <f t="shared" si="79"/>
        <v>3000000</v>
      </c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18"/>
      <c r="S51" s="20"/>
      <c r="T51" s="20"/>
      <c r="U51" s="18"/>
      <c r="V51" s="20"/>
      <c r="W51" s="20"/>
      <c r="X51" s="18"/>
      <c r="Y51" s="20"/>
      <c r="Z51" s="20"/>
      <c r="AA51" s="18"/>
      <c r="AB51" s="20"/>
      <c r="AC51" s="20"/>
      <c r="AD51" s="18"/>
      <c r="AE51" s="20"/>
      <c r="AF51" s="20"/>
      <c r="AG51" s="18"/>
      <c r="AH51" s="20"/>
      <c r="AI51" s="20"/>
      <c r="AJ51" s="18"/>
      <c r="AK51" s="20"/>
      <c r="AL51" s="20"/>
      <c r="AM51" s="18"/>
      <c r="AN51" s="20"/>
      <c r="AO51" s="20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20"/>
    </row>
    <row r="52" spans="1:55" x14ac:dyDescent="0.2">
      <c r="A52" s="24">
        <f t="shared" si="75"/>
        <v>15</v>
      </c>
      <c r="B52" s="24" t="str">
        <f t="shared" si="76"/>
        <v>TO STT YBSI</v>
      </c>
      <c r="C52" s="43" t="str">
        <f t="shared" si="77"/>
        <v>Yana Mulyana</v>
      </c>
      <c r="D52" s="24">
        <f t="shared" si="78"/>
        <v>3096000</v>
      </c>
      <c r="E52" s="24">
        <f t="shared" si="79"/>
        <v>3096000</v>
      </c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18"/>
      <c r="S52" s="20"/>
      <c r="T52" s="20"/>
      <c r="U52" s="18"/>
      <c r="V52" s="20"/>
      <c r="W52" s="20"/>
      <c r="X52" s="18"/>
      <c r="Y52" s="20"/>
      <c r="Z52" s="20"/>
      <c r="AA52" s="18"/>
      <c r="AB52" s="20"/>
      <c r="AC52" s="20"/>
      <c r="AD52" s="18"/>
      <c r="AE52" s="20"/>
      <c r="AF52" s="20"/>
      <c r="AG52" s="18"/>
      <c r="AH52" s="20"/>
      <c r="AI52" s="20"/>
      <c r="AJ52" s="18"/>
      <c r="AK52" s="20"/>
      <c r="AL52" s="20"/>
      <c r="AM52" s="18"/>
      <c r="AN52" s="20"/>
      <c r="AO52" s="20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20"/>
    </row>
    <row r="53" spans="1:55" x14ac:dyDescent="0.2">
      <c r="A53" s="24">
        <f t="shared" si="75"/>
        <v>16</v>
      </c>
      <c r="B53" s="24" t="str">
        <f t="shared" si="76"/>
        <v>TO STT YBSI</v>
      </c>
      <c r="C53" s="43" t="str">
        <f t="shared" si="77"/>
        <v>Rosihan Mubarok</v>
      </c>
      <c r="D53" s="24">
        <f t="shared" si="78"/>
        <v>1220000</v>
      </c>
      <c r="E53" s="24">
        <f t="shared" si="79"/>
        <v>1220000</v>
      </c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18"/>
      <c r="S53" s="20"/>
      <c r="T53" s="20"/>
      <c r="U53" s="18"/>
      <c r="V53" s="20"/>
      <c r="W53" s="20"/>
      <c r="X53" s="18"/>
      <c r="Y53" s="20"/>
      <c r="Z53" s="20"/>
      <c r="AA53" s="18"/>
      <c r="AB53" s="20"/>
      <c r="AC53" s="20"/>
      <c r="AD53" s="18"/>
      <c r="AE53" s="20"/>
      <c r="AF53" s="20"/>
      <c r="AG53" s="18"/>
      <c r="AH53" s="20"/>
      <c r="AI53" s="20"/>
      <c r="AJ53" s="18"/>
      <c r="AK53" s="20"/>
      <c r="AL53" s="20"/>
      <c r="AM53" s="18"/>
      <c r="AN53" s="20"/>
      <c r="AO53" s="20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20"/>
    </row>
    <row r="54" spans="1:55" s="75" customFormat="1" x14ac:dyDescent="0.2">
      <c r="A54" s="24">
        <f t="shared" si="75"/>
        <v>17</v>
      </c>
      <c r="B54" s="24" t="str">
        <f t="shared" si="76"/>
        <v>TO STT YBSI</v>
      </c>
      <c r="C54" s="43" t="str">
        <f t="shared" si="77"/>
        <v>Andri Sukmawan</v>
      </c>
      <c r="D54" s="24">
        <f t="shared" si="78"/>
        <v>0</v>
      </c>
      <c r="E54" s="24">
        <f t="shared" si="79"/>
        <v>0</v>
      </c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18"/>
      <c r="S54" s="20"/>
      <c r="T54" s="20"/>
      <c r="U54" s="18"/>
      <c r="V54" s="20"/>
      <c r="W54" s="20"/>
      <c r="X54" s="18"/>
      <c r="Y54" s="20"/>
      <c r="Z54" s="20"/>
      <c r="AA54" s="18"/>
      <c r="AB54" s="20"/>
      <c r="AC54" s="20"/>
      <c r="AD54" s="18"/>
      <c r="AE54" s="20"/>
      <c r="AF54" s="20"/>
      <c r="AG54" s="18"/>
      <c r="AH54" s="20"/>
      <c r="AI54" s="20"/>
      <c r="AJ54" s="18"/>
      <c r="AK54" s="20"/>
      <c r="AL54" s="20"/>
      <c r="AM54" s="18"/>
      <c r="AN54" s="20"/>
      <c r="AO54" s="20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20"/>
      <c r="BA54" s="3"/>
    </row>
    <row r="55" spans="1:55" x14ac:dyDescent="0.2">
      <c r="A55" s="24">
        <f t="shared" si="75"/>
        <v>18</v>
      </c>
      <c r="B55" s="24" t="str">
        <f t="shared" si="76"/>
        <v>TO STT YBSI</v>
      </c>
      <c r="C55" s="43" t="str">
        <f t="shared" si="77"/>
        <v>Andriansyah</v>
      </c>
      <c r="D55" s="24">
        <f t="shared" si="78"/>
        <v>1200000</v>
      </c>
      <c r="E55" s="24">
        <f t="shared" si="79"/>
        <v>1200000</v>
      </c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18"/>
      <c r="S55" s="20"/>
      <c r="T55" s="20"/>
      <c r="U55" s="18"/>
      <c r="V55" s="20"/>
      <c r="W55" s="20"/>
      <c r="X55" s="18"/>
      <c r="Y55" s="20"/>
      <c r="Z55" s="20"/>
      <c r="AA55" s="18"/>
      <c r="AB55" s="20"/>
      <c r="AC55" s="20"/>
      <c r="AD55" s="18"/>
      <c r="AE55" s="20"/>
      <c r="AF55" s="20"/>
      <c r="AG55" s="18"/>
      <c r="AH55" s="20"/>
      <c r="AI55" s="20"/>
      <c r="AJ55" s="18"/>
      <c r="AK55" s="20"/>
      <c r="AL55" s="20"/>
      <c r="AM55" s="18"/>
      <c r="AN55" s="20"/>
      <c r="AO55" s="20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20"/>
    </row>
    <row r="56" spans="1:55" s="75" customFormat="1" x14ac:dyDescent="0.2">
      <c r="A56" s="173">
        <f t="shared" si="75"/>
        <v>19</v>
      </c>
      <c r="B56" s="173" t="str">
        <f t="shared" si="76"/>
        <v>TO STT YBSI</v>
      </c>
      <c r="C56" s="174" t="str">
        <f t="shared" si="77"/>
        <v>Rijal Maulana</v>
      </c>
      <c r="D56" s="24">
        <f t="shared" si="78"/>
        <v>9000000</v>
      </c>
      <c r="E56" s="24">
        <f t="shared" si="79"/>
        <v>9000000</v>
      </c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18"/>
      <c r="S56" s="20"/>
      <c r="T56" s="20"/>
      <c r="U56" s="18"/>
      <c r="V56" s="20"/>
      <c r="W56" s="20"/>
      <c r="X56" s="18"/>
      <c r="Y56" s="20"/>
      <c r="Z56" s="20"/>
      <c r="AA56" s="18"/>
      <c r="AB56" s="20"/>
      <c r="AC56" s="20"/>
      <c r="AD56" s="18"/>
      <c r="AE56" s="20"/>
      <c r="AF56" s="20"/>
      <c r="AG56" s="18"/>
      <c r="AH56" s="20"/>
      <c r="AI56" s="20"/>
      <c r="AJ56" s="18"/>
      <c r="AK56" s="20"/>
      <c r="AL56" s="20"/>
      <c r="AM56" s="18"/>
      <c r="AN56" s="20"/>
      <c r="AO56" s="20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20"/>
      <c r="BA56" s="3"/>
    </row>
    <row r="57" spans="1:55" x14ac:dyDescent="0.2">
      <c r="A57" s="167">
        <f t="shared" si="75"/>
        <v>20</v>
      </c>
      <c r="B57" s="167" t="str">
        <f t="shared" si="76"/>
        <v>TO STT YBSI</v>
      </c>
      <c r="C57" s="168" t="str">
        <f t="shared" si="77"/>
        <v>Andi Tirta Sonjaya</v>
      </c>
      <c r="D57" s="167">
        <f>SUM(E26+M26+P26+S26+V26+Y26+AB26+AE26+AH26+AK26+AN26+AQ26)</f>
        <v>15290000</v>
      </c>
      <c r="E57" s="24">
        <f t="shared" si="79"/>
        <v>10000000</v>
      </c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18"/>
      <c r="S57" s="20"/>
      <c r="T57" s="20"/>
      <c r="U57" s="18"/>
      <c r="V57" s="20"/>
      <c r="W57" s="20"/>
      <c r="X57" s="18"/>
      <c r="Y57" s="20"/>
      <c r="Z57" s="20"/>
      <c r="AA57" s="18"/>
      <c r="AB57" s="20"/>
      <c r="AC57" s="20"/>
      <c r="AD57" s="18"/>
      <c r="AE57" s="20"/>
      <c r="AF57" s="20"/>
      <c r="AG57" s="18"/>
      <c r="AH57" s="20"/>
      <c r="AI57" s="20"/>
      <c r="AJ57" s="18"/>
      <c r="AK57" s="20"/>
      <c r="AL57" s="20"/>
      <c r="AM57" s="18"/>
      <c r="AN57" s="20"/>
      <c r="AO57" s="20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20"/>
    </row>
    <row r="58" spans="1:55" s="75" customFormat="1" x14ac:dyDescent="0.2">
      <c r="A58" s="173">
        <f t="shared" si="75"/>
        <v>21</v>
      </c>
      <c r="B58" s="173" t="str">
        <f t="shared" si="76"/>
        <v>TO STT YBSI</v>
      </c>
      <c r="C58" s="174" t="str">
        <f t="shared" si="77"/>
        <v>Dadan Nurdiana</v>
      </c>
      <c r="D58" s="24">
        <f t="shared" si="78"/>
        <v>2500000</v>
      </c>
      <c r="E58" s="24">
        <f t="shared" si="79"/>
        <v>2500000</v>
      </c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18"/>
      <c r="S58" s="20"/>
      <c r="T58" s="20"/>
      <c r="U58" s="18"/>
      <c r="V58" s="20"/>
      <c r="W58" s="20"/>
      <c r="X58" s="18"/>
      <c r="Y58" s="20"/>
      <c r="Z58" s="20"/>
      <c r="AA58" s="18"/>
      <c r="AB58" s="20"/>
      <c r="AC58" s="20"/>
      <c r="AD58" s="18"/>
      <c r="AE58" s="20"/>
      <c r="AF58" s="20"/>
      <c r="AG58" s="18"/>
      <c r="AH58" s="20"/>
      <c r="AI58" s="20"/>
      <c r="AJ58" s="18"/>
      <c r="AK58" s="20"/>
      <c r="AL58" s="20"/>
      <c r="AM58" s="18"/>
      <c r="AN58" s="20"/>
      <c r="AO58" s="20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20"/>
      <c r="BA58" s="3"/>
    </row>
    <row r="59" spans="1:55" x14ac:dyDescent="0.2">
      <c r="A59" s="169">
        <f t="shared" si="75"/>
        <v>22</v>
      </c>
      <c r="B59" s="169" t="str">
        <f t="shared" si="76"/>
        <v>TO STT YBSI</v>
      </c>
      <c r="C59" s="170" t="str">
        <f>C28</f>
        <v>Asep Mulyana (DO)</v>
      </c>
      <c r="D59" s="24">
        <f t="shared" si="78"/>
        <v>0</v>
      </c>
      <c r="E59" s="24">
        <f t="shared" si="79"/>
        <v>0</v>
      </c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18"/>
      <c r="S59" s="20"/>
      <c r="T59" s="20"/>
      <c r="U59" s="18"/>
      <c r="V59" s="20"/>
      <c r="W59" s="20"/>
      <c r="X59" s="18"/>
      <c r="Y59" s="20"/>
      <c r="Z59" s="20"/>
      <c r="AA59" s="18"/>
      <c r="AB59" s="20"/>
      <c r="AC59" s="20"/>
      <c r="AD59" s="18"/>
      <c r="AE59" s="20"/>
      <c r="AF59" s="20"/>
      <c r="AG59" s="18"/>
      <c r="AH59" s="20"/>
      <c r="AI59" s="20"/>
      <c r="AJ59" s="18"/>
      <c r="AK59" s="20"/>
      <c r="AL59" s="20"/>
      <c r="AM59" s="18"/>
      <c r="AN59" s="20"/>
      <c r="AO59" s="20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20"/>
    </row>
    <row r="60" spans="1:55" x14ac:dyDescent="0.2">
      <c r="A60" s="24">
        <f t="shared" si="75"/>
        <v>23</v>
      </c>
      <c r="B60" s="24">
        <f t="shared" si="76"/>
        <v>0</v>
      </c>
      <c r="C60" s="43">
        <f t="shared" si="77"/>
        <v>0</v>
      </c>
      <c r="D60" s="24">
        <f t="shared" si="78"/>
        <v>0</v>
      </c>
      <c r="E60" s="24">
        <f t="shared" si="79"/>
        <v>0</v>
      </c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18"/>
      <c r="S60" s="20"/>
      <c r="T60" s="20"/>
      <c r="U60" s="18"/>
      <c r="V60" s="20"/>
      <c r="W60" s="20"/>
      <c r="X60" s="18"/>
      <c r="Y60" s="20"/>
      <c r="Z60" s="20"/>
      <c r="AA60" s="18"/>
      <c r="AB60" s="20"/>
      <c r="AC60" s="20"/>
      <c r="AD60" s="18"/>
      <c r="AE60" s="20"/>
      <c r="AF60" s="20"/>
      <c r="AG60" s="18"/>
      <c r="AH60" s="20"/>
      <c r="AI60" s="20"/>
      <c r="AJ60" s="18"/>
      <c r="AK60" s="20"/>
      <c r="AL60" s="20"/>
      <c r="AM60" s="18"/>
      <c r="AN60" s="20"/>
      <c r="AO60" s="20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20"/>
    </row>
    <row r="61" spans="1:55" x14ac:dyDescent="0.2">
      <c r="A61" s="24">
        <f t="shared" si="75"/>
        <v>24</v>
      </c>
      <c r="B61" s="24">
        <f t="shared" si="76"/>
        <v>0</v>
      </c>
      <c r="C61" s="43">
        <f t="shared" si="77"/>
        <v>0</v>
      </c>
      <c r="D61" s="24">
        <f t="shared" si="78"/>
        <v>0</v>
      </c>
      <c r="E61" s="24">
        <f t="shared" si="79"/>
        <v>0</v>
      </c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18"/>
      <c r="T61" s="20"/>
      <c r="U61" s="18"/>
      <c r="V61" s="20"/>
      <c r="W61" s="20"/>
      <c r="X61" s="20"/>
      <c r="Y61" s="18"/>
      <c r="Z61" s="20"/>
      <c r="AA61" s="20"/>
      <c r="AB61" s="18"/>
      <c r="AC61" s="20"/>
      <c r="AD61" s="20"/>
      <c r="AE61" s="18"/>
      <c r="AF61" s="20"/>
      <c r="AG61" s="20"/>
      <c r="AH61" s="18"/>
      <c r="AI61" s="20"/>
      <c r="AJ61" s="20"/>
      <c r="AK61" s="18"/>
      <c r="AL61" s="20"/>
      <c r="AM61" s="20"/>
      <c r="AN61" s="18"/>
      <c r="AO61" s="20"/>
      <c r="AP61" s="20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20"/>
    </row>
    <row r="62" spans="1:55" x14ac:dyDescent="0.2">
      <c r="A62" s="24">
        <f t="shared" si="75"/>
        <v>25</v>
      </c>
      <c r="B62" s="24">
        <f t="shared" si="76"/>
        <v>0</v>
      </c>
      <c r="C62" s="43">
        <f t="shared" si="77"/>
        <v>0</v>
      </c>
      <c r="D62" s="24">
        <f t="shared" si="78"/>
        <v>0</v>
      </c>
      <c r="E62" s="24">
        <f t="shared" si="79"/>
        <v>0</v>
      </c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18"/>
      <c r="T62" s="20"/>
      <c r="U62" s="20"/>
      <c r="V62" s="18"/>
      <c r="W62" s="20"/>
      <c r="X62" s="20"/>
      <c r="Y62" s="18"/>
      <c r="Z62" s="20"/>
      <c r="AA62" s="20"/>
      <c r="AB62" s="18"/>
      <c r="AC62" s="20"/>
      <c r="AD62" s="20"/>
      <c r="AE62" s="18"/>
      <c r="AF62" s="20"/>
      <c r="AG62" s="20"/>
      <c r="AH62" s="18"/>
      <c r="AI62" s="20"/>
      <c r="AJ62" s="20"/>
      <c r="AK62" s="18"/>
      <c r="AL62" s="20"/>
      <c r="AM62" s="20"/>
      <c r="AN62" s="18"/>
      <c r="AO62" s="20"/>
      <c r="AP62" s="20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20"/>
    </row>
    <row r="63" spans="1:55" ht="12" thickBot="1" x14ac:dyDescent="0.25">
      <c r="A63" s="188" t="s">
        <v>39</v>
      </c>
      <c r="B63" s="188"/>
      <c r="C63" s="189"/>
      <c r="D63" s="128">
        <f>SUM(D38:D61)</f>
        <v>64986000</v>
      </c>
      <c r="E63" s="128">
        <f>SUM(E38:E61)</f>
        <v>59696000</v>
      </c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18"/>
      <c r="T63" s="20"/>
      <c r="U63" s="20"/>
      <c r="V63" s="18"/>
      <c r="W63" s="20"/>
      <c r="X63" s="20"/>
      <c r="Y63" s="18"/>
      <c r="Z63" s="20"/>
      <c r="AA63" s="20"/>
      <c r="AB63" s="18"/>
      <c r="AC63" s="20"/>
      <c r="AD63" s="20"/>
      <c r="AE63" s="18"/>
      <c r="AF63" s="20"/>
      <c r="AG63" s="20"/>
      <c r="AH63" s="18"/>
      <c r="AI63" s="20"/>
      <c r="AJ63" s="20"/>
      <c r="AK63" s="18"/>
      <c r="AL63" s="20"/>
      <c r="AM63" s="20"/>
      <c r="AN63" s="18"/>
      <c r="AO63" s="20"/>
      <c r="AP63" s="20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20"/>
    </row>
    <row r="64" spans="1:55" ht="16.5" thickTop="1" thickBot="1" x14ac:dyDescent="0.3">
      <c r="A64" s="32"/>
      <c r="B64" s="40"/>
      <c r="C64" s="20"/>
      <c r="D64" s="32"/>
      <c r="E64" s="32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18"/>
      <c r="T64" s="20"/>
      <c r="U64" s="20"/>
      <c r="V64" s="18"/>
      <c r="W64" s="20"/>
      <c r="X64" s="20"/>
      <c r="Y64" s="18"/>
      <c r="Z64" s="20"/>
      <c r="AA64" s="20"/>
      <c r="AB64" s="18"/>
      <c r="AC64" s="20"/>
      <c r="AD64" s="20"/>
      <c r="AE64" s="18"/>
      <c r="AF64" s="20"/>
      <c r="AG64" s="20"/>
      <c r="AH64" s="18"/>
      <c r="AI64" s="20"/>
      <c r="AJ64" s="20"/>
      <c r="AK64" s="18"/>
      <c r="AL64" s="20"/>
      <c r="AM64" s="20"/>
      <c r="AN64" s="18"/>
      <c r="AO64" s="20"/>
      <c r="AP64" s="20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20"/>
      <c r="BC64" s="65"/>
    </row>
    <row r="65" spans="1:54" ht="12" thickTop="1" x14ac:dyDescent="0.2">
      <c r="A65" s="32" t="s">
        <v>232</v>
      </c>
      <c r="B65" s="40"/>
      <c r="C65" s="20"/>
      <c r="D65" s="32"/>
      <c r="E65" s="32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18"/>
      <c r="T65" s="20"/>
      <c r="U65" s="20"/>
      <c r="V65" s="18"/>
      <c r="W65" s="20"/>
      <c r="X65" s="20"/>
      <c r="Y65" s="18"/>
      <c r="Z65" s="20"/>
      <c r="AA65" s="20"/>
      <c r="AB65" s="18"/>
      <c r="AC65" s="20"/>
      <c r="AD65" s="20"/>
      <c r="AE65" s="18"/>
      <c r="AF65" s="20"/>
      <c r="AG65" s="20"/>
      <c r="AH65" s="18"/>
      <c r="AI65" s="20"/>
      <c r="AJ65" s="20"/>
      <c r="AK65" s="18"/>
      <c r="AL65" s="20"/>
      <c r="AM65" s="20"/>
      <c r="AN65" s="18"/>
      <c r="AO65" s="20"/>
      <c r="AP65" s="20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20"/>
    </row>
    <row r="66" spans="1:54" x14ac:dyDescent="0.2">
      <c r="A66" s="32" t="s">
        <v>233</v>
      </c>
      <c r="B66" s="40"/>
      <c r="C66" s="20"/>
      <c r="D66" s="32"/>
      <c r="E66" s="32" t="s">
        <v>235</v>
      </c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18"/>
      <c r="T66" s="20"/>
      <c r="U66" s="20"/>
      <c r="V66" s="18"/>
      <c r="W66" s="20"/>
      <c r="X66" s="20"/>
      <c r="Y66" s="18"/>
      <c r="Z66" s="20"/>
      <c r="AA66" s="20"/>
      <c r="AB66" s="18"/>
      <c r="AC66" s="20"/>
      <c r="AD66" s="20"/>
      <c r="AE66" s="18"/>
      <c r="AF66" s="20"/>
      <c r="AG66" s="20"/>
      <c r="AH66" s="18"/>
      <c r="AI66" s="20"/>
      <c r="AJ66" s="20"/>
      <c r="AK66" s="18"/>
      <c r="AL66" s="20"/>
      <c r="AM66" s="20"/>
      <c r="AN66" s="18"/>
      <c r="AO66" s="20"/>
      <c r="AP66" s="20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20"/>
    </row>
    <row r="67" spans="1:54" x14ac:dyDescent="0.2">
      <c r="A67" s="32"/>
      <c r="B67" s="40"/>
      <c r="C67" s="20"/>
      <c r="D67" s="32"/>
      <c r="E67" s="32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18"/>
      <c r="T67" s="20"/>
      <c r="U67" s="20"/>
      <c r="V67" s="18"/>
      <c r="W67" s="20"/>
      <c r="X67" s="20"/>
      <c r="Y67" s="18"/>
      <c r="Z67" s="20"/>
      <c r="AA67" s="20"/>
      <c r="AB67" s="18"/>
      <c r="AC67" s="20"/>
      <c r="AD67" s="20"/>
      <c r="AE67" s="18"/>
      <c r="AF67" s="20"/>
      <c r="AG67" s="20"/>
      <c r="AH67" s="18"/>
      <c r="AI67" s="20"/>
      <c r="AJ67" s="20"/>
      <c r="AK67" s="18"/>
      <c r="AL67" s="20"/>
      <c r="AM67" s="20"/>
      <c r="AN67" s="18"/>
      <c r="AO67" s="20"/>
      <c r="AP67" s="20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20"/>
    </row>
    <row r="68" spans="1:54" x14ac:dyDescent="0.2">
      <c r="A68" s="32"/>
      <c r="B68" s="40"/>
      <c r="C68" s="20"/>
      <c r="D68" s="32"/>
      <c r="E68" s="32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18"/>
      <c r="T68" s="20"/>
      <c r="U68" s="20"/>
      <c r="V68" s="18"/>
      <c r="W68" s="20"/>
      <c r="X68" s="20"/>
      <c r="Y68" s="18"/>
      <c r="Z68" s="20"/>
      <c r="AA68" s="20"/>
      <c r="AB68" s="18"/>
      <c r="AC68" s="20"/>
      <c r="AD68" s="20"/>
      <c r="AE68" s="18"/>
      <c r="AF68" s="20"/>
      <c r="AG68" s="20"/>
      <c r="AH68" s="18"/>
      <c r="AI68" s="20"/>
      <c r="AJ68" s="20"/>
      <c r="AK68" s="18"/>
      <c r="AL68" s="20"/>
      <c r="AM68" s="20"/>
      <c r="AN68" s="18"/>
      <c r="AO68" s="20"/>
      <c r="AP68" s="20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20"/>
    </row>
    <row r="69" spans="1:54" x14ac:dyDescent="0.2">
      <c r="A69" s="32"/>
      <c r="B69" s="40"/>
      <c r="C69" s="20"/>
      <c r="D69" s="32"/>
      <c r="E69" s="32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18"/>
      <c r="T69" s="20"/>
      <c r="U69" s="20"/>
      <c r="V69" s="18"/>
      <c r="W69" s="20"/>
      <c r="X69" s="20"/>
      <c r="Y69" s="18"/>
      <c r="Z69" s="20"/>
      <c r="AA69" s="20"/>
      <c r="AB69" s="18"/>
      <c r="AC69" s="20"/>
      <c r="AD69" s="20"/>
      <c r="AE69" s="18"/>
      <c r="AF69" s="20"/>
      <c r="AG69" s="20"/>
      <c r="AH69" s="18"/>
      <c r="AI69" s="20"/>
      <c r="AJ69" s="20"/>
      <c r="AK69" s="18"/>
      <c r="AL69" s="20"/>
      <c r="AM69" s="20"/>
      <c r="AN69" s="18"/>
      <c r="AO69" s="20"/>
      <c r="AP69" s="20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20"/>
    </row>
    <row r="70" spans="1:54" x14ac:dyDescent="0.2">
      <c r="A70" s="32"/>
      <c r="B70" s="40"/>
      <c r="C70" s="20"/>
      <c r="D70" s="32"/>
      <c r="E70" s="32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18"/>
      <c r="T70" s="20"/>
      <c r="U70" s="20"/>
      <c r="V70" s="18"/>
      <c r="W70" s="20"/>
      <c r="X70" s="20"/>
      <c r="Y70" s="18"/>
      <c r="Z70" s="20"/>
      <c r="AA70" s="20"/>
      <c r="AB70" s="18"/>
      <c r="AC70" s="20"/>
      <c r="AD70" s="20"/>
      <c r="AE70" s="18"/>
      <c r="AF70" s="20"/>
      <c r="AG70" s="20"/>
      <c r="AH70" s="18"/>
      <c r="AI70" s="20"/>
      <c r="AJ70" s="20"/>
      <c r="AK70" s="18"/>
      <c r="AL70" s="20"/>
      <c r="AM70" s="20"/>
      <c r="AN70" s="18"/>
      <c r="AO70" s="20"/>
      <c r="AP70" s="20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20"/>
    </row>
    <row r="71" spans="1:54" ht="12.75" customHeight="1" x14ac:dyDescent="0.2">
      <c r="A71" s="32"/>
      <c r="B71" s="40"/>
      <c r="C71" s="20"/>
      <c r="D71" s="32"/>
      <c r="E71" s="32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18"/>
      <c r="T71" s="20"/>
      <c r="U71" s="20"/>
      <c r="V71" s="18"/>
      <c r="W71" s="20"/>
      <c r="X71" s="20"/>
      <c r="Y71" s="18"/>
      <c r="Z71" s="20"/>
      <c r="AA71" s="20"/>
      <c r="AB71" s="18"/>
      <c r="AC71" s="20"/>
      <c r="AD71" s="20"/>
      <c r="AE71" s="18"/>
      <c r="AF71" s="20"/>
      <c r="AG71" s="20"/>
      <c r="AH71" s="18"/>
      <c r="AI71" s="20"/>
      <c r="AJ71" s="20"/>
      <c r="AK71" s="18"/>
      <c r="AL71" s="20"/>
      <c r="AM71" s="20"/>
      <c r="AN71" s="18"/>
      <c r="AO71" s="20"/>
      <c r="AP71" s="20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20"/>
    </row>
    <row r="72" spans="1:54" ht="12.75" customHeight="1" x14ac:dyDescent="0.35">
      <c r="A72" s="187" t="s">
        <v>234</v>
      </c>
      <c r="B72" s="40"/>
      <c r="C72" s="20"/>
      <c r="D72" s="32"/>
      <c r="E72" s="184" t="s">
        <v>236</v>
      </c>
      <c r="F72" s="20"/>
      <c r="G72" s="20"/>
      <c r="H72" s="20"/>
      <c r="I72" s="18"/>
      <c r="J72" s="18"/>
      <c r="K72" s="18"/>
      <c r="L72" s="18"/>
      <c r="M72" s="18"/>
      <c r="N72" s="20"/>
      <c r="O72" s="20"/>
      <c r="P72" s="20"/>
      <c r="Q72" s="20"/>
      <c r="R72" s="20"/>
      <c r="S72" s="18"/>
      <c r="T72" s="20"/>
      <c r="U72" s="20"/>
      <c r="V72" s="18"/>
      <c r="W72" s="20"/>
      <c r="X72" s="20"/>
      <c r="Y72" s="18"/>
      <c r="Z72" s="20"/>
      <c r="AA72" s="20"/>
      <c r="AB72" s="18"/>
      <c r="AC72" s="20"/>
      <c r="AD72" s="20"/>
      <c r="AE72" s="18"/>
      <c r="AF72" s="20"/>
      <c r="AG72" s="20"/>
      <c r="AH72" s="18"/>
      <c r="AI72" s="20"/>
      <c r="AJ72" s="20"/>
      <c r="AK72" s="18"/>
      <c r="AL72" s="20"/>
      <c r="AM72" s="20"/>
      <c r="AN72" s="18"/>
      <c r="AO72" s="20"/>
      <c r="AP72" s="20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20"/>
    </row>
    <row r="73" spans="1:54" ht="12.75" customHeight="1" x14ac:dyDescent="0.2">
      <c r="A73" s="186" t="s">
        <v>237</v>
      </c>
      <c r="B73" s="40"/>
      <c r="C73" s="20"/>
      <c r="D73" s="32"/>
      <c r="E73" s="185" t="s">
        <v>238</v>
      </c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18"/>
      <c r="T73" s="20"/>
      <c r="U73" s="20"/>
      <c r="V73" s="18"/>
      <c r="W73" s="20"/>
      <c r="X73" s="20"/>
      <c r="Y73" s="18"/>
      <c r="Z73" s="20"/>
      <c r="AA73" s="20"/>
      <c r="AB73" s="18"/>
      <c r="AC73" s="20"/>
      <c r="AD73" s="20"/>
      <c r="AE73" s="18"/>
      <c r="AF73" s="20"/>
      <c r="AG73" s="20"/>
      <c r="AH73" s="18"/>
      <c r="AI73" s="20"/>
      <c r="AJ73" s="20"/>
      <c r="AK73" s="18"/>
      <c r="AL73" s="20"/>
      <c r="AM73" s="20"/>
      <c r="AN73" s="18"/>
      <c r="AO73" s="20"/>
      <c r="AP73" s="20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20"/>
    </row>
    <row r="74" spans="1:54" ht="12.75" customHeight="1" x14ac:dyDescent="0.2">
      <c r="A74" s="32"/>
      <c r="B74" s="40"/>
      <c r="C74" s="20"/>
      <c r="D74" s="32"/>
      <c r="E74" s="32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18"/>
      <c r="T74" s="20"/>
      <c r="U74" s="20"/>
      <c r="V74" s="18"/>
      <c r="W74" s="20"/>
      <c r="X74" s="20"/>
      <c r="Y74" s="18"/>
      <c r="Z74" s="20"/>
      <c r="AA74" s="20"/>
      <c r="AB74" s="18"/>
      <c r="AC74" s="20"/>
      <c r="AD74" s="20"/>
      <c r="AE74" s="18"/>
      <c r="AF74" s="20"/>
      <c r="AG74" s="20"/>
      <c r="AH74" s="18"/>
      <c r="AI74" s="20"/>
      <c r="AJ74" s="20"/>
      <c r="AK74" s="18"/>
      <c r="AL74" s="20"/>
      <c r="AM74" s="20"/>
      <c r="AN74" s="18"/>
      <c r="AO74" s="20"/>
      <c r="AP74" s="20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20"/>
    </row>
    <row r="75" spans="1:54" ht="12.75" customHeight="1" x14ac:dyDescent="0.2">
      <c r="A75" s="32"/>
      <c r="B75" s="40"/>
      <c r="C75" s="20"/>
      <c r="D75" s="32"/>
      <c r="E75" s="32"/>
      <c r="F75" s="18"/>
      <c r="G75" s="18"/>
      <c r="H75" s="18"/>
      <c r="I75" s="20"/>
      <c r="J75" s="20"/>
      <c r="K75" s="20"/>
      <c r="L75" s="20"/>
      <c r="M75" s="20"/>
      <c r="N75" s="18"/>
      <c r="O75" s="18"/>
      <c r="P75" s="18"/>
      <c r="Q75" s="18"/>
      <c r="R75" s="18"/>
      <c r="S75" s="18"/>
      <c r="T75" s="20"/>
      <c r="U75" s="20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9"/>
    </row>
    <row r="76" spans="1:54" ht="12.75" customHeight="1" x14ac:dyDescent="0.2">
      <c r="A76" s="32"/>
      <c r="B76" s="40"/>
      <c r="C76" s="20"/>
      <c r="D76" s="32"/>
      <c r="E76" s="32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18"/>
      <c r="T76" s="18"/>
      <c r="U76" s="18"/>
      <c r="V76" s="18"/>
      <c r="W76" s="20"/>
      <c r="X76" s="20"/>
      <c r="Y76" s="18"/>
      <c r="Z76" s="20"/>
      <c r="AA76" s="20"/>
      <c r="AB76" s="18"/>
      <c r="AC76" s="20"/>
      <c r="AD76" s="20"/>
      <c r="AE76" s="18"/>
      <c r="AF76" s="20"/>
      <c r="AG76" s="20"/>
      <c r="AH76" s="18"/>
      <c r="AI76" s="20"/>
      <c r="AJ76" s="20"/>
      <c r="AK76" s="18"/>
      <c r="AL76" s="20"/>
      <c r="AM76" s="20"/>
      <c r="AN76" s="18"/>
      <c r="AO76" s="20"/>
      <c r="AP76" s="20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20"/>
    </row>
    <row r="77" spans="1:54" ht="12.75" customHeight="1" x14ac:dyDescent="0.2">
      <c r="A77" s="32"/>
      <c r="B77" s="40"/>
      <c r="C77" s="20"/>
      <c r="D77" s="32"/>
      <c r="E77" s="32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18"/>
      <c r="T77" s="20"/>
      <c r="U77" s="20"/>
      <c r="V77" s="18"/>
      <c r="W77" s="20"/>
      <c r="X77" s="20"/>
      <c r="Y77" s="18"/>
      <c r="Z77" s="20"/>
      <c r="AA77" s="20"/>
      <c r="AB77" s="18"/>
      <c r="AC77" s="20"/>
      <c r="AD77" s="20"/>
      <c r="AE77" s="18"/>
      <c r="AF77" s="20"/>
      <c r="AG77" s="20"/>
      <c r="AH77" s="18"/>
      <c r="AI77" s="20"/>
      <c r="AJ77" s="20"/>
      <c r="AK77" s="18"/>
      <c r="AL77" s="20"/>
      <c r="AM77" s="20"/>
      <c r="AN77" s="18"/>
      <c r="AO77" s="20"/>
      <c r="AP77" s="20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20"/>
    </row>
    <row r="78" spans="1:54" ht="12.75" customHeight="1" x14ac:dyDescent="0.2">
      <c r="A78" s="32"/>
      <c r="B78" s="40"/>
      <c r="C78" s="20"/>
      <c r="D78" s="32"/>
      <c r="E78" s="32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18"/>
      <c r="T78" s="20"/>
      <c r="U78" s="20"/>
      <c r="V78" s="18"/>
      <c r="W78" s="20"/>
      <c r="X78" s="20"/>
      <c r="Y78" s="18"/>
      <c r="Z78" s="20"/>
      <c r="AA78" s="20"/>
      <c r="AB78" s="18"/>
      <c r="AC78" s="20"/>
      <c r="AD78" s="20"/>
      <c r="AE78" s="18"/>
      <c r="AF78" s="20"/>
      <c r="AG78" s="20"/>
      <c r="AH78" s="18"/>
      <c r="AI78" s="20"/>
      <c r="AJ78" s="20"/>
      <c r="AK78" s="18"/>
      <c r="AL78" s="20"/>
      <c r="AM78" s="20"/>
      <c r="AN78" s="18"/>
      <c r="AO78" s="20"/>
      <c r="AP78" s="20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20"/>
    </row>
    <row r="79" spans="1:54" ht="12.75" customHeight="1" x14ac:dyDescent="0.2">
      <c r="A79" s="32"/>
      <c r="B79" s="40"/>
      <c r="C79" s="20"/>
      <c r="D79" s="32"/>
      <c r="E79" s="32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18"/>
      <c r="T79" s="20"/>
      <c r="U79" s="20"/>
      <c r="V79" s="18"/>
      <c r="W79" s="20"/>
      <c r="X79" s="20"/>
      <c r="Y79" s="18"/>
      <c r="Z79" s="20"/>
      <c r="AA79" s="20"/>
      <c r="AB79" s="18"/>
      <c r="AC79" s="20"/>
      <c r="AD79" s="20"/>
      <c r="AE79" s="18"/>
      <c r="AF79" s="20"/>
      <c r="AG79" s="20"/>
      <c r="AH79" s="18"/>
      <c r="AI79" s="20"/>
      <c r="AJ79" s="20"/>
      <c r="AK79" s="18"/>
      <c r="AL79" s="20"/>
      <c r="AM79" s="20"/>
      <c r="AN79" s="18"/>
      <c r="AO79" s="20"/>
      <c r="AP79" s="20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20"/>
    </row>
    <row r="80" spans="1:54" ht="12.75" customHeight="1" x14ac:dyDescent="0.2">
      <c r="A80" s="32"/>
      <c r="B80" s="40"/>
      <c r="C80" s="20"/>
      <c r="D80" s="32"/>
      <c r="E80" s="32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18"/>
      <c r="T80" s="20"/>
      <c r="U80" s="20"/>
      <c r="V80" s="18"/>
      <c r="W80" s="20"/>
      <c r="X80" s="20"/>
      <c r="Y80" s="18"/>
      <c r="Z80" s="20"/>
      <c r="AA80" s="20"/>
      <c r="AB80" s="18"/>
      <c r="AC80" s="20"/>
      <c r="AD80" s="20"/>
      <c r="AE80" s="18"/>
      <c r="AF80" s="20"/>
      <c r="AG80" s="20"/>
      <c r="AH80" s="18"/>
      <c r="AI80" s="20"/>
      <c r="AJ80" s="20"/>
      <c r="AK80" s="18"/>
      <c r="AL80" s="20"/>
      <c r="AM80" s="20"/>
      <c r="AN80" s="18"/>
      <c r="AO80" s="20"/>
      <c r="AP80" s="20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20"/>
    </row>
    <row r="81" spans="1:55" x14ac:dyDescent="0.2">
      <c r="A81" s="32"/>
      <c r="B81" s="40"/>
      <c r="C81" s="20"/>
      <c r="D81" s="32"/>
      <c r="E81" s="32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18"/>
      <c r="T81" s="20"/>
      <c r="U81" s="20"/>
      <c r="V81" s="18"/>
      <c r="W81" s="20"/>
      <c r="X81" s="20"/>
      <c r="Y81" s="18"/>
      <c r="Z81" s="20"/>
      <c r="AA81" s="20"/>
      <c r="AB81" s="18"/>
      <c r="AC81" s="20"/>
      <c r="AD81" s="20"/>
      <c r="AE81" s="18"/>
      <c r="AF81" s="20"/>
      <c r="AG81" s="20"/>
      <c r="AH81" s="18"/>
      <c r="AI81" s="20"/>
      <c r="AJ81" s="20"/>
      <c r="AK81" s="18"/>
      <c r="AL81" s="20"/>
      <c r="AM81" s="20"/>
      <c r="AN81" s="18"/>
      <c r="AO81" s="20"/>
      <c r="AP81" s="20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20"/>
    </row>
    <row r="82" spans="1:55" ht="12" thickBot="1" x14ac:dyDescent="0.25">
      <c r="A82" s="32"/>
      <c r="B82" s="40"/>
      <c r="C82" s="20"/>
      <c r="D82" s="32"/>
      <c r="E82" s="32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18"/>
      <c r="T82" s="20"/>
      <c r="U82" s="20"/>
      <c r="V82" s="18"/>
      <c r="W82" s="20"/>
      <c r="X82" s="20"/>
      <c r="Y82" s="18"/>
      <c r="Z82" s="20"/>
      <c r="AA82" s="20"/>
      <c r="AB82" s="18"/>
      <c r="AC82" s="20"/>
      <c r="AD82" s="20"/>
      <c r="AE82" s="18"/>
      <c r="AF82" s="20"/>
      <c r="AG82" s="20"/>
      <c r="AH82" s="18"/>
      <c r="AI82" s="20"/>
      <c r="AJ82" s="20"/>
      <c r="AK82" s="18"/>
      <c r="AL82" s="20"/>
      <c r="AM82" s="20"/>
      <c r="AN82" s="18"/>
      <c r="AO82" s="20"/>
      <c r="AP82" s="20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20"/>
    </row>
    <row r="83" spans="1:55" s="41" customFormat="1" ht="20.25" customHeight="1" thickTop="1" thickBot="1" x14ac:dyDescent="0.3">
      <c r="A83" s="32"/>
      <c r="B83" s="40"/>
      <c r="C83" s="20"/>
      <c r="D83" s="32"/>
      <c r="E83" s="32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18"/>
      <c r="T83" s="20"/>
      <c r="U83" s="20"/>
      <c r="V83" s="18"/>
      <c r="W83" s="20"/>
      <c r="X83" s="20"/>
      <c r="Y83" s="18"/>
      <c r="Z83" s="20"/>
      <c r="AA83" s="20"/>
      <c r="AB83" s="18"/>
      <c r="AC83" s="20"/>
      <c r="AD83" s="20"/>
      <c r="AE83" s="18"/>
      <c r="AF83" s="20"/>
      <c r="AG83" s="20"/>
      <c r="AH83" s="18"/>
      <c r="AI83" s="20"/>
      <c r="AJ83" s="20"/>
      <c r="AK83" s="18"/>
      <c r="AL83" s="20"/>
      <c r="AM83" s="20"/>
      <c r="AN83" s="18"/>
      <c r="AO83" s="20"/>
      <c r="AP83" s="20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20"/>
      <c r="BB83" s="3"/>
      <c r="BC83" s="66"/>
    </row>
    <row r="84" spans="1:55" ht="12" thickTop="1" x14ac:dyDescent="0.2">
      <c r="A84" s="32"/>
      <c r="B84" s="40"/>
      <c r="C84" s="20"/>
      <c r="D84" s="32"/>
      <c r="E84" s="32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18"/>
      <c r="T84" s="20"/>
      <c r="U84" s="20"/>
      <c r="V84" s="18"/>
      <c r="W84" s="20"/>
      <c r="X84" s="20"/>
      <c r="Y84" s="18"/>
      <c r="Z84" s="20"/>
      <c r="AA84" s="20"/>
      <c r="AB84" s="18"/>
      <c r="AC84" s="20"/>
      <c r="AD84" s="20"/>
      <c r="AE84" s="18"/>
      <c r="AF84" s="20"/>
      <c r="AG84" s="20"/>
      <c r="AH84" s="18"/>
      <c r="AI84" s="20"/>
      <c r="AJ84" s="20"/>
      <c r="AK84" s="18"/>
      <c r="AL84" s="20"/>
      <c r="AM84" s="20"/>
      <c r="AN84" s="18"/>
      <c r="AO84" s="20"/>
      <c r="AP84" s="20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20"/>
    </row>
    <row r="85" spans="1:55" x14ac:dyDescent="0.2">
      <c r="A85" s="32"/>
      <c r="B85" s="40"/>
      <c r="C85" s="20"/>
      <c r="D85" s="32"/>
      <c r="E85" s="32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18"/>
      <c r="T85" s="20"/>
      <c r="U85" s="20"/>
      <c r="V85" s="18"/>
      <c r="W85" s="20"/>
      <c r="X85" s="20"/>
      <c r="Y85" s="18"/>
      <c r="Z85" s="20"/>
      <c r="AA85" s="20"/>
      <c r="AB85" s="18"/>
      <c r="AC85" s="20"/>
      <c r="AD85" s="20"/>
      <c r="AE85" s="18"/>
      <c r="AF85" s="20"/>
      <c r="AG85" s="20"/>
      <c r="AH85" s="18"/>
      <c r="AI85" s="20"/>
      <c r="AJ85" s="20"/>
      <c r="AK85" s="18"/>
      <c r="AL85" s="20"/>
      <c r="AM85" s="20"/>
      <c r="AN85" s="18"/>
      <c r="AO85" s="20"/>
      <c r="AP85" s="20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20"/>
    </row>
    <row r="86" spans="1:55" x14ac:dyDescent="0.2">
      <c r="A86" s="32"/>
      <c r="B86" s="40"/>
      <c r="C86" s="20"/>
      <c r="D86" s="32"/>
      <c r="E86" s="32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18"/>
      <c r="T86" s="20"/>
      <c r="U86" s="20"/>
      <c r="V86" s="18"/>
      <c r="W86" s="20"/>
      <c r="X86" s="20"/>
      <c r="Y86" s="18"/>
      <c r="Z86" s="20"/>
      <c r="AA86" s="20"/>
      <c r="AB86" s="18"/>
      <c r="AC86" s="20"/>
      <c r="AD86" s="20"/>
      <c r="AE86" s="18"/>
      <c r="AF86" s="20"/>
      <c r="AG86" s="20"/>
      <c r="AH86" s="18"/>
      <c r="AI86" s="20"/>
      <c r="AJ86" s="20"/>
      <c r="AK86" s="18"/>
      <c r="AL86" s="20"/>
      <c r="AM86" s="20"/>
      <c r="AN86" s="18"/>
      <c r="AO86" s="20"/>
      <c r="AP86" s="20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20"/>
    </row>
    <row r="87" spans="1:55" x14ac:dyDescent="0.2">
      <c r="A87" s="32"/>
      <c r="B87" s="40"/>
      <c r="C87" s="20"/>
      <c r="D87" s="32"/>
      <c r="E87" s="32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18"/>
      <c r="T87" s="20"/>
      <c r="U87" s="20"/>
      <c r="V87" s="18"/>
      <c r="W87" s="20"/>
      <c r="X87" s="20"/>
      <c r="Y87" s="18"/>
      <c r="Z87" s="20"/>
      <c r="AA87" s="20"/>
      <c r="AB87" s="18"/>
      <c r="AC87" s="20"/>
      <c r="AD87" s="20"/>
      <c r="AE87" s="18"/>
      <c r="AF87" s="20"/>
      <c r="AG87" s="20"/>
      <c r="AH87" s="18"/>
      <c r="AI87" s="20"/>
      <c r="AJ87" s="20"/>
      <c r="AK87" s="18"/>
      <c r="AL87" s="20"/>
      <c r="AM87" s="20"/>
      <c r="AN87" s="18"/>
      <c r="AO87" s="20"/>
      <c r="AP87" s="20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20"/>
    </row>
    <row r="88" spans="1:55" x14ac:dyDescent="0.2">
      <c r="A88" s="32"/>
      <c r="B88" s="40"/>
      <c r="C88" s="20"/>
      <c r="D88" s="32"/>
      <c r="E88" s="32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18"/>
      <c r="T88" s="20"/>
      <c r="U88" s="20"/>
      <c r="V88" s="18"/>
      <c r="W88" s="20"/>
      <c r="X88" s="20"/>
      <c r="Y88" s="18"/>
      <c r="Z88" s="20"/>
      <c r="AA88" s="20"/>
      <c r="AB88" s="18"/>
      <c r="AC88" s="20"/>
      <c r="AD88" s="20"/>
      <c r="AE88" s="18"/>
      <c r="AF88" s="20"/>
      <c r="AG88" s="20"/>
      <c r="AH88" s="18"/>
      <c r="AI88" s="20"/>
      <c r="AJ88" s="20"/>
      <c r="AK88" s="18"/>
      <c r="AL88" s="20"/>
      <c r="AM88" s="20"/>
      <c r="AN88" s="18"/>
      <c r="AO88" s="20"/>
      <c r="AP88" s="20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20"/>
    </row>
    <row r="89" spans="1:55" x14ac:dyDescent="0.2">
      <c r="A89" s="32"/>
      <c r="B89" s="40"/>
      <c r="C89" s="20"/>
      <c r="D89" s="32"/>
      <c r="E89" s="32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18"/>
      <c r="T89" s="20"/>
      <c r="U89" s="20"/>
      <c r="V89" s="18"/>
      <c r="W89" s="20"/>
      <c r="X89" s="20"/>
      <c r="Y89" s="18"/>
      <c r="Z89" s="20"/>
      <c r="AA89" s="20"/>
      <c r="AB89" s="18"/>
      <c r="AC89" s="20"/>
      <c r="AD89" s="20"/>
      <c r="AE89" s="18"/>
      <c r="AF89" s="20"/>
      <c r="AG89" s="20"/>
      <c r="AH89" s="18"/>
      <c r="AI89" s="20"/>
      <c r="AJ89" s="20"/>
      <c r="AK89" s="18"/>
      <c r="AL89" s="20"/>
      <c r="AM89" s="20"/>
      <c r="AN89" s="18"/>
      <c r="AO89" s="20"/>
      <c r="AP89" s="20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20"/>
    </row>
    <row r="90" spans="1:55" x14ac:dyDescent="0.2">
      <c r="A90" s="32"/>
      <c r="B90" s="40"/>
      <c r="C90" s="20"/>
      <c r="D90" s="32"/>
      <c r="E90" s="32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18"/>
      <c r="T90" s="20"/>
      <c r="U90" s="20"/>
      <c r="V90" s="18"/>
      <c r="W90" s="20"/>
      <c r="X90" s="20"/>
      <c r="Y90" s="18"/>
      <c r="Z90" s="20"/>
      <c r="AA90" s="20"/>
      <c r="AB90" s="18"/>
      <c r="AC90" s="20"/>
      <c r="AD90" s="20"/>
      <c r="AE90" s="18"/>
      <c r="AF90" s="20"/>
      <c r="AG90" s="20"/>
      <c r="AH90" s="18"/>
      <c r="AI90" s="20"/>
      <c r="AJ90" s="20"/>
      <c r="AK90" s="18"/>
      <c r="AL90" s="20"/>
      <c r="AM90" s="20"/>
      <c r="AN90" s="18"/>
      <c r="AO90" s="20"/>
      <c r="AP90" s="20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20"/>
    </row>
    <row r="91" spans="1:55" x14ac:dyDescent="0.2">
      <c r="A91" s="32"/>
      <c r="B91" s="40"/>
      <c r="C91" s="20"/>
      <c r="D91" s="32"/>
      <c r="E91" s="32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18"/>
      <c r="T91" s="20"/>
      <c r="U91" s="20"/>
      <c r="V91" s="18"/>
      <c r="W91" s="20"/>
      <c r="X91" s="20"/>
      <c r="Y91" s="18"/>
      <c r="Z91" s="20"/>
      <c r="AA91" s="20"/>
      <c r="AB91" s="18"/>
      <c r="AC91" s="20"/>
      <c r="AD91" s="20"/>
      <c r="AE91" s="18"/>
      <c r="AF91" s="20"/>
      <c r="AG91" s="20"/>
      <c r="AH91" s="18"/>
      <c r="AI91" s="20"/>
      <c r="AJ91" s="20"/>
      <c r="AK91" s="18"/>
      <c r="AL91" s="20"/>
      <c r="AM91" s="20"/>
      <c r="AN91" s="18"/>
      <c r="AO91" s="20"/>
      <c r="AP91" s="20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20"/>
    </row>
    <row r="92" spans="1:55" x14ac:dyDescent="0.2">
      <c r="A92" s="32"/>
      <c r="B92" s="40"/>
      <c r="C92" s="20"/>
      <c r="D92" s="32"/>
      <c r="E92" s="32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18"/>
      <c r="T92" s="20"/>
      <c r="U92" s="20"/>
      <c r="V92" s="18"/>
      <c r="W92" s="20"/>
      <c r="X92" s="20"/>
      <c r="Y92" s="18"/>
      <c r="Z92" s="20"/>
      <c r="AA92" s="20"/>
      <c r="AB92" s="18"/>
      <c r="AC92" s="20"/>
      <c r="AD92" s="20"/>
      <c r="AE92" s="18"/>
      <c r="AF92" s="20"/>
      <c r="AG92" s="20"/>
      <c r="AH92" s="18"/>
      <c r="AI92" s="20"/>
      <c r="AJ92" s="20"/>
      <c r="AK92" s="18"/>
      <c r="AL92" s="20"/>
      <c r="AM92" s="20"/>
      <c r="AN92" s="18"/>
      <c r="AO92" s="20"/>
      <c r="AP92" s="20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20"/>
    </row>
    <row r="93" spans="1:55" x14ac:dyDescent="0.2">
      <c r="A93" s="32"/>
      <c r="B93" s="40"/>
      <c r="C93" s="20"/>
      <c r="D93" s="32"/>
      <c r="E93" s="32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18"/>
      <c r="T93" s="20"/>
      <c r="U93" s="20"/>
      <c r="V93" s="18"/>
      <c r="W93" s="20"/>
      <c r="X93" s="20"/>
      <c r="Y93" s="18"/>
      <c r="Z93" s="20"/>
      <c r="AA93" s="20"/>
      <c r="AB93" s="18"/>
      <c r="AC93" s="20"/>
      <c r="AD93" s="20"/>
      <c r="AE93" s="18"/>
      <c r="AF93" s="20"/>
      <c r="AG93" s="20"/>
      <c r="AH93" s="18"/>
      <c r="AI93" s="20"/>
      <c r="AJ93" s="20"/>
      <c r="AK93" s="18"/>
      <c r="AL93" s="20"/>
      <c r="AM93" s="20"/>
      <c r="AN93" s="18"/>
      <c r="AO93" s="20"/>
      <c r="AP93" s="20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20"/>
    </row>
    <row r="94" spans="1:55" x14ac:dyDescent="0.2">
      <c r="A94" s="32"/>
      <c r="B94" s="40"/>
      <c r="C94" s="20"/>
      <c r="D94" s="32"/>
      <c r="E94" s="32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18"/>
      <c r="T94" s="20"/>
      <c r="U94" s="20"/>
      <c r="V94" s="18"/>
      <c r="W94" s="20"/>
      <c r="X94" s="20"/>
      <c r="Y94" s="18"/>
      <c r="Z94" s="20"/>
      <c r="AA94" s="20"/>
      <c r="AB94" s="18"/>
      <c r="AC94" s="20"/>
      <c r="AD94" s="20"/>
      <c r="AE94" s="18"/>
      <c r="AF94" s="20"/>
      <c r="AG94" s="20"/>
      <c r="AH94" s="18"/>
      <c r="AI94" s="20"/>
      <c r="AJ94" s="20"/>
      <c r="AK94" s="18"/>
      <c r="AL94" s="20"/>
      <c r="AM94" s="20"/>
      <c r="AN94" s="18"/>
      <c r="AO94" s="20"/>
      <c r="AP94" s="20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20"/>
    </row>
    <row r="95" spans="1:55" x14ac:dyDescent="0.2">
      <c r="A95" s="32"/>
      <c r="B95" s="40"/>
      <c r="C95" s="20"/>
      <c r="D95" s="32"/>
      <c r="E95" s="32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18"/>
      <c r="T95" s="20"/>
      <c r="U95" s="20"/>
      <c r="V95" s="18"/>
      <c r="W95" s="20"/>
      <c r="X95" s="20"/>
      <c r="Y95" s="18"/>
      <c r="Z95" s="20"/>
      <c r="AA95" s="20"/>
      <c r="AB95" s="18"/>
      <c r="AC95" s="20"/>
      <c r="AD95" s="20"/>
      <c r="AE95" s="18"/>
      <c r="AF95" s="20"/>
      <c r="AG95" s="20"/>
      <c r="AH95" s="18"/>
      <c r="AI95" s="20"/>
      <c r="AJ95" s="20"/>
      <c r="AK95" s="18"/>
      <c r="AL95" s="20"/>
      <c r="AM95" s="20"/>
      <c r="AN95" s="18"/>
      <c r="AO95" s="20"/>
      <c r="AP95" s="20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20"/>
    </row>
    <row r="96" spans="1:55" x14ac:dyDescent="0.2">
      <c r="A96" s="32"/>
      <c r="B96" s="40"/>
      <c r="C96" s="20"/>
      <c r="D96" s="32"/>
      <c r="E96" s="32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18"/>
      <c r="T96" s="20"/>
      <c r="U96" s="20"/>
      <c r="V96" s="18"/>
      <c r="W96" s="20"/>
      <c r="X96" s="20"/>
      <c r="Y96" s="18"/>
      <c r="Z96" s="20"/>
      <c r="AA96" s="20"/>
      <c r="AB96" s="18"/>
      <c r="AC96" s="20"/>
      <c r="AD96" s="20"/>
      <c r="AE96" s="18"/>
      <c r="AF96" s="20"/>
      <c r="AG96" s="20"/>
      <c r="AH96" s="18"/>
      <c r="AI96" s="20"/>
      <c r="AJ96" s="20"/>
      <c r="AK96" s="18"/>
      <c r="AL96" s="20"/>
      <c r="AM96" s="20"/>
      <c r="AN96" s="18"/>
      <c r="AO96" s="20"/>
      <c r="AP96" s="20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20"/>
    </row>
    <row r="97" spans="1:53" x14ac:dyDescent="0.2">
      <c r="A97" s="32"/>
      <c r="B97" s="40"/>
      <c r="C97" s="20"/>
      <c r="D97" s="32"/>
      <c r="E97" s="32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18"/>
      <c r="T97" s="20"/>
      <c r="U97" s="20"/>
      <c r="V97" s="18"/>
      <c r="W97" s="20"/>
      <c r="X97" s="20"/>
      <c r="Y97" s="18"/>
      <c r="Z97" s="20"/>
      <c r="AA97" s="20"/>
      <c r="AB97" s="18"/>
      <c r="AC97" s="20"/>
      <c r="AD97" s="20"/>
      <c r="AE97" s="18"/>
      <c r="AF97" s="20"/>
      <c r="AG97" s="20"/>
      <c r="AH97" s="18"/>
      <c r="AI97" s="20"/>
      <c r="AJ97" s="20"/>
      <c r="AK97" s="18"/>
      <c r="AL97" s="20"/>
      <c r="AM97" s="20"/>
      <c r="AN97" s="18"/>
      <c r="AO97" s="20"/>
      <c r="AP97" s="20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20"/>
    </row>
    <row r="98" spans="1:53" x14ac:dyDescent="0.2">
      <c r="A98" s="32"/>
      <c r="B98" s="40"/>
      <c r="C98" s="20"/>
      <c r="D98" s="32"/>
      <c r="E98" s="32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18"/>
      <c r="T98" s="20"/>
      <c r="U98" s="20"/>
      <c r="V98" s="18"/>
      <c r="W98" s="20"/>
      <c r="X98" s="20"/>
      <c r="Y98" s="18"/>
      <c r="Z98" s="20"/>
      <c r="AA98" s="20"/>
      <c r="AB98" s="18"/>
      <c r="AC98" s="20"/>
      <c r="AD98" s="20"/>
      <c r="AE98" s="18"/>
      <c r="AF98" s="20"/>
      <c r="AG98" s="20"/>
      <c r="AH98" s="18"/>
      <c r="AI98" s="20"/>
      <c r="AJ98" s="20"/>
      <c r="AK98" s="18"/>
      <c r="AL98" s="20"/>
      <c r="AM98" s="20"/>
      <c r="AN98" s="18"/>
      <c r="AO98" s="20"/>
      <c r="AP98" s="20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20"/>
    </row>
    <row r="99" spans="1:53" x14ac:dyDescent="0.2">
      <c r="A99" s="32"/>
      <c r="B99" s="40"/>
      <c r="C99" s="20"/>
      <c r="D99" s="32"/>
      <c r="E99" s="32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18"/>
      <c r="T99" s="20"/>
      <c r="U99" s="20"/>
      <c r="V99" s="18"/>
      <c r="W99" s="20"/>
      <c r="X99" s="20"/>
      <c r="Y99" s="18"/>
      <c r="Z99" s="20"/>
      <c r="AA99" s="20"/>
      <c r="AB99" s="18"/>
      <c r="AC99" s="20"/>
      <c r="AD99" s="20"/>
      <c r="AE99" s="18"/>
      <c r="AF99" s="20"/>
      <c r="AG99" s="20"/>
      <c r="AH99" s="18"/>
      <c r="AI99" s="20"/>
      <c r="AJ99" s="20"/>
      <c r="AK99" s="18"/>
      <c r="AL99" s="20"/>
      <c r="AM99" s="20"/>
      <c r="AN99" s="18"/>
      <c r="AO99" s="20"/>
      <c r="AP99" s="20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20"/>
    </row>
    <row r="100" spans="1:53" x14ac:dyDescent="0.2">
      <c r="A100" s="32"/>
      <c r="B100" s="40"/>
      <c r="C100" s="20"/>
      <c r="D100" s="32"/>
      <c r="E100" s="32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18"/>
      <c r="T100" s="20"/>
      <c r="U100" s="20"/>
      <c r="V100" s="18"/>
      <c r="W100" s="20"/>
      <c r="X100" s="20"/>
      <c r="Y100" s="18"/>
      <c r="Z100" s="20"/>
      <c r="AA100" s="20"/>
      <c r="AB100" s="18"/>
      <c r="AC100" s="20"/>
      <c r="AD100" s="20"/>
      <c r="AE100" s="18"/>
      <c r="AF100" s="20"/>
      <c r="AG100" s="20"/>
      <c r="AH100" s="18"/>
      <c r="AI100" s="20"/>
      <c r="AJ100" s="20"/>
      <c r="AK100" s="18"/>
      <c r="AL100" s="20"/>
      <c r="AM100" s="20"/>
      <c r="AN100" s="18"/>
      <c r="AO100" s="20"/>
      <c r="AP100" s="20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20"/>
    </row>
    <row r="101" spans="1:53" x14ac:dyDescent="0.2">
      <c r="A101" s="32"/>
      <c r="B101" s="40"/>
      <c r="C101" s="20"/>
      <c r="D101" s="32"/>
      <c r="E101" s="32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18"/>
      <c r="T101" s="20"/>
      <c r="U101" s="20"/>
      <c r="V101" s="18"/>
      <c r="W101" s="20"/>
      <c r="X101" s="20"/>
      <c r="Y101" s="18"/>
      <c r="Z101" s="20"/>
      <c r="AA101" s="20"/>
      <c r="AB101" s="18"/>
      <c r="AC101" s="20"/>
      <c r="AD101" s="20"/>
      <c r="AE101" s="18"/>
      <c r="AF101" s="20"/>
      <c r="AG101" s="20"/>
      <c r="AH101" s="18"/>
      <c r="AI101" s="20"/>
      <c r="AJ101" s="20"/>
      <c r="AK101" s="18"/>
      <c r="AL101" s="20"/>
      <c r="AM101" s="20"/>
      <c r="AN101" s="18"/>
      <c r="AO101" s="20"/>
      <c r="AP101" s="20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20"/>
    </row>
    <row r="102" spans="1:53" x14ac:dyDescent="0.2">
      <c r="A102" s="32"/>
      <c r="B102" s="40"/>
      <c r="C102" s="20"/>
      <c r="D102" s="32"/>
      <c r="E102" s="32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18"/>
      <c r="T102" s="20"/>
      <c r="U102" s="20"/>
      <c r="V102" s="18"/>
      <c r="W102" s="20"/>
      <c r="X102" s="20"/>
      <c r="Y102" s="18"/>
      <c r="Z102" s="20"/>
      <c r="AA102" s="20"/>
      <c r="AB102" s="18"/>
      <c r="AC102" s="20"/>
      <c r="AD102" s="20"/>
      <c r="AE102" s="18"/>
      <c r="AF102" s="20"/>
      <c r="AG102" s="20"/>
      <c r="AH102" s="18"/>
      <c r="AI102" s="20"/>
      <c r="AJ102" s="20"/>
      <c r="AK102" s="18"/>
      <c r="AL102" s="20"/>
      <c r="AM102" s="20"/>
      <c r="AN102" s="18"/>
      <c r="AO102" s="20"/>
      <c r="AP102" s="20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20"/>
    </row>
    <row r="103" spans="1:53" x14ac:dyDescent="0.2">
      <c r="A103" s="32"/>
      <c r="B103" s="40"/>
      <c r="C103" s="20"/>
      <c r="D103" s="32"/>
      <c r="E103" s="32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18"/>
      <c r="T103" s="20"/>
      <c r="U103" s="20"/>
      <c r="V103" s="18"/>
      <c r="W103" s="20"/>
      <c r="X103" s="20"/>
      <c r="Y103" s="18"/>
      <c r="Z103" s="20"/>
      <c r="AA103" s="20"/>
      <c r="AB103" s="18"/>
      <c r="AC103" s="20"/>
      <c r="AD103" s="20"/>
      <c r="AE103" s="18"/>
      <c r="AF103" s="20"/>
      <c r="AG103" s="20"/>
      <c r="AH103" s="18"/>
      <c r="AI103" s="20"/>
      <c r="AJ103" s="20"/>
      <c r="AK103" s="18"/>
      <c r="AL103" s="20"/>
      <c r="AM103" s="20"/>
      <c r="AN103" s="18"/>
      <c r="AO103" s="20"/>
      <c r="AP103" s="20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20"/>
    </row>
    <row r="104" spans="1:53" x14ac:dyDescent="0.2">
      <c r="A104" s="32"/>
      <c r="B104" s="40"/>
      <c r="C104" s="20"/>
      <c r="D104" s="32"/>
      <c r="E104" s="32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18"/>
      <c r="T104" s="20"/>
      <c r="U104" s="20"/>
      <c r="V104" s="18"/>
      <c r="W104" s="20"/>
      <c r="X104" s="20"/>
      <c r="Y104" s="18"/>
      <c r="Z104" s="20"/>
      <c r="AA104" s="20"/>
      <c r="AB104" s="18"/>
      <c r="AC104" s="20"/>
      <c r="AD104" s="20"/>
      <c r="AE104" s="18"/>
      <c r="AF104" s="20"/>
      <c r="AG104" s="20"/>
      <c r="AH104" s="18"/>
      <c r="AI104" s="20"/>
      <c r="AJ104" s="20"/>
      <c r="AK104" s="18"/>
      <c r="AL104" s="20"/>
      <c r="AM104" s="20"/>
      <c r="AN104" s="18"/>
      <c r="AO104" s="20"/>
      <c r="AP104" s="20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20"/>
    </row>
    <row r="105" spans="1:53" x14ac:dyDescent="0.2">
      <c r="A105" s="32"/>
      <c r="B105" s="40"/>
      <c r="C105" s="20"/>
      <c r="D105" s="32"/>
      <c r="E105" s="32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18"/>
      <c r="T105" s="20"/>
      <c r="U105" s="20"/>
      <c r="V105" s="18"/>
      <c r="W105" s="20"/>
      <c r="X105" s="20"/>
      <c r="Y105" s="18"/>
      <c r="Z105" s="20"/>
      <c r="AA105" s="20"/>
      <c r="AB105" s="18"/>
      <c r="AC105" s="20"/>
      <c r="AD105" s="20"/>
      <c r="AE105" s="18"/>
      <c r="AF105" s="20"/>
      <c r="AG105" s="20"/>
      <c r="AH105" s="18"/>
      <c r="AI105" s="20"/>
      <c r="AJ105" s="20"/>
      <c r="AK105" s="18"/>
      <c r="AL105" s="20"/>
      <c r="AM105" s="20"/>
      <c r="AN105" s="18"/>
      <c r="AO105" s="20"/>
      <c r="AP105" s="20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20"/>
    </row>
    <row r="106" spans="1:53" x14ac:dyDescent="0.2">
      <c r="A106" s="32"/>
      <c r="B106" s="40"/>
      <c r="C106" s="20"/>
      <c r="D106" s="32"/>
      <c r="E106" s="32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18"/>
      <c r="T106" s="20"/>
      <c r="U106" s="20"/>
      <c r="V106" s="18"/>
      <c r="W106" s="20"/>
      <c r="X106" s="20"/>
      <c r="Y106" s="18"/>
      <c r="Z106" s="20"/>
      <c r="AA106" s="20"/>
      <c r="AB106" s="18"/>
      <c r="AC106" s="20"/>
      <c r="AD106" s="20"/>
      <c r="AE106" s="18"/>
      <c r="AF106" s="20"/>
      <c r="AG106" s="20"/>
      <c r="AH106" s="18"/>
      <c r="AI106" s="20"/>
      <c r="AJ106" s="20"/>
      <c r="AK106" s="18"/>
      <c r="AL106" s="20"/>
      <c r="AM106" s="20"/>
      <c r="AN106" s="18"/>
      <c r="AO106" s="20"/>
      <c r="AP106" s="20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20"/>
    </row>
    <row r="107" spans="1:53" x14ac:dyDescent="0.2">
      <c r="A107" s="32"/>
      <c r="B107" s="40"/>
      <c r="C107" s="20"/>
      <c r="D107" s="32"/>
      <c r="E107" s="32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18"/>
      <c r="T107" s="20"/>
      <c r="U107" s="20"/>
      <c r="V107" s="18"/>
      <c r="W107" s="20"/>
      <c r="X107" s="20"/>
      <c r="Y107" s="18"/>
      <c r="Z107" s="20"/>
      <c r="AA107" s="20"/>
      <c r="AB107" s="18"/>
      <c r="AC107" s="20"/>
      <c r="AD107" s="20"/>
      <c r="AE107" s="18"/>
      <c r="AF107" s="20"/>
      <c r="AG107" s="20"/>
      <c r="AH107" s="18"/>
      <c r="AI107" s="20"/>
      <c r="AJ107" s="20"/>
      <c r="AK107" s="18"/>
      <c r="AL107" s="20"/>
      <c r="AM107" s="20"/>
      <c r="AN107" s="18"/>
      <c r="AO107" s="20"/>
      <c r="AP107" s="20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20"/>
    </row>
    <row r="108" spans="1:53" x14ac:dyDescent="0.2">
      <c r="A108" s="32"/>
      <c r="B108" s="40"/>
      <c r="C108" s="20"/>
      <c r="D108" s="32"/>
      <c r="E108" s="32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18"/>
      <c r="T108" s="20"/>
      <c r="U108" s="20"/>
      <c r="V108" s="18"/>
      <c r="W108" s="20"/>
      <c r="X108" s="20"/>
      <c r="Y108" s="18"/>
      <c r="Z108" s="20"/>
      <c r="AA108" s="20"/>
      <c r="AB108" s="18"/>
      <c r="AC108" s="20"/>
      <c r="AD108" s="20"/>
      <c r="AE108" s="18"/>
      <c r="AF108" s="20"/>
      <c r="AG108" s="20"/>
      <c r="AH108" s="18"/>
      <c r="AI108" s="20"/>
      <c r="AJ108" s="20"/>
      <c r="AK108" s="18"/>
      <c r="AL108" s="20"/>
      <c r="AM108" s="20"/>
      <c r="AN108" s="18"/>
      <c r="AO108" s="20"/>
      <c r="AP108" s="20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20"/>
    </row>
    <row r="109" spans="1:53" x14ac:dyDescent="0.2">
      <c r="A109" s="32"/>
      <c r="B109" s="40"/>
      <c r="C109" s="20"/>
      <c r="D109" s="32"/>
      <c r="E109" s="32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18"/>
      <c r="T109" s="20"/>
      <c r="U109" s="20"/>
      <c r="V109" s="18"/>
      <c r="W109" s="20"/>
      <c r="X109" s="20"/>
      <c r="Y109" s="18"/>
      <c r="Z109" s="20"/>
      <c r="AA109" s="20"/>
      <c r="AB109" s="18"/>
      <c r="AC109" s="20"/>
      <c r="AD109" s="20"/>
      <c r="AE109" s="18"/>
      <c r="AF109" s="20"/>
      <c r="AG109" s="20"/>
      <c r="AH109" s="18"/>
      <c r="AI109" s="20"/>
      <c r="AJ109" s="20"/>
      <c r="AK109" s="18"/>
      <c r="AL109" s="20"/>
      <c r="AM109" s="20"/>
      <c r="AN109" s="18"/>
      <c r="AO109" s="20"/>
      <c r="AP109" s="20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20"/>
    </row>
    <row r="110" spans="1:53" x14ac:dyDescent="0.2">
      <c r="A110" s="32"/>
      <c r="B110" s="40"/>
      <c r="C110" s="20"/>
      <c r="D110" s="32"/>
      <c r="E110" s="32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18"/>
      <c r="T110" s="20"/>
      <c r="U110" s="20"/>
      <c r="V110" s="18"/>
      <c r="W110" s="20"/>
      <c r="X110" s="20"/>
      <c r="Y110" s="18"/>
      <c r="Z110" s="20"/>
      <c r="AA110" s="20"/>
      <c r="AB110" s="18"/>
      <c r="AC110" s="20"/>
      <c r="AD110" s="20"/>
      <c r="AE110" s="18"/>
      <c r="AF110" s="20"/>
      <c r="AG110" s="20"/>
      <c r="AH110" s="18"/>
      <c r="AI110" s="20"/>
      <c r="AJ110" s="20"/>
      <c r="AK110" s="18"/>
      <c r="AL110" s="20"/>
      <c r="AM110" s="20"/>
      <c r="AN110" s="18"/>
      <c r="AO110" s="20"/>
      <c r="AP110" s="20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20"/>
    </row>
    <row r="111" spans="1:53" x14ac:dyDescent="0.2">
      <c r="A111" s="32"/>
      <c r="B111" s="40"/>
      <c r="C111" s="20"/>
      <c r="D111" s="32"/>
      <c r="E111" s="32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18"/>
      <c r="T111" s="20"/>
      <c r="U111" s="20"/>
      <c r="V111" s="18"/>
      <c r="W111" s="20"/>
      <c r="X111" s="20"/>
      <c r="Y111" s="18"/>
      <c r="Z111" s="20"/>
      <c r="AA111" s="20"/>
      <c r="AB111" s="18"/>
      <c r="AC111" s="20"/>
      <c r="AD111" s="20"/>
      <c r="AE111" s="18"/>
      <c r="AF111" s="20"/>
      <c r="AG111" s="20"/>
      <c r="AH111" s="18"/>
      <c r="AI111" s="20"/>
      <c r="AJ111" s="20"/>
      <c r="AK111" s="18"/>
      <c r="AL111" s="20"/>
      <c r="AM111" s="20"/>
      <c r="AN111" s="18"/>
      <c r="AO111" s="20"/>
      <c r="AP111" s="20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20"/>
    </row>
    <row r="112" spans="1:53" x14ac:dyDescent="0.2">
      <c r="A112" s="32"/>
      <c r="B112" s="40"/>
      <c r="C112" s="20"/>
      <c r="D112" s="32"/>
      <c r="E112" s="32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18"/>
      <c r="T112" s="20"/>
      <c r="U112" s="20"/>
      <c r="V112" s="18"/>
      <c r="W112" s="20"/>
      <c r="X112" s="20"/>
      <c r="Y112" s="18"/>
      <c r="Z112" s="20"/>
      <c r="AA112" s="20"/>
      <c r="AB112" s="18"/>
      <c r="AC112" s="20"/>
      <c r="AD112" s="20"/>
      <c r="AE112" s="18"/>
      <c r="AF112" s="20"/>
      <c r="AG112" s="20"/>
      <c r="AH112" s="18"/>
      <c r="AI112" s="20"/>
      <c r="AJ112" s="20"/>
      <c r="AK112" s="18"/>
      <c r="AL112" s="20"/>
      <c r="AM112" s="20"/>
      <c r="AN112" s="18"/>
      <c r="AO112" s="20"/>
      <c r="AP112" s="20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20"/>
    </row>
    <row r="113" spans="1:54" x14ac:dyDescent="0.2">
      <c r="A113" s="32"/>
      <c r="B113" s="40"/>
      <c r="C113" s="20"/>
      <c r="D113" s="32"/>
      <c r="E113" s="32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18"/>
      <c r="T113" s="20"/>
      <c r="U113" s="20"/>
      <c r="V113" s="18"/>
      <c r="W113" s="20"/>
      <c r="X113" s="20"/>
      <c r="Y113" s="18"/>
      <c r="Z113" s="20"/>
      <c r="AA113" s="20"/>
      <c r="AB113" s="18"/>
      <c r="AC113" s="20"/>
      <c r="AD113" s="20"/>
      <c r="AE113" s="18"/>
      <c r="AF113" s="20"/>
      <c r="AG113" s="20"/>
      <c r="AH113" s="18"/>
      <c r="AI113" s="20"/>
      <c r="AJ113" s="20"/>
      <c r="AK113" s="18"/>
      <c r="AL113" s="20"/>
      <c r="AM113" s="20"/>
      <c r="AN113" s="18"/>
      <c r="AO113" s="20"/>
      <c r="AP113" s="20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20"/>
    </row>
    <row r="114" spans="1:54" x14ac:dyDescent="0.2">
      <c r="A114" s="32"/>
      <c r="B114" s="40"/>
      <c r="C114" s="20"/>
      <c r="D114" s="32"/>
      <c r="E114" s="32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18"/>
      <c r="T114" s="20"/>
      <c r="U114" s="20"/>
      <c r="V114" s="18"/>
      <c r="W114" s="20"/>
      <c r="X114" s="20"/>
      <c r="Y114" s="18"/>
      <c r="Z114" s="20"/>
      <c r="AA114" s="20"/>
      <c r="AB114" s="18"/>
      <c r="AC114" s="20"/>
      <c r="AD114" s="20"/>
      <c r="AE114" s="18"/>
      <c r="AF114" s="20"/>
      <c r="AG114" s="20"/>
      <c r="AH114" s="18"/>
      <c r="AI114" s="20"/>
      <c r="AJ114" s="20"/>
      <c r="AK114" s="18"/>
      <c r="AL114" s="20"/>
      <c r="AM114" s="20"/>
      <c r="AN114" s="18"/>
      <c r="AO114" s="20"/>
      <c r="AP114" s="20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20"/>
    </row>
    <row r="115" spans="1:54" x14ac:dyDescent="0.2">
      <c r="A115" s="32"/>
      <c r="B115" s="40"/>
      <c r="C115" s="20"/>
      <c r="D115" s="32"/>
      <c r="E115" s="32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18"/>
      <c r="T115" s="20"/>
      <c r="U115" s="20"/>
      <c r="V115" s="18"/>
      <c r="W115" s="20"/>
      <c r="X115" s="20"/>
      <c r="Y115" s="18"/>
      <c r="Z115" s="20"/>
      <c r="AA115" s="20"/>
      <c r="AB115" s="18"/>
      <c r="AC115" s="20"/>
      <c r="AD115" s="20"/>
      <c r="AE115" s="18"/>
      <c r="AF115" s="20"/>
      <c r="AG115" s="20"/>
      <c r="AH115" s="18"/>
      <c r="AI115" s="20"/>
      <c r="AJ115" s="20"/>
      <c r="AK115" s="18"/>
      <c r="AL115" s="20"/>
      <c r="AM115" s="20"/>
      <c r="AN115" s="18"/>
      <c r="AO115" s="20"/>
      <c r="AP115" s="20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20"/>
    </row>
    <row r="116" spans="1:54" x14ac:dyDescent="0.2">
      <c r="A116" s="32"/>
      <c r="B116" s="40"/>
      <c r="C116" s="20"/>
      <c r="D116" s="32"/>
      <c r="E116" s="32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18"/>
      <c r="T116" s="20"/>
      <c r="U116" s="20"/>
      <c r="V116" s="18"/>
      <c r="W116" s="20"/>
      <c r="X116" s="20"/>
      <c r="Y116" s="18"/>
      <c r="Z116" s="20"/>
      <c r="AA116" s="20"/>
      <c r="AB116" s="18"/>
      <c r="AC116" s="20"/>
      <c r="AD116" s="20"/>
      <c r="AE116" s="18"/>
      <c r="AF116" s="20"/>
      <c r="AG116" s="20"/>
      <c r="AH116" s="18"/>
      <c r="AI116" s="20"/>
      <c r="AJ116" s="20"/>
      <c r="AK116" s="18"/>
      <c r="AL116" s="20"/>
      <c r="AM116" s="20"/>
      <c r="AN116" s="18"/>
      <c r="AO116" s="20"/>
      <c r="AP116" s="20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20"/>
    </row>
    <row r="117" spans="1:54" x14ac:dyDescent="0.2">
      <c r="A117" s="32"/>
      <c r="B117" s="40"/>
      <c r="C117" s="20"/>
      <c r="D117" s="32"/>
      <c r="E117" s="32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18"/>
      <c r="T117" s="20"/>
      <c r="U117" s="20"/>
      <c r="V117" s="18"/>
      <c r="W117" s="20"/>
      <c r="X117" s="20"/>
      <c r="Y117" s="18"/>
      <c r="Z117" s="20"/>
      <c r="AA117" s="20"/>
      <c r="AB117" s="18"/>
      <c r="AC117" s="20"/>
      <c r="AD117" s="20"/>
      <c r="AE117" s="18"/>
      <c r="AF117" s="20"/>
      <c r="AG117" s="20"/>
      <c r="AH117" s="18"/>
      <c r="AI117" s="20"/>
      <c r="AJ117" s="20"/>
      <c r="AK117" s="18"/>
      <c r="AL117" s="20"/>
      <c r="AM117" s="20"/>
      <c r="AN117" s="18"/>
      <c r="AO117" s="20"/>
      <c r="AP117" s="20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20"/>
    </row>
    <row r="118" spans="1:54" x14ac:dyDescent="0.2">
      <c r="A118" s="32"/>
      <c r="B118" s="40"/>
      <c r="C118" s="20"/>
      <c r="D118" s="32"/>
      <c r="E118" s="32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18"/>
      <c r="T118" s="20"/>
      <c r="U118" s="20"/>
      <c r="V118" s="18"/>
      <c r="W118" s="20"/>
      <c r="X118" s="20"/>
      <c r="Y118" s="18"/>
      <c r="Z118" s="20"/>
      <c r="AA118" s="20"/>
      <c r="AB118" s="18"/>
      <c r="AC118" s="20"/>
      <c r="AD118" s="20"/>
      <c r="AE118" s="18"/>
      <c r="AF118" s="20"/>
      <c r="AG118" s="20"/>
      <c r="AH118" s="18"/>
      <c r="AI118" s="20"/>
      <c r="AJ118" s="20"/>
      <c r="AK118" s="18"/>
      <c r="AL118" s="20"/>
      <c r="AM118" s="20"/>
      <c r="AN118" s="18"/>
      <c r="AO118" s="20"/>
      <c r="AP118" s="20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20"/>
    </row>
    <row r="119" spans="1:54" x14ac:dyDescent="0.2">
      <c r="A119" s="32"/>
      <c r="B119" s="40"/>
      <c r="C119" s="20"/>
      <c r="D119" s="32"/>
      <c r="E119" s="32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18"/>
      <c r="T119" s="20"/>
      <c r="U119" s="20"/>
      <c r="V119" s="18"/>
      <c r="W119" s="20"/>
      <c r="X119" s="20"/>
      <c r="Y119" s="18"/>
      <c r="Z119" s="20"/>
      <c r="AA119" s="20"/>
      <c r="AB119" s="18"/>
      <c r="AC119" s="20"/>
      <c r="AD119" s="20"/>
      <c r="AE119" s="18"/>
      <c r="AF119" s="20"/>
      <c r="AG119" s="20"/>
      <c r="AH119" s="18"/>
      <c r="AI119" s="20"/>
      <c r="AJ119" s="20"/>
      <c r="AK119" s="18"/>
      <c r="AL119" s="20"/>
      <c r="AM119" s="20"/>
      <c r="AN119" s="18"/>
      <c r="AO119" s="20"/>
      <c r="AP119" s="20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20"/>
    </row>
    <row r="120" spans="1:54" x14ac:dyDescent="0.2">
      <c r="A120" s="32"/>
      <c r="B120" s="40"/>
      <c r="C120" s="20"/>
      <c r="D120" s="32"/>
      <c r="E120" s="32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18"/>
      <c r="T120" s="20"/>
      <c r="U120" s="20"/>
      <c r="V120" s="18"/>
      <c r="W120" s="20"/>
      <c r="X120" s="20"/>
      <c r="Y120" s="18"/>
      <c r="Z120" s="20"/>
      <c r="AA120" s="20"/>
      <c r="AB120" s="18"/>
      <c r="AC120" s="20"/>
      <c r="AD120" s="20"/>
      <c r="AE120" s="18"/>
      <c r="AF120" s="20"/>
      <c r="AG120" s="20"/>
      <c r="AH120" s="18"/>
      <c r="AI120" s="20"/>
      <c r="AJ120" s="20"/>
      <c r="AK120" s="18"/>
      <c r="AL120" s="20"/>
      <c r="AM120" s="20"/>
      <c r="AN120" s="18"/>
      <c r="AO120" s="20"/>
      <c r="AP120" s="20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20"/>
    </row>
    <row r="121" spans="1:54" x14ac:dyDescent="0.2">
      <c r="A121" s="32"/>
      <c r="B121" s="40"/>
      <c r="C121" s="20"/>
      <c r="D121" s="32"/>
      <c r="E121" s="32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18"/>
      <c r="T121" s="20"/>
      <c r="U121" s="20"/>
      <c r="V121" s="18"/>
      <c r="W121" s="20"/>
      <c r="X121" s="20"/>
      <c r="Y121" s="18"/>
      <c r="Z121" s="20"/>
      <c r="AA121" s="20"/>
      <c r="AB121" s="18"/>
      <c r="AC121" s="20"/>
      <c r="AD121" s="20"/>
      <c r="AE121" s="18"/>
      <c r="AF121" s="20"/>
      <c r="AG121" s="20"/>
      <c r="AH121" s="18"/>
      <c r="AI121" s="20"/>
      <c r="AJ121" s="20"/>
      <c r="AK121" s="18"/>
      <c r="AL121" s="20"/>
      <c r="AM121" s="20"/>
      <c r="AN121" s="18"/>
      <c r="AO121" s="20"/>
      <c r="AP121" s="20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20"/>
    </row>
    <row r="122" spans="1:54" x14ac:dyDescent="0.2">
      <c r="A122" s="32"/>
      <c r="B122" s="40"/>
      <c r="C122" s="20"/>
      <c r="D122" s="32"/>
      <c r="E122" s="32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18"/>
      <c r="T122" s="20"/>
      <c r="U122" s="20"/>
      <c r="V122" s="18"/>
      <c r="W122" s="20"/>
      <c r="X122" s="20"/>
      <c r="Y122" s="18"/>
      <c r="Z122" s="20"/>
      <c r="AA122" s="20"/>
      <c r="AB122" s="18"/>
      <c r="AC122" s="20"/>
      <c r="AD122" s="20"/>
      <c r="AE122" s="18"/>
      <c r="AF122" s="20"/>
      <c r="AG122" s="20"/>
      <c r="AH122" s="18"/>
      <c r="AI122" s="20"/>
      <c r="AJ122" s="20"/>
      <c r="AK122" s="18"/>
      <c r="AL122" s="20"/>
      <c r="AM122" s="20"/>
      <c r="AN122" s="18"/>
      <c r="AO122" s="20"/>
      <c r="AP122" s="20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20"/>
    </row>
    <row r="123" spans="1:54" x14ac:dyDescent="0.2">
      <c r="A123" s="32"/>
      <c r="B123" s="40"/>
      <c r="C123" s="20"/>
      <c r="D123" s="32"/>
      <c r="E123" s="32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18"/>
      <c r="T123" s="20"/>
      <c r="U123" s="20"/>
      <c r="V123" s="18"/>
      <c r="W123" s="20"/>
      <c r="X123" s="20"/>
      <c r="Y123" s="18"/>
      <c r="Z123" s="20"/>
      <c r="AA123" s="20"/>
      <c r="AB123" s="18"/>
      <c r="AC123" s="20"/>
      <c r="AD123" s="20"/>
      <c r="AE123" s="18"/>
      <c r="AF123" s="20"/>
      <c r="AG123" s="20"/>
      <c r="AH123" s="18"/>
      <c r="AI123" s="20"/>
      <c r="AJ123" s="20"/>
      <c r="AK123" s="18"/>
      <c r="AL123" s="20"/>
      <c r="AM123" s="20"/>
      <c r="AN123" s="18"/>
      <c r="AO123" s="20"/>
      <c r="AP123" s="20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20"/>
    </row>
    <row r="124" spans="1:54" s="9" customFormat="1" x14ac:dyDescent="0.2">
      <c r="A124" s="32"/>
      <c r="B124" s="40"/>
      <c r="C124" s="20"/>
      <c r="D124" s="32"/>
      <c r="E124" s="32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18"/>
      <c r="T124" s="20"/>
      <c r="U124" s="20"/>
      <c r="V124" s="18"/>
      <c r="W124" s="20"/>
      <c r="X124" s="20"/>
      <c r="Y124" s="18"/>
      <c r="Z124" s="20"/>
      <c r="AA124" s="20"/>
      <c r="AB124" s="18"/>
      <c r="AC124" s="20"/>
      <c r="AD124" s="20"/>
      <c r="AE124" s="18"/>
      <c r="AF124" s="20"/>
      <c r="AG124" s="20"/>
      <c r="AH124" s="18"/>
      <c r="AI124" s="20"/>
      <c r="AJ124" s="20"/>
      <c r="AK124" s="18"/>
      <c r="AL124" s="20"/>
      <c r="AM124" s="20"/>
      <c r="AN124" s="18"/>
      <c r="AO124" s="20"/>
      <c r="AP124" s="20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20"/>
      <c r="BB124" s="3"/>
    </row>
    <row r="125" spans="1:54" x14ac:dyDescent="0.2">
      <c r="A125" s="32"/>
      <c r="B125" s="40"/>
      <c r="C125" s="20"/>
      <c r="D125" s="32"/>
      <c r="E125" s="32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18"/>
      <c r="T125" s="20"/>
      <c r="U125" s="20"/>
      <c r="V125" s="18"/>
      <c r="W125" s="20"/>
      <c r="X125" s="20"/>
      <c r="Y125" s="18"/>
      <c r="Z125" s="20"/>
      <c r="AA125" s="20"/>
      <c r="AB125" s="18"/>
      <c r="AC125" s="20"/>
      <c r="AD125" s="20"/>
      <c r="AE125" s="18"/>
      <c r="AF125" s="20"/>
      <c r="AG125" s="20"/>
      <c r="AH125" s="18"/>
      <c r="AI125" s="20"/>
      <c r="AJ125" s="20"/>
      <c r="AK125" s="18"/>
      <c r="AL125" s="20"/>
      <c r="AM125" s="20"/>
      <c r="AN125" s="18"/>
      <c r="AO125" s="20"/>
      <c r="AP125" s="20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20"/>
    </row>
    <row r="126" spans="1:54" x14ac:dyDescent="0.2">
      <c r="A126" s="32"/>
      <c r="B126" s="40"/>
      <c r="C126" s="20"/>
      <c r="D126" s="32"/>
      <c r="E126" s="32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18"/>
      <c r="T126" s="20"/>
      <c r="U126" s="20"/>
      <c r="V126" s="18"/>
      <c r="W126" s="20"/>
      <c r="X126" s="20"/>
      <c r="Y126" s="18"/>
      <c r="Z126" s="20"/>
      <c r="AA126" s="20"/>
      <c r="AB126" s="18"/>
      <c r="AC126" s="20"/>
      <c r="AD126" s="20"/>
      <c r="AE126" s="18"/>
      <c r="AF126" s="20"/>
      <c r="AG126" s="20"/>
      <c r="AH126" s="18"/>
      <c r="AI126" s="20"/>
      <c r="AJ126" s="20"/>
      <c r="AK126" s="18"/>
      <c r="AL126" s="20"/>
      <c r="AM126" s="20"/>
      <c r="AN126" s="18"/>
      <c r="AO126" s="20"/>
      <c r="AP126" s="20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20"/>
    </row>
    <row r="127" spans="1:54" x14ac:dyDescent="0.2">
      <c r="A127" s="32"/>
      <c r="B127" s="40"/>
      <c r="C127" s="20"/>
      <c r="D127" s="32"/>
      <c r="E127" s="32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18"/>
      <c r="T127" s="20"/>
      <c r="U127" s="20"/>
      <c r="V127" s="18"/>
      <c r="W127" s="20"/>
      <c r="X127" s="20"/>
      <c r="Y127" s="18"/>
      <c r="Z127" s="20"/>
      <c r="AA127" s="20"/>
      <c r="AB127" s="18"/>
      <c r="AC127" s="20"/>
      <c r="AD127" s="20"/>
      <c r="AE127" s="18"/>
      <c r="AF127" s="20"/>
      <c r="AG127" s="20"/>
      <c r="AH127" s="18"/>
      <c r="AI127" s="20"/>
      <c r="AJ127" s="20"/>
      <c r="AK127" s="18"/>
      <c r="AL127" s="20"/>
      <c r="AM127" s="20"/>
      <c r="AN127" s="18"/>
      <c r="AO127" s="20"/>
      <c r="AP127" s="20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20"/>
    </row>
    <row r="128" spans="1:54" x14ac:dyDescent="0.2">
      <c r="A128" s="32"/>
      <c r="B128" s="40"/>
      <c r="C128" s="20"/>
      <c r="D128" s="32"/>
      <c r="E128" s="32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18"/>
      <c r="T128" s="20"/>
      <c r="U128" s="20"/>
      <c r="V128" s="18"/>
      <c r="W128" s="20"/>
      <c r="X128" s="20"/>
      <c r="Y128" s="18"/>
      <c r="Z128" s="20"/>
      <c r="AA128" s="20"/>
      <c r="AB128" s="18"/>
      <c r="AC128" s="20"/>
      <c r="AD128" s="20"/>
      <c r="AE128" s="18"/>
      <c r="AF128" s="20"/>
      <c r="AG128" s="20"/>
      <c r="AH128" s="18"/>
      <c r="AI128" s="20"/>
      <c r="AJ128" s="20"/>
      <c r="AK128" s="18"/>
      <c r="AL128" s="20"/>
      <c r="AM128" s="20"/>
      <c r="AN128" s="18"/>
      <c r="AO128" s="20"/>
      <c r="AP128" s="20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20"/>
    </row>
    <row r="129" spans="1:53" x14ac:dyDescent="0.2">
      <c r="A129" s="32"/>
      <c r="B129" s="40"/>
      <c r="C129" s="20"/>
      <c r="D129" s="32"/>
      <c r="E129" s="32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18"/>
      <c r="T129" s="20"/>
      <c r="U129" s="20"/>
      <c r="V129" s="18"/>
      <c r="W129" s="20"/>
      <c r="X129" s="20"/>
      <c r="Y129" s="18"/>
      <c r="Z129" s="20"/>
      <c r="AA129" s="20"/>
      <c r="AB129" s="18"/>
      <c r="AC129" s="20"/>
      <c r="AD129" s="20"/>
      <c r="AE129" s="18"/>
      <c r="AF129" s="20"/>
      <c r="AG129" s="20"/>
      <c r="AH129" s="18"/>
      <c r="AI129" s="20"/>
      <c r="AJ129" s="20"/>
      <c r="AK129" s="18"/>
      <c r="AL129" s="20"/>
      <c r="AM129" s="20"/>
      <c r="AN129" s="18"/>
      <c r="AO129" s="20"/>
      <c r="AP129" s="20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20"/>
    </row>
    <row r="130" spans="1:53" x14ac:dyDescent="0.2">
      <c r="A130" s="32"/>
      <c r="B130" s="40"/>
      <c r="C130" s="20"/>
      <c r="D130" s="32"/>
      <c r="E130" s="32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18"/>
      <c r="T130" s="20"/>
      <c r="U130" s="20"/>
      <c r="V130" s="18"/>
      <c r="W130" s="20"/>
      <c r="X130" s="20"/>
      <c r="Y130" s="18"/>
      <c r="Z130" s="20"/>
      <c r="AA130" s="20"/>
      <c r="AB130" s="18"/>
      <c r="AC130" s="20"/>
      <c r="AD130" s="20"/>
      <c r="AE130" s="18"/>
      <c r="AF130" s="20"/>
      <c r="AG130" s="20"/>
      <c r="AH130" s="18"/>
      <c r="AI130" s="20"/>
      <c r="AJ130" s="20"/>
      <c r="AK130" s="18"/>
      <c r="AL130" s="20"/>
      <c r="AM130" s="20"/>
      <c r="AN130" s="18"/>
      <c r="AO130" s="20"/>
      <c r="AP130" s="20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20"/>
    </row>
    <row r="131" spans="1:53" x14ac:dyDescent="0.2">
      <c r="A131" s="32"/>
      <c r="B131" s="40"/>
      <c r="C131" s="20"/>
      <c r="D131" s="32"/>
      <c r="E131" s="32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18"/>
      <c r="T131" s="20"/>
      <c r="U131" s="20"/>
      <c r="V131" s="18"/>
      <c r="W131" s="20"/>
      <c r="X131" s="20"/>
      <c r="Y131" s="18"/>
      <c r="Z131" s="20"/>
      <c r="AA131" s="20"/>
      <c r="AB131" s="18"/>
      <c r="AC131" s="20"/>
      <c r="AD131" s="20"/>
      <c r="AE131" s="18"/>
      <c r="AF131" s="20"/>
      <c r="AG131" s="20"/>
      <c r="AH131" s="18"/>
      <c r="AI131" s="20"/>
      <c r="AJ131" s="20"/>
      <c r="AK131" s="18"/>
      <c r="AL131" s="20"/>
      <c r="AM131" s="20"/>
      <c r="AN131" s="18"/>
      <c r="AO131" s="20"/>
      <c r="AP131" s="20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20"/>
    </row>
    <row r="132" spans="1:53" x14ac:dyDescent="0.2">
      <c r="A132" s="32"/>
      <c r="B132" s="40"/>
      <c r="C132" s="20"/>
      <c r="D132" s="32"/>
      <c r="E132" s="32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18"/>
      <c r="T132" s="20"/>
      <c r="U132" s="20"/>
      <c r="V132" s="18"/>
      <c r="W132" s="20"/>
      <c r="X132" s="20"/>
      <c r="Y132" s="18"/>
      <c r="Z132" s="20"/>
      <c r="AA132" s="20"/>
      <c r="AB132" s="18"/>
      <c r="AC132" s="20"/>
      <c r="AD132" s="20"/>
      <c r="AE132" s="18"/>
      <c r="AF132" s="20"/>
      <c r="AG132" s="20"/>
      <c r="AH132" s="18"/>
      <c r="AI132" s="20"/>
      <c r="AJ132" s="20"/>
      <c r="AK132" s="18"/>
      <c r="AL132" s="20"/>
      <c r="AM132" s="20"/>
      <c r="AN132" s="18"/>
      <c r="AO132" s="20"/>
      <c r="AP132" s="20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20"/>
    </row>
    <row r="133" spans="1:53" x14ac:dyDescent="0.2">
      <c r="A133" s="32"/>
      <c r="B133" s="40"/>
      <c r="C133" s="20"/>
      <c r="D133" s="32"/>
      <c r="E133" s="32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18"/>
      <c r="T133" s="20"/>
      <c r="U133" s="20"/>
      <c r="V133" s="18"/>
      <c r="W133" s="20"/>
      <c r="X133" s="20"/>
      <c r="Y133" s="18"/>
      <c r="Z133" s="20"/>
      <c r="AA133" s="20"/>
      <c r="AB133" s="18"/>
      <c r="AC133" s="20"/>
      <c r="AD133" s="20"/>
      <c r="AE133" s="18"/>
      <c r="AF133" s="20"/>
      <c r="AG133" s="20"/>
      <c r="AH133" s="18"/>
      <c r="AI133" s="20"/>
      <c r="AJ133" s="20"/>
      <c r="AK133" s="18"/>
      <c r="AL133" s="20"/>
      <c r="AM133" s="20"/>
      <c r="AN133" s="18"/>
      <c r="AO133" s="20"/>
      <c r="AP133" s="20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20"/>
    </row>
    <row r="134" spans="1:53" x14ac:dyDescent="0.2">
      <c r="A134" s="32"/>
      <c r="B134" s="40"/>
      <c r="C134" s="20"/>
      <c r="D134" s="32"/>
      <c r="E134" s="32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18"/>
      <c r="T134" s="20"/>
      <c r="U134" s="20"/>
      <c r="V134" s="18"/>
      <c r="W134" s="20"/>
      <c r="X134" s="20"/>
      <c r="Y134" s="18"/>
      <c r="Z134" s="20"/>
      <c r="AA134" s="20"/>
      <c r="AB134" s="18"/>
      <c r="AC134" s="20"/>
      <c r="AD134" s="20"/>
      <c r="AE134" s="18"/>
      <c r="AF134" s="20"/>
      <c r="AG134" s="20"/>
      <c r="AH134" s="18"/>
      <c r="AI134" s="20"/>
      <c r="AJ134" s="20"/>
      <c r="AK134" s="18"/>
      <c r="AL134" s="20"/>
      <c r="AM134" s="20"/>
      <c r="AN134" s="18"/>
      <c r="AO134" s="20"/>
      <c r="AP134" s="20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20"/>
    </row>
    <row r="135" spans="1:53" x14ac:dyDescent="0.2">
      <c r="A135" s="32"/>
      <c r="B135" s="40"/>
      <c r="C135" s="20"/>
      <c r="D135" s="32"/>
      <c r="E135" s="32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18"/>
      <c r="T135" s="20"/>
      <c r="U135" s="20"/>
      <c r="V135" s="18"/>
      <c r="W135" s="20"/>
      <c r="X135" s="20"/>
      <c r="Y135" s="18"/>
      <c r="Z135" s="20"/>
      <c r="AA135" s="20"/>
      <c r="AB135" s="18"/>
      <c r="AC135" s="20"/>
      <c r="AD135" s="20"/>
      <c r="AE135" s="18"/>
      <c r="AF135" s="20"/>
      <c r="AG135" s="20"/>
      <c r="AH135" s="18"/>
      <c r="AI135" s="20"/>
      <c r="AJ135" s="20"/>
      <c r="AK135" s="18"/>
      <c r="AL135" s="20"/>
      <c r="AM135" s="20"/>
      <c r="AN135" s="18"/>
      <c r="AO135" s="20"/>
      <c r="AP135" s="20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20"/>
    </row>
    <row r="136" spans="1:53" x14ac:dyDescent="0.2">
      <c r="A136" s="32"/>
      <c r="B136" s="40"/>
      <c r="C136" s="20"/>
      <c r="D136" s="32"/>
      <c r="E136" s="32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18"/>
      <c r="T136" s="20"/>
      <c r="U136" s="20"/>
      <c r="V136" s="18"/>
      <c r="W136" s="20"/>
      <c r="X136" s="20"/>
      <c r="Y136" s="18"/>
      <c r="Z136" s="20"/>
      <c r="AA136" s="20"/>
      <c r="AB136" s="18"/>
      <c r="AC136" s="20"/>
      <c r="AD136" s="20"/>
      <c r="AE136" s="18"/>
      <c r="AF136" s="20"/>
      <c r="AG136" s="20"/>
      <c r="AH136" s="18"/>
      <c r="AI136" s="20"/>
      <c r="AJ136" s="20"/>
      <c r="AK136" s="18"/>
      <c r="AL136" s="20"/>
      <c r="AM136" s="20"/>
      <c r="AN136" s="18"/>
      <c r="AO136" s="20"/>
      <c r="AP136" s="20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20"/>
    </row>
    <row r="137" spans="1:53" x14ac:dyDescent="0.2">
      <c r="A137" s="32"/>
      <c r="B137" s="40"/>
      <c r="C137" s="20"/>
      <c r="D137" s="32"/>
      <c r="E137" s="32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18"/>
      <c r="T137" s="20"/>
      <c r="U137" s="20"/>
      <c r="V137" s="18"/>
      <c r="W137" s="20"/>
      <c r="X137" s="20"/>
      <c r="Y137" s="18"/>
      <c r="Z137" s="20"/>
      <c r="AA137" s="20"/>
      <c r="AB137" s="18"/>
      <c r="AC137" s="20"/>
      <c r="AD137" s="20"/>
      <c r="AE137" s="18"/>
      <c r="AF137" s="20"/>
      <c r="AG137" s="20"/>
      <c r="AH137" s="18"/>
      <c r="AI137" s="20"/>
      <c r="AJ137" s="20"/>
      <c r="AK137" s="18"/>
      <c r="AL137" s="20"/>
      <c r="AM137" s="20"/>
      <c r="AN137" s="18"/>
      <c r="AO137" s="20"/>
      <c r="AP137" s="20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20"/>
    </row>
    <row r="138" spans="1:53" x14ac:dyDescent="0.2">
      <c r="A138" s="32"/>
      <c r="B138" s="40"/>
      <c r="C138" s="20"/>
      <c r="D138" s="32"/>
      <c r="E138" s="32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18"/>
      <c r="T138" s="20"/>
      <c r="U138" s="20"/>
      <c r="V138" s="18"/>
      <c r="W138" s="20"/>
      <c r="X138" s="20"/>
      <c r="Y138" s="18"/>
      <c r="Z138" s="20"/>
      <c r="AA138" s="20"/>
      <c r="AB138" s="18"/>
      <c r="AC138" s="20"/>
      <c r="AD138" s="20"/>
      <c r="AE138" s="18"/>
      <c r="AF138" s="20"/>
      <c r="AG138" s="20"/>
      <c r="AH138" s="18"/>
      <c r="AI138" s="20"/>
      <c r="AJ138" s="20"/>
      <c r="AK138" s="18"/>
      <c r="AL138" s="20"/>
      <c r="AM138" s="20"/>
      <c r="AN138" s="18"/>
      <c r="AO138" s="20"/>
      <c r="AP138" s="20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20"/>
    </row>
    <row r="139" spans="1:53" x14ac:dyDescent="0.2">
      <c r="A139" s="32"/>
      <c r="B139" s="40"/>
      <c r="C139" s="20"/>
      <c r="D139" s="32"/>
      <c r="E139" s="32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18"/>
      <c r="T139" s="20"/>
      <c r="U139" s="20"/>
      <c r="V139" s="18"/>
      <c r="W139" s="20"/>
      <c r="X139" s="20"/>
      <c r="Y139" s="18"/>
      <c r="Z139" s="20"/>
      <c r="AA139" s="20"/>
      <c r="AB139" s="18"/>
      <c r="AC139" s="20"/>
      <c r="AD139" s="20"/>
      <c r="AE139" s="18"/>
      <c r="AF139" s="20"/>
      <c r="AG139" s="20"/>
      <c r="AH139" s="18"/>
      <c r="AI139" s="20"/>
      <c r="AJ139" s="20"/>
      <c r="AK139" s="18"/>
      <c r="AL139" s="20"/>
      <c r="AM139" s="20"/>
      <c r="AN139" s="18"/>
      <c r="AO139" s="20"/>
      <c r="AP139" s="20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20"/>
    </row>
    <row r="140" spans="1:53" x14ac:dyDescent="0.2">
      <c r="A140" s="32"/>
      <c r="B140" s="40"/>
      <c r="C140" s="20"/>
      <c r="D140" s="32"/>
      <c r="E140" s="32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18"/>
      <c r="T140" s="20"/>
      <c r="U140" s="20"/>
      <c r="V140" s="18"/>
      <c r="W140" s="20"/>
      <c r="X140" s="20"/>
      <c r="Y140" s="18"/>
      <c r="Z140" s="20"/>
      <c r="AA140" s="20"/>
      <c r="AB140" s="18"/>
      <c r="AC140" s="20"/>
      <c r="AD140" s="20"/>
      <c r="AE140" s="18"/>
      <c r="AF140" s="20"/>
      <c r="AG140" s="20"/>
      <c r="AH140" s="18"/>
      <c r="AI140" s="20"/>
      <c r="AJ140" s="20"/>
      <c r="AK140" s="18"/>
      <c r="AL140" s="20"/>
      <c r="AM140" s="20"/>
      <c r="AN140" s="18"/>
      <c r="AO140" s="20"/>
      <c r="AP140" s="20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20"/>
    </row>
    <row r="141" spans="1:53" x14ac:dyDescent="0.2">
      <c r="A141" s="32"/>
      <c r="B141" s="40"/>
      <c r="C141" s="20"/>
      <c r="D141" s="32"/>
      <c r="E141" s="32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18"/>
      <c r="T141" s="20"/>
      <c r="U141" s="20"/>
      <c r="V141" s="18"/>
      <c r="W141" s="20"/>
      <c r="X141" s="20"/>
      <c r="Y141" s="18"/>
      <c r="Z141" s="20"/>
      <c r="AA141" s="20"/>
      <c r="AB141" s="18"/>
      <c r="AC141" s="20"/>
      <c r="AD141" s="20"/>
      <c r="AE141" s="18"/>
      <c r="AF141" s="20"/>
      <c r="AG141" s="20"/>
      <c r="AH141" s="18"/>
      <c r="AI141" s="20"/>
      <c r="AJ141" s="20"/>
      <c r="AK141" s="18"/>
      <c r="AL141" s="20"/>
      <c r="AM141" s="20"/>
      <c r="AN141" s="18"/>
      <c r="AO141" s="20"/>
      <c r="AP141" s="20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20"/>
    </row>
    <row r="142" spans="1:53" x14ac:dyDescent="0.2">
      <c r="A142" s="32"/>
      <c r="B142" s="40"/>
      <c r="C142" s="20"/>
      <c r="D142" s="32"/>
      <c r="E142" s="32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18"/>
      <c r="T142" s="20"/>
      <c r="U142" s="20"/>
      <c r="V142" s="18"/>
      <c r="W142" s="20"/>
      <c r="X142" s="20"/>
      <c r="Y142" s="18"/>
      <c r="Z142" s="20"/>
      <c r="AA142" s="20"/>
      <c r="AB142" s="18"/>
      <c r="AC142" s="20"/>
      <c r="AD142" s="20"/>
      <c r="AE142" s="18"/>
      <c r="AF142" s="20"/>
      <c r="AG142" s="20"/>
      <c r="AH142" s="18"/>
      <c r="AI142" s="20"/>
      <c r="AJ142" s="20"/>
      <c r="AK142" s="18"/>
      <c r="AL142" s="20"/>
      <c r="AM142" s="20"/>
      <c r="AN142" s="18"/>
      <c r="AO142" s="20"/>
      <c r="AP142" s="20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20"/>
    </row>
    <row r="143" spans="1:53" x14ac:dyDescent="0.2">
      <c r="A143" s="32"/>
      <c r="B143" s="40"/>
      <c r="C143" s="20"/>
      <c r="D143" s="32"/>
      <c r="E143" s="32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18"/>
      <c r="T143" s="20"/>
      <c r="U143" s="20"/>
      <c r="V143" s="18"/>
      <c r="W143" s="20"/>
      <c r="X143" s="20"/>
      <c r="Y143" s="18"/>
      <c r="Z143" s="20"/>
      <c r="AA143" s="20"/>
      <c r="AB143" s="18"/>
      <c r="AC143" s="20"/>
      <c r="AD143" s="20"/>
      <c r="AE143" s="18"/>
      <c r="AF143" s="20"/>
      <c r="AG143" s="20"/>
      <c r="AH143" s="18"/>
      <c r="AI143" s="20"/>
      <c r="AJ143" s="20"/>
      <c r="AK143" s="18"/>
      <c r="AL143" s="20"/>
      <c r="AM143" s="20"/>
      <c r="AN143" s="18"/>
      <c r="AO143" s="20"/>
      <c r="AP143" s="20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20"/>
    </row>
    <row r="144" spans="1:53" x14ac:dyDescent="0.2">
      <c r="A144" s="32"/>
      <c r="B144" s="40"/>
      <c r="C144" s="20"/>
      <c r="D144" s="32"/>
      <c r="E144" s="32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18"/>
      <c r="T144" s="20"/>
      <c r="U144" s="20"/>
      <c r="V144" s="18"/>
      <c r="W144" s="20"/>
      <c r="X144" s="20"/>
      <c r="Y144" s="18"/>
      <c r="Z144" s="20"/>
      <c r="AA144" s="20"/>
      <c r="AB144" s="18"/>
      <c r="AC144" s="20"/>
      <c r="AD144" s="20"/>
      <c r="AE144" s="18"/>
      <c r="AF144" s="20"/>
      <c r="AG144" s="20"/>
      <c r="AH144" s="18"/>
      <c r="AI144" s="20"/>
      <c r="AJ144" s="20"/>
      <c r="AK144" s="18"/>
      <c r="AL144" s="20"/>
      <c r="AM144" s="20"/>
      <c r="AN144" s="18"/>
      <c r="AO144" s="20"/>
      <c r="AP144" s="20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20"/>
    </row>
    <row r="145" spans="1:53" x14ac:dyDescent="0.2">
      <c r="A145" s="32"/>
      <c r="B145" s="40"/>
      <c r="C145" s="20"/>
      <c r="D145" s="32"/>
      <c r="E145" s="32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18"/>
      <c r="T145" s="20"/>
      <c r="U145" s="20"/>
      <c r="V145" s="18"/>
      <c r="W145" s="20"/>
      <c r="X145" s="20"/>
      <c r="Y145" s="18"/>
      <c r="Z145" s="20"/>
      <c r="AA145" s="20"/>
      <c r="AB145" s="18"/>
      <c r="AC145" s="20"/>
      <c r="AD145" s="20"/>
      <c r="AE145" s="18"/>
      <c r="AF145" s="20"/>
      <c r="AG145" s="20"/>
      <c r="AH145" s="18"/>
      <c r="AI145" s="20"/>
      <c r="AJ145" s="20"/>
      <c r="AK145" s="18"/>
      <c r="AL145" s="20"/>
      <c r="AM145" s="20"/>
      <c r="AN145" s="18"/>
      <c r="AO145" s="20"/>
      <c r="AP145" s="20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20"/>
    </row>
    <row r="146" spans="1:53" x14ac:dyDescent="0.2">
      <c r="A146" s="32"/>
      <c r="B146" s="40"/>
      <c r="C146" s="20"/>
      <c r="D146" s="32"/>
      <c r="E146" s="32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18"/>
      <c r="T146" s="20"/>
      <c r="U146" s="20"/>
      <c r="V146" s="18"/>
      <c r="W146" s="20"/>
      <c r="X146" s="20"/>
      <c r="Y146" s="18"/>
      <c r="Z146" s="20"/>
      <c r="AA146" s="20"/>
      <c r="AB146" s="18"/>
      <c r="AC146" s="20"/>
      <c r="AD146" s="20"/>
      <c r="AE146" s="18"/>
      <c r="AF146" s="20"/>
      <c r="AG146" s="20"/>
      <c r="AH146" s="18"/>
      <c r="AI146" s="20"/>
      <c r="AJ146" s="20"/>
      <c r="AK146" s="18"/>
      <c r="AL146" s="20"/>
      <c r="AM146" s="20"/>
      <c r="AN146" s="18"/>
      <c r="AO146" s="20"/>
      <c r="AP146" s="20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20"/>
    </row>
    <row r="147" spans="1:53" x14ac:dyDescent="0.2">
      <c r="A147" s="32"/>
      <c r="B147" s="40"/>
      <c r="C147" s="20"/>
      <c r="D147" s="32"/>
      <c r="E147" s="32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18"/>
      <c r="T147" s="20"/>
      <c r="U147" s="20"/>
      <c r="V147" s="18"/>
      <c r="W147" s="20"/>
      <c r="X147" s="20"/>
      <c r="Y147" s="18"/>
      <c r="Z147" s="20"/>
      <c r="AA147" s="20"/>
      <c r="AB147" s="18"/>
      <c r="AC147" s="20"/>
      <c r="AD147" s="20"/>
      <c r="AE147" s="18"/>
      <c r="AF147" s="20"/>
      <c r="AG147" s="20"/>
      <c r="AH147" s="18"/>
      <c r="AI147" s="20"/>
      <c r="AJ147" s="20"/>
      <c r="AK147" s="18"/>
      <c r="AL147" s="20"/>
      <c r="AM147" s="20"/>
      <c r="AN147" s="18"/>
      <c r="AO147" s="20"/>
      <c r="AP147" s="20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20"/>
    </row>
    <row r="148" spans="1:53" x14ac:dyDescent="0.2">
      <c r="A148" s="32"/>
      <c r="B148" s="40"/>
      <c r="C148" s="20"/>
      <c r="D148" s="32"/>
      <c r="E148" s="32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18"/>
      <c r="T148" s="20"/>
      <c r="U148" s="20"/>
      <c r="V148" s="18"/>
      <c r="W148" s="20"/>
      <c r="X148" s="20"/>
      <c r="Y148" s="18"/>
      <c r="Z148" s="20"/>
      <c r="AA148" s="20"/>
      <c r="AB148" s="18"/>
      <c r="AC148" s="20"/>
      <c r="AD148" s="20"/>
      <c r="AE148" s="18"/>
      <c r="AF148" s="20"/>
      <c r="AG148" s="20"/>
      <c r="AH148" s="18"/>
      <c r="AI148" s="20"/>
      <c r="AJ148" s="20"/>
      <c r="AK148" s="18"/>
      <c r="AL148" s="20"/>
      <c r="AM148" s="20"/>
      <c r="AN148" s="18"/>
      <c r="AO148" s="20"/>
      <c r="AP148" s="20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20"/>
    </row>
    <row r="149" spans="1:53" x14ac:dyDescent="0.2">
      <c r="A149" s="32"/>
      <c r="B149" s="40"/>
      <c r="C149" s="20"/>
      <c r="D149" s="32"/>
      <c r="E149" s="32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18"/>
      <c r="T149" s="20"/>
      <c r="U149" s="20"/>
      <c r="V149" s="18"/>
      <c r="W149" s="20"/>
      <c r="X149" s="20"/>
      <c r="Y149" s="18"/>
      <c r="Z149" s="20"/>
      <c r="AA149" s="20"/>
      <c r="AB149" s="18"/>
      <c r="AC149" s="20"/>
      <c r="AD149" s="20"/>
      <c r="AE149" s="18"/>
      <c r="AF149" s="20"/>
      <c r="AG149" s="20"/>
      <c r="AH149" s="18"/>
      <c r="AI149" s="20"/>
      <c r="AJ149" s="20"/>
      <c r="AK149" s="18"/>
      <c r="AL149" s="20"/>
      <c r="AM149" s="20"/>
      <c r="AN149" s="18"/>
      <c r="AO149" s="20"/>
      <c r="AP149" s="20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20"/>
    </row>
    <row r="150" spans="1:53" x14ac:dyDescent="0.2">
      <c r="A150" s="32"/>
      <c r="B150" s="40"/>
      <c r="C150" s="20"/>
      <c r="D150" s="32"/>
      <c r="E150" s="32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18"/>
      <c r="T150" s="20"/>
      <c r="U150" s="20"/>
      <c r="V150" s="18"/>
      <c r="W150" s="20"/>
      <c r="X150" s="20"/>
      <c r="Y150" s="18"/>
      <c r="Z150" s="20"/>
      <c r="AA150" s="20"/>
      <c r="AB150" s="18"/>
      <c r="AC150" s="20"/>
      <c r="AD150" s="20"/>
      <c r="AE150" s="18"/>
      <c r="AF150" s="20"/>
      <c r="AG150" s="20"/>
      <c r="AH150" s="18"/>
      <c r="AI150" s="20"/>
      <c r="AJ150" s="20"/>
      <c r="AK150" s="18"/>
      <c r="AL150" s="20"/>
      <c r="AM150" s="20"/>
      <c r="AN150" s="18"/>
      <c r="AO150" s="20"/>
      <c r="AP150" s="20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20"/>
    </row>
    <row r="151" spans="1:53" x14ac:dyDescent="0.2">
      <c r="A151" s="32"/>
      <c r="B151" s="40"/>
      <c r="C151" s="20"/>
      <c r="D151" s="32"/>
      <c r="E151" s="32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18"/>
      <c r="T151" s="20"/>
      <c r="U151" s="20"/>
      <c r="V151" s="18"/>
      <c r="W151" s="20"/>
      <c r="X151" s="20"/>
      <c r="Y151" s="18"/>
      <c r="Z151" s="20"/>
      <c r="AA151" s="20"/>
      <c r="AB151" s="18"/>
      <c r="AC151" s="20"/>
      <c r="AD151" s="20"/>
      <c r="AE151" s="18"/>
      <c r="AF151" s="20"/>
      <c r="AG151" s="20"/>
      <c r="AH151" s="18"/>
      <c r="AI151" s="20"/>
      <c r="AJ151" s="20"/>
      <c r="AK151" s="18"/>
      <c r="AL151" s="20"/>
      <c r="AM151" s="20"/>
      <c r="AN151" s="18"/>
      <c r="AO151" s="20"/>
      <c r="AP151" s="20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20"/>
    </row>
    <row r="152" spans="1:53" x14ac:dyDescent="0.2">
      <c r="A152" s="32"/>
      <c r="B152" s="40"/>
      <c r="C152" s="20"/>
      <c r="D152" s="32"/>
      <c r="E152" s="32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18"/>
      <c r="T152" s="20"/>
      <c r="U152" s="20"/>
      <c r="V152" s="18"/>
      <c r="W152" s="20"/>
      <c r="X152" s="20"/>
      <c r="Y152" s="18"/>
      <c r="Z152" s="20"/>
      <c r="AA152" s="20"/>
      <c r="AB152" s="18"/>
      <c r="AC152" s="20"/>
      <c r="AD152" s="20"/>
      <c r="AE152" s="18"/>
      <c r="AF152" s="20"/>
      <c r="AG152" s="20"/>
      <c r="AH152" s="18"/>
      <c r="AI152" s="20"/>
      <c r="AJ152" s="20"/>
      <c r="AK152" s="18"/>
      <c r="AL152" s="20"/>
      <c r="AM152" s="20"/>
      <c r="AN152" s="18"/>
      <c r="AO152" s="20"/>
      <c r="AP152" s="20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20"/>
    </row>
    <row r="153" spans="1:53" x14ac:dyDescent="0.2">
      <c r="A153" s="32"/>
      <c r="B153" s="40"/>
      <c r="C153" s="20"/>
      <c r="D153" s="32"/>
      <c r="E153" s="32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18"/>
      <c r="T153" s="20"/>
      <c r="U153" s="20"/>
      <c r="V153" s="18"/>
      <c r="W153" s="20"/>
      <c r="X153" s="20"/>
      <c r="Y153" s="18"/>
      <c r="Z153" s="20"/>
      <c r="AA153" s="20"/>
      <c r="AB153" s="18"/>
      <c r="AC153" s="20"/>
      <c r="AD153" s="20"/>
      <c r="AE153" s="18"/>
      <c r="AF153" s="20"/>
      <c r="AG153" s="20"/>
      <c r="AH153" s="18"/>
      <c r="AI153" s="20"/>
      <c r="AJ153" s="20"/>
      <c r="AK153" s="18"/>
      <c r="AL153" s="20"/>
      <c r="AM153" s="20"/>
      <c r="AN153" s="18"/>
      <c r="AO153" s="20"/>
      <c r="AP153" s="20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20"/>
    </row>
    <row r="154" spans="1:53" x14ac:dyDescent="0.2">
      <c r="A154" s="32"/>
      <c r="B154" s="40"/>
      <c r="C154" s="20"/>
      <c r="D154" s="32"/>
      <c r="E154" s="32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18"/>
      <c r="T154" s="20"/>
      <c r="U154" s="20"/>
      <c r="V154" s="18"/>
      <c r="W154" s="20"/>
      <c r="X154" s="20"/>
      <c r="Y154" s="18"/>
      <c r="Z154" s="20"/>
      <c r="AA154" s="20"/>
      <c r="AB154" s="18"/>
      <c r="AC154" s="20"/>
      <c r="AD154" s="20"/>
      <c r="AE154" s="18"/>
      <c r="AF154" s="20"/>
      <c r="AG154" s="20"/>
      <c r="AH154" s="18"/>
      <c r="AI154" s="20"/>
      <c r="AJ154" s="20"/>
      <c r="AK154" s="18"/>
      <c r="AL154" s="20"/>
      <c r="AM154" s="20"/>
      <c r="AN154" s="18"/>
      <c r="AO154" s="20"/>
      <c r="AP154" s="20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20"/>
    </row>
    <row r="155" spans="1:53" x14ac:dyDescent="0.2">
      <c r="A155" s="32"/>
      <c r="B155" s="40"/>
      <c r="C155" s="20"/>
      <c r="D155" s="32"/>
      <c r="E155" s="32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18"/>
      <c r="T155" s="20"/>
      <c r="U155" s="20"/>
      <c r="V155" s="18"/>
      <c r="W155" s="20"/>
      <c r="X155" s="20"/>
      <c r="Y155" s="18"/>
      <c r="Z155" s="20"/>
      <c r="AA155" s="20"/>
      <c r="AB155" s="18"/>
      <c r="AC155" s="20"/>
      <c r="AD155" s="20"/>
      <c r="AE155" s="18"/>
      <c r="AF155" s="20"/>
      <c r="AG155" s="20"/>
      <c r="AH155" s="18"/>
      <c r="AI155" s="20"/>
      <c r="AJ155" s="20"/>
      <c r="AK155" s="18"/>
      <c r="AL155" s="20"/>
      <c r="AM155" s="20"/>
      <c r="AN155" s="18"/>
      <c r="AO155" s="20"/>
      <c r="AP155" s="20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20"/>
    </row>
    <row r="156" spans="1:53" x14ac:dyDescent="0.2">
      <c r="A156" s="32"/>
      <c r="B156" s="40"/>
      <c r="C156" s="20"/>
      <c r="D156" s="32"/>
      <c r="E156" s="32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18"/>
      <c r="T156" s="20"/>
      <c r="U156" s="20"/>
      <c r="V156" s="18"/>
      <c r="W156" s="20"/>
      <c r="X156" s="20"/>
      <c r="Y156" s="18"/>
      <c r="Z156" s="20"/>
      <c r="AA156" s="20"/>
      <c r="AB156" s="18"/>
      <c r="AC156" s="20"/>
      <c r="AD156" s="20"/>
      <c r="AE156" s="18"/>
      <c r="AF156" s="20"/>
      <c r="AG156" s="20"/>
      <c r="AH156" s="18"/>
      <c r="AI156" s="20"/>
      <c r="AJ156" s="20"/>
      <c r="AK156" s="18"/>
      <c r="AL156" s="20"/>
      <c r="AM156" s="20"/>
      <c r="AN156" s="18"/>
      <c r="AO156" s="20"/>
      <c r="AP156" s="20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20"/>
    </row>
    <row r="157" spans="1:53" x14ac:dyDescent="0.2">
      <c r="A157" s="32"/>
      <c r="B157" s="40"/>
      <c r="C157" s="20"/>
      <c r="D157" s="32"/>
      <c r="E157" s="32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18"/>
      <c r="T157" s="20"/>
      <c r="U157" s="20"/>
      <c r="V157" s="18"/>
      <c r="W157" s="20"/>
      <c r="X157" s="20"/>
      <c r="Y157" s="18"/>
      <c r="Z157" s="20"/>
      <c r="AA157" s="20"/>
      <c r="AB157" s="18"/>
      <c r="AC157" s="20"/>
      <c r="AD157" s="20"/>
      <c r="AE157" s="18"/>
      <c r="AF157" s="20"/>
      <c r="AG157" s="20"/>
      <c r="AH157" s="18"/>
      <c r="AI157" s="20"/>
      <c r="AJ157" s="20"/>
      <c r="AK157" s="18"/>
      <c r="AL157" s="20"/>
      <c r="AM157" s="20"/>
      <c r="AN157" s="18"/>
      <c r="AO157" s="20"/>
      <c r="AP157" s="20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20"/>
    </row>
    <row r="158" spans="1:53" x14ac:dyDescent="0.2">
      <c r="A158" s="32"/>
      <c r="B158" s="40"/>
      <c r="C158" s="20"/>
      <c r="D158" s="32"/>
      <c r="E158" s="32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18"/>
      <c r="T158" s="20"/>
      <c r="U158" s="20"/>
      <c r="V158" s="18"/>
      <c r="W158" s="20"/>
      <c r="X158" s="20"/>
      <c r="Y158" s="18"/>
      <c r="Z158" s="20"/>
      <c r="AA158" s="20"/>
      <c r="AB158" s="18"/>
      <c r="AC158" s="20"/>
      <c r="AD158" s="20"/>
      <c r="AE158" s="18"/>
      <c r="AF158" s="20"/>
      <c r="AG158" s="20"/>
      <c r="AH158" s="18"/>
      <c r="AI158" s="20"/>
      <c r="AJ158" s="20"/>
      <c r="AK158" s="18"/>
      <c r="AL158" s="20"/>
      <c r="AM158" s="20"/>
      <c r="AN158" s="18"/>
      <c r="AO158" s="20"/>
      <c r="AP158" s="20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20"/>
    </row>
    <row r="159" spans="1:53" x14ac:dyDescent="0.2">
      <c r="A159" s="32"/>
      <c r="B159" s="40"/>
      <c r="C159" s="20"/>
      <c r="D159" s="32"/>
      <c r="E159" s="32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18"/>
      <c r="T159" s="20"/>
      <c r="U159" s="20"/>
      <c r="V159" s="18"/>
      <c r="W159" s="20"/>
      <c r="X159" s="20"/>
      <c r="Y159" s="18"/>
      <c r="Z159" s="20"/>
      <c r="AA159" s="20"/>
      <c r="AB159" s="18"/>
      <c r="AC159" s="20"/>
      <c r="AD159" s="20"/>
      <c r="AE159" s="18"/>
      <c r="AF159" s="20"/>
      <c r="AG159" s="20"/>
      <c r="AH159" s="18"/>
      <c r="AI159" s="20"/>
      <c r="AJ159" s="20"/>
      <c r="AK159" s="18"/>
      <c r="AL159" s="20"/>
      <c r="AM159" s="20"/>
      <c r="AN159" s="18"/>
      <c r="AO159" s="20"/>
      <c r="AP159" s="20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20"/>
    </row>
    <row r="160" spans="1:53" x14ac:dyDescent="0.2">
      <c r="A160" s="32"/>
      <c r="B160" s="40"/>
      <c r="C160" s="20"/>
      <c r="D160" s="32"/>
      <c r="E160" s="32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18"/>
      <c r="T160" s="20"/>
      <c r="U160" s="20"/>
      <c r="V160" s="18"/>
      <c r="W160" s="20"/>
      <c r="X160" s="20"/>
      <c r="Y160" s="18"/>
      <c r="Z160" s="20"/>
      <c r="AA160" s="20"/>
      <c r="AB160" s="18"/>
      <c r="AC160" s="20"/>
      <c r="AD160" s="20"/>
      <c r="AE160" s="18"/>
      <c r="AF160" s="20"/>
      <c r="AG160" s="20"/>
      <c r="AH160" s="18"/>
      <c r="AI160" s="20"/>
      <c r="AJ160" s="20"/>
      <c r="AK160" s="18"/>
      <c r="AL160" s="20"/>
      <c r="AM160" s="20"/>
      <c r="AN160" s="18"/>
      <c r="AO160" s="20"/>
      <c r="AP160" s="20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20"/>
    </row>
    <row r="161" spans="1:53" x14ac:dyDescent="0.2">
      <c r="A161" s="32"/>
      <c r="B161" s="40"/>
      <c r="C161" s="20"/>
      <c r="D161" s="32"/>
      <c r="E161" s="32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18"/>
      <c r="T161" s="20"/>
      <c r="U161" s="20"/>
      <c r="V161" s="18"/>
      <c r="W161" s="20"/>
      <c r="X161" s="20"/>
      <c r="Y161" s="18"/>
      <c r="Z161" s="20"/>
      <c r="AA161" s="20"/>
      <c r="AB161" s="18"/>
      <c r="AC161" s="20"/>
      <c r="AD161" s="20"/>
      <c r="AE161" s="18"/>
      <c r="AF161" s="20"/>
      <c r="AG161" s="20"/>
      <c r="AH161" s="18"/>
      <c r="AI161" s="20"/>
      <c r="AJ161" s="20"/>
      <c r="AK161" s="18"/>
      <c r="AL161" s="20"/>
      <c r="AM161" s="20"/>
      <c r="AN161" s="18"/>
      <c r="AO161" s="20"/>
      <c r="AP161" s="20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20"/>
    </row>
    <row r="162" spans="1:53" x14ac:dyDescent="0.2">
      <c r="A162" s="32"/>
      <c r="B162" s="40"/>
      <c r="C162" s="20"/>
      <c r="D162" s="32"/>
      <c r="E162" s="32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18"/>
      <c r="T162" s="20"/>
      <c r="U162" s="20"/>
      <c r="V162" s="18"/>
      <c r="W162" s="20"/>
      <c r="X162" s="20"/>
      <c r="Y162" s="18"/>
      <c r="Z162" s="20"/>
      <c r="AA162" s="20"/>
      <c r="AB162" s="18"/>
      <c r="AC162" s="20"/>
      <c r="AD162" s="20"/>
      <c r="AE162" s="18"/>
      <c r="AF162" s="20"/>
      <c r="AG162" s="20"/>
      <c r="AH162" s="18"/>
      <c r="AI162" s="20"/>
      <c r="AJ162" s="20"/>
      <c r="AK162" s="18"/>
      <c r="AL162" s="20"/>
      <c r="AM162" s="20"/>
      <c r="AN162" s="18"/>
      <c r="AO162" s="20"/>
      <c r="AP162" s="20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20"/>
    </row>
    <row r="163" spans="1:53" x14ac:dyDescent="0.2">
      <c r="A163" s="32"/>
      <c r="B163" s="40"/>
      <c r="C163" s="20"/>
      <c r="D163" s="32"/>
      <c r="E163" s="32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18"/>
      <c r="T163" s="20"/>
      <c r="U163" s="20"/>
      <c r="V163" s="18"/>
      <c r="W163" s="20"/>
      <c r="X163" s="20"/>
      <c r="Y163" s="18"/>
      <c r="Z163" s="20"/>
      <c r="AA163" s="20"/>
      <c r="AB163" s="18"/>
      <c r="AC163" s="20"/>
      <c r="AD163" s="20"/>
      <c r="AE163" s="18"/>
      <c r="AF163" s="20"/>
      <c r="AG163" s="20"/>
      <c r="AH163" s="18"/>
      <c r="AI163" s="20"/>
      <c r="AJ163" s="20"/>
      <c r="AK163" s="18"/>
      <c r="AL163" s="20"/>
      <c r="AM163" s="20"/>
      <c r="AN163" s="18"/>
      <c r="AO163" s="20"/>
      <c r="AP163" s="20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20"/>
    </row>
    <row r="164" spans="1:53" x14ac:dyDescent="0.2">
      <c r="A164" s="32"/>
      <c r="B164" s="40"/>
      <c r="C164" s="20"/>
      <c r="D164" s="32"/>
      <c r="E164" s="32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18"/>
      <c r="T164" s="20"/>
      <c r="U164" s="20"/>
      <c r="V164" s="18"/>
      <c r="W164" s="20"/>
      <c r="X164" s="20"/>
      <c r="Y164" s="18"/>
      <c r="Z164" s="20"/>
      <c r="AA164" s="20"/>
      <c r="AB164" s="18"/>
      <c r="AC164" s="20"/>
      <c r="AD164" s="20"/>
      <c r="AE164" s="18"/>
      <c r="AF164" s="20"/>
      <c r="AG164" s="20"/>
      <c r="AH164" s="18"/>
      <c r="AI164" s="20"/>
      <c r="AJ164" s="20"/>
      <c r="AK164" s="18"/>
      <c r="AL164" s="20"/>
      <c r="AM164" s="20"/>
      <c r="AN164" s="18"/>
      <c r="AO164" s="20"/>
      <c r="AP164" s="20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20"/>
    </row>
    <row r="165" spans="1:53" x14ac:dyDescent="0.2">
      <c r="A165" s="32"/>
      <c r="B165" s="40"/>
      <c r="C165" s="20"/>
      <c r="D165" s="32"/>
      <c r="E165" s="32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18"/>
      <c r="T165" s="20"/>
      <c r="U165" s="20"/>
      <c r="V165" s="18"/>
      <c r="W165" s="20"/>
      <c r="X165" s="20"/>
      <c r="Y165" s="18"/>
      <c r="Z165" s="20"/>
      <c r="AA165" s="20"/>
      <c r="AB165" s="18"/>
      <c r="AC165" s="20"/>
      <c r="AD165" s="20"/>
      <c r="AE165" s="18"/>
      <c r="AF165" s="20"/>
      <c r="AG165" s="20"/>
      <c r="AH165" s="18"/>
      <c r="AI165" s="20"/>
      <c r="AJ165" s="20"/>
      <c r="AK165" s="18"/>
      <c r="AL165" s="20"/>
      <c r="AM165" s="20"/>
      <c r="AN165" s="18"/>
      <c r="AO165" s="20"/>
      <c r="AP165" s="20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20"/>
    </row>
    <row r="166" spans="1:53" x14ac:dyDescent="0.2">
      <c r="A166" s="32"/>
      <c r="B166" s="40"/>
      <c r="C166" s="20"/>
      <c r="D166" s="32"/>
      <c r="E166" s="32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18"/>
      <c r="T166" s="20"/>
      <c r="U166" s="20"/>
      <c r="V166" s="18"/>
      <c r="W166" s="20"/>
      <c r="X166" s="20"/>
      <c r="Y166" s="18"/>
      <c r="Z166" s="20"/>
      <c r="AA166" s="20"/>
      <c r="AB166" s="18"/>
      <c r="AC166" s="20"/>
      <c r="AD166" s="20"/>
      <c r="AE166" s="18"/>
      <c r="AF166" s="20"/>
      <c r="AG166" s="20"/>
      <c r="AH166" s="18"/>
      <c r="AI166" s="20"/>
      <c r="AJ166" s="20"/>
      <c r="AK166" s="18"/>
      <c r="AL166" s="20"/>
      <c r="AM166" s="20"/>
      <c r="AN166" s="18"/>
      <c r="AO166" s="20"/>
      <c r="AP166" s="20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20"/>
    </row>
    <row r="167" spans="1:53" x14ac:dyDescent="0.2">
      <c r="A167" s="32"/>
      <c r="B167" s="40"/>
      <c r="C167" s="20"/>
      <c r="D167" s="32"/>
      <c r="E167" s="32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18"/>
      <c r="T167" s="20"/>
      <c r="U167" s="20"/>
      <c r="V167" s="18"/>
      <c r="W167" s="20"/>
      <c r="X167" s="20"/>
      <c r="Y167" s="18"/>
      <c r="Z167" s="20"/>
      <c r="AA167" s="20"/>
      <c r="AB167" s="18"/>
      <c r="AC167" s="20"/>
      <c r="AD167" s="20"/>
      <c r="AE167" s="18"/>
      <c r="AF167" s="20"/>
      <c r="AG167" s="20"/>
      <c r="AH167" s="18"/>
      <c r="AI167" s="20"/>
      <c r="AJ167" s="20"/>
      <c r="AK167" s="18"/>
      <c r="AL167" s="20"/>
      <c r="AM167" s="20"/>
      <c r="AN167" s="18"/>
      <c r="AO167" s="20"/>
      <c r="AP167" s="20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20"/>
    </row>
    <row r="168" spans="1:53" x14ac:dyDescent="0.2">
      <c r="A168" s="32"/>
      <c r="B168" s="40"/>
      <c r="C168" s="20"/>
      <c r="D168" s="32"/>
      <c r="E168" s="32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18"/>
      <c r="T168" s="20"/>
      <c r="U168" s="20"/>
      <c r="V168" s="18"/>
      <c r="W168" s="20"/>
      <c r="X168" s="20"/>
      <c r="Y168" s="18"/>
      <c r="Z168" s="20"/>
      <c r="AA168" s="20"/>
      <c r="AB168" s="18"/>
      <c r="AC168" s="20"/>
      <c r="AD168" s="20"/>
      <c r="AE168" s="18"/>
      <c r="AF168" s="20"/>
      <c r="AG168" s="20"/>
      <c r="AH168" s="18"/>
      <c r="AI168" s="20"/>
      <c r="AJ168" s="20"/>
      <c r="AK168" s="18"/>
      <c r="AL168" s="20"/>
      <c r="AM168" s="20"/>
      <c r="AN168" s="18"/>
      <c r="AO168" s="20"/>
      <c r="AP168" s="20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20"/>
    </row>
    <row r="169" spans="1:53" x14ac:dyDescent="0.2">
      <c r="A169" s="32"/>
      <c r="B169" s="40"/>
      <c r="C169" s="20"/>
      <c r="D169" s="32"/>
      <c r="E169" s="32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18"/>
      <c r="T169" s="20"/>
      <c r="U169" s="20"/>
      <c r="V169" s="18"/>
      <c r="W169" s="20"/>
      <c r="X169" s="20"/>
      <c r="Y169" s="18"/>
      <c r="Z169" s="20"/>
      <c r="AA169" s="20"/>
      <c r="AB169" s="18"/>
      <c r="AC169" s="20"/>
      <c r="AD169" s="20"/>
      <c r="AE169" s="18"/>
      <c r="AF169" s="20"/>
      <c r="AG169" s="20"/>
      <c r="AH169" s="18"/>
      <c r="AI169" s="20"/>
      <c r="AJ169" s="20"/>
      <c r="AK169" s="18"/>
      <c r="AL169" s="20"/>
      <c r="AM169" s="20"/>
      <c r="AN169" s="18"/>
      <c r="AO169" s="20"/>
      <c r="AP169" s="20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20"/>
    </row>
    <row r="170" spans="1:53" x14ac:dyDescent="0.2">
      <c r="A170" s="32"/>
      <c r="B170" s="40"/>
      <c r="C170" s="20"/>
      <c r="D170" s="32"/>
      <c r="E170" s="32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18"/>
      <c r="T170" s="20"/>
      <c r="U170" s="20"/>
      <c r="V170" s="18"/>
      <c r="W170" s="20"/>
      <c r="X170" s="20"/>
      <c r="Y170" s="18"/>
      <c r="Z170" s="20"/>
      <c r="AA170" s="20"/>
      <c r="AB170" s="18"/>
      <c r="AC170" s="20"/>
      <c r="AD170" s="20"/>
      <c r="AE170" s="18"/>
      <c r="AF170" s="20"/>
      <c r="AG170" s="20"/>
      <c r="AH170" s="18"/>
      <c r="AI170" s="20"/>
      <c r="AJ170" s="20"/>
      <c r="AK170" s="18"/>
      <c r="AL170" s="20"/>
      <c r="AM170" s="20"/>
      <c r="AN170" s="18"/>
      <c r="AO170" s="20"/>
      <c r="AP170" s="20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20"/>
    </row>
    <row r="171" spans="1:53" x14ac:dyDescent="0.2">
      <c r="A171" s="32"/>
      <c r="B171" s="40"/>
      <c r="C171" s="20"/>
      <c r="D171" s="32"/>
      <c r="E171" s="32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18"/>
      <c r="T171" s="20"/>
      <c r="U171" s="20"/>
      <c r="V171" s="18"/>
      <c r="W171" s="20"/>
      <c r="X171" s="20"/>
      <c r="Y171" s="18"/>
      <c r="Z171" s="20"/>
      <c r="AA171" s="20"/>
      <c r="AB171" s="18"/>
      <c r="AC171" s="20"/>
      <c r="AD171" s="20"/>
      <c r="AE171" s="18"/>
      <c r="AF171" s="20"/>
      <c r="AG171" s="20"/>
      <c r="AH171" s="18"/>
      <c r="AI171" s="20"/>
      <c r="AJ171" s="20"/>
      <c r="AK171" s="18"/>
      <c r="AL171" s="20"/>
      <c r="AM171" s="20"/>
      <c r="AN171" s="18"/>
      <c r="AO171" s="20"/>
      <c r="AP171" s="20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20"/>
    </row>
    <row r="172" spans="1:53" x14ac:dyDescent="0.2">
      <c r="A172" s="32"/>
      <c r="B172" s="40"/>
      <c r="C172" s="20"/>
      <c r="D172" s="32"/>
      <c r="E172" s="32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18"/>
      <c r="T172" s="20"/>
      <c r="U172" s="20"/>
      <c r="V172" s="18"/>
      <c r="W172" s="20"/>
      <c r="X172" s="20"/>
      <c r="Y172" s="18"/>
      <c r="Z172" s="20"/>
      <c r="AA172" s="20"/>
      <c r="AB172" s="18"/>
      <c r="AC172" s="20"/>
      <c r="AD172" s="20"/>
      <c r="AE172" s="18"/>
      <c r="AF172" s="20"/>
      <c r="AG172" s="20"/>
      <c r="AH172" s="18"/>
      <c r="AI172" s="20"/>
      <c r="AJ172" s="20"/>
      <c r="AK172" s="18"/>
      <c r="AL172" s="20"/>
      <c r="AM172" s="20"/>
      <c r="AN172" s="18"/>
      <c r="AO172" s="20"/>
      <c r="AP172" s="20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20"/>
    </row>
    <row r="173" spans="1:53" x14ac:dyDescent="0.2">
      <c r="A173" s="32"/>
      <c r="B173" s="40"/>
      <c r="C173" s="20"/>
      <c r="D173" s="32"/>
      <c r="E173" s="32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18"/>
      <c r="T173" s="20"/>
      <c r="U173" s="20"/>
      <c r="V173" s="18"/>
      <c r="W173" s="20"/>
      <c r="X173" s="20"/>
      <c r="Y173" s="18"/>
      <c r="Z173" s="20"/>
      <c r="AA173" s="20"/>
      <c r="AB173" s="18"/>
      <c r="AC173" s="20"/>
      <c r="AD173" s="20"/>
      <c r="AE173" s="18"/>
      <c r="AF173" s="20"/>
      <c r="AG173" s="20"/>
      <c r="AH173" s="18"/>
      <c r="AI173" s="20"/>
      <c r="AJ173" s="20"/>
      <c r="AK173" s="18"/>
      <c r="AL173" s="20"/>
      <c r="AM173" s="20"/>
      <c r="AN173" s="18"/>
      <c r="AO173" s="20"/>
      <c r="AP173" s="20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20"/>
    </row>
    <row r="174" spans="1:53" x14ac:dyDescent="0.2">
      <c r="A174" s="32"/>
      <c r="B174" s="40"/>
      <c r="C174" s="20"/>
      <c r="D174" s="32"/>
      <c r="E174" s="32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18"/>
      <c r="T174" s="20"/>
      <c r="U174" s="20"/>
      <c r="V174" s="18"/>
      <c r="W174" s="20"/>
      <c r="X174" s="20"/>
      <c r="Y174" s="18"/>
      <c r="Z174" s="20"/>
      <c r="AA174" s="20"/>
      <c r="AB174" s="18"/>
      <c r="AC174" s="20"/>
      <c r="AD174" s="20"/>
      <c r="AE174" s="18"/>
      <c r="AF174" s="20"/>
      <c r="AG174" s="20"/>
      <c r="AH174" s="18"/>
      <c r="AI174" s="20"/>
      <c r="AJ174" s="20"/>
      <c r="AK174" s="18"/>
      <c r="AL174" s="20"/>
      <c r="AM174" s="20"/>
      <c r="AN174" s="18"/>
      <c r="AO174" s="20"/>
      <c r="AP174" s="20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20"/>
    </row>
    <row r="175" spans="1:53" x14ac:dyDescent="0.2">
      <c r="A175" s="32"/>
      <c r="B175" s="40"/>
      <c r="C175" s="20"/>
      <c r="D175" s="32"/>
      <c r="E175" s="32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18"/>
      <c r="T175" s="20"/>
      <c r="U175" s="20"/>
      <c r="V175" s="18"/>
      <c r="W175" s="20"/>
      <c r="X175" s="20"/>
      <c r="Y175" s="18"/>
      <c r="Z175" s="20"/>
      <c r="AA175" s="20"/>
      <c r="AB175" s="18"/>
      <c r="AC175" s="20"/>
      <c r="AD175" s="20"/>
      <c r="AE175" s="18"/>
      <c r="AF175" s="20"/>
      <c r="AG175" s="20"/>
      <c r="AH175" s="18"/>
      <c r="AI175" s="20"/>
      <c r="AJ175" s="20"/>
      <c r="AK175" s="18"/>
      <c r="AL175" s="20"/>
      <c r="AM175" s="20"/>
      <c r="AN175" s="18"/>
      <c r="AO175" s="20"/>
      <c r="AP175" s="20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20"/>
    </row>
    <row r="176" spans="1:53" x14ac:dyDescent="0.2">
      <c r="A176" s="32"/>
      <c r="B176" s="40"/>
      <c r="C176" s="20"/>
      <c r="D176" s="32"/>
      <c r="E176" s="32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18"/>
      <c r="T176" s="20"/>
      <c r="U176" s="20"/>
      <c r="V176" s="18"/>
      <c r="W176" s="20"/>
      <c r="X176" s="20"/>
      <c r="Y176" s="18"/>
      <c r="Z176" s="20"/>
      <c r="AA176" s="20"/>
      <c r="AB176" s="18"/>
      <c r="AC176" s="20"/>
      <c r="AD176" s="20"/>
      <c r="AE176" s="18"/>
      <c r="AF176" s="20"/>
      <c r="AG176" s="20"/>
      <c r="AH176" s="18"/>
      <c r="AI176" s="20"/>
      <c r="AJ176" s="20"/>
      <c r="AK176" s="18"/>
      <c r="AL176" s="20"/>
      <c r="AM176" s="20"/>
      <c r="AN176" s="18"/>
      <c r="AO176" s="20"/>
      <c r="AP176" s="20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20"/>
    </row>
    <row r="177" spans="1:53" x14ac:dyDescent="0.2">
      <c r="A177" s="32"/>
      <c r="B177" s="40"/>
      <c r="C177" s="20"/>
      <c r="D177" s="32"/>
      <c r="E177" s="32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18"/>
      <c r="T177" s="20"/>
      <c r="U177" s="20"/>
      <c r="V177" s="18"/>
      <c r="W177" s="20"/>
      <c r="X177" s="20"/>
      <c r="Y177" s="18"/>
      <c r="Z177" s="20"/>
      <c r="AA177" s="20"/>
      <c r="AB177" s="18"/>
      <c r="AC177" s="20"/>
      <c r="AD177" s="20"/>
      <c r="AE177" s="18"/>
      <c r="AF177" s="20"/>
      <c r="AG177" s="20"/>
      <c r="AH177" s="18"/>
      <c r="AI177" s="20"/>
      <c r="AJ177" s="20"/>
      <c r="AK177" s="18"/>
      <c r="AL177" s="20"/>
      <c r="AM177" s="20"/>
      <c r="AN177" s="18"/>
      <c r="AO177" s="20"/>
      <c r="AP177" s="20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20"/>
    </row>
    <row r="178" spans="1:53" x14ac:dyDescent="0.2">
      <c r="A178" s="32"/>
      <c r="B178" s="40"/>
      <c r="C178" s="20"/>
      <c r="D178" s="32"/>
      <c r="E178" s="32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18"/>
      <c r="T178" s="20"/>
      <c r="U178" s="20"/>
      <c r="V178" s="18"/>
      <c r="W178" s="20"/>
      <c r="X178" s="20"/>
      <c r="Y178" s="18"/>
      <c r="Z178" s="20"/>
      <c r="AA178" s="20"/>
      <c r="AB178" s="18"/>
      <c r="AC178" s="20"/>
      <c r="AD178" s="20"/>
      <c r="AE178" s="18"/>
      <c r="AF178" s="20"/>
      <c r="AG178" s="20"/>
      <c r="AH178" s="18"/>
      <c r="AI178" s="20"/>
      <c r="AJ178" s="20"/>
      <c r="AK178" s="18"/>
      <c r="AL178" s="20"/>
      <c r="AM178" s="20"/>
      <c r="AN178" s="18"/>
      <c r="AO178" s="20"/>
      <c r="AP178" s="20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20"/>
    </row>
    <row r="179" spans="1:53" x14ac:dyDescent="0.2">
      <c r="A179" s="32"/>
      <c r="B179" s="40"/>
      <c r="C179" s="20"/>
      <c r="D179" s="32"/>
      <c r="E179" s="32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18"/>
      <c r="T179" s="20"/>
      <c r="U179" s="20"/>
      <c r="V179" s="18"/>
      <c r="W179" s="20"/>
      <c r="X179" s="20"/>
      <c r="Y179" s="18"/>
      <c r="Z179" s="20"/>
      <c r="AA179" s="20"/>
      <c r="AB179" s="18"/>
      <c r="AC179" s="20"/>
      <c r="AD179" s="20"/>
      <c r="AE179" s="18"/>
      <c r="AF179" s="20"/>
      <c r="AG179" s="20"/>
      <c r="AH179" s="18"/>
      <c r="AI179" s="20"/>
      <c r="AJ179" s="20"/>
      <c r="AK179" s="18"/>
      <c r="AL179" s="20"/>
      <c r="AM179" s="20"/>
      <c r="AN179" s="18"/>
      <c r="AO179" s="20"/>
      <c r="AP179" s="20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20"/>
    </row>
    <row r="180" spans="1:53" x14ac:dyDescent="0.2">
      <c r="A180" s="32"/>
      <c r="B180" s="40"/>
      <c r="C180" s="20"/>
      <c r="D180" s="32"/>
      <c r="E180" s="32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18"/>
      <c r="T180" s="20"/>
      <c r="U180" s="20"/>
      <c r="V180" s="18"/>
      <c r="W180" s="20"/>
      <c r="X180" s="20"/>
      <c r="Y180" s="18"/>
      <c r="Z180" s="20"/>
      <c r="AA180" s="20"/>
      <c r="AB180" s="18"/>
      <c r="AC180" s="20"/>
      <c r="AD180" s="20"/>
      <c r="AE180" s="18"/>
      <c r="AF180" s="20"/>
      <c r="AG180" s="20"/>
      <c r="AH180" s="18"/>
      <c r="AI180" s="20"/>
      <c r="AJ180" s="20"/>
      <c r="AK180" s="18"/>
      <c r="AL180" s="20"/>
      <c r="AM180" s="20"/>
      <c r="AN180" s="18"/>
      <c r="AO180" s="20"/>
      <c r="AP180" s="20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20"/>
    </row>
    <row r="181" spans="1:53" x14ac:dyDescent="0.2">
      <c r="A181" s="32"/>
      <c r="B181" s="40"/>
      <c r="C181" s="20"/>
      <c r="D181" s="32"/>
      <c r="E181" s="32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18"/>
      <c r="T181" s="20"/>
      <c r="U181" s="20"/>
      <c r="V181" s="18"/>
      <c r="W181" s="20"/>
      <c r="X181" s="20"/>
      <c r="Y181" s="18"/>
      <c r="Z181" s="20"/>
      <c r="AA181" s="20"/>
      <c r="AB181" s="18"/>
      <c r="AC181" s="20"/>
      <c r="AD181" s="20"/>
      <c r="AE181" s="18"/>
      <c r="AF181" s="20"/>
      <c r="AG181" s="20"/>
      <c r="AH181" s="18"/>
      <c r="AI181" s="20"/>
      <c r="AJ181" s="20"/>
      <c r="AK181" s="18"/>
      <c r="AL181" s="20"/>
      <c r="AM181" s="20"/>
      <c r="AN181" s="18"/>
      <c r="AO181" s="20"/>
      <c r="AP181" s="20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20"/>
    </row>
    <row r="182" spans="1:53" x14ac:dyDescent="0.2">
      <c r="A182" s="32"/>
      <c r="B182" s="40"/>
      <c r="C182" s="20"/>
      <c r="D182" s="32"/>
      <c r="E182" s="32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18"/>
      <c r="T182" s="20"/>
      <c r="U182" s="20"/>
      <c r="V182" s="18"/>
      <c r="W182" s="20"/>
      <c r="X182" s="20"/>
      <c r="Y182" s="18"/>
      <c r="Z182" s="20"/>
      <c r="AA182" s="20"/>
      <c r="AB182" s="18"/>
      <c r="AC182" s="20"/>
      <c r="AD182" s="20"/>
      <c r="AE182" s="18"/>
      <c r="AF182" s="20"/>
      <c r="AG182" s="20"/>
      <c r="AH182" s="18"/>
      <c r="AI182" s="20"/>
      <c r="AJ182" s="20"/>
      <c r="AK182" s="18"/>
      <c r="AL182" s="20"/>
      <c r="AM182" s="20"/>
      <c r="AN182" s="18"/>
      <c r="AO182" s="20"/>
      <c r="AP182" s="20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20"/>
    </row>
    <row r="183" spans="1:53" x14ac:dyDescent="0.2">
      <c r="A183" s="32"/>
      <c r="B183" s="40"/>
      <c r="C183" s="20"/>
      <c r="D183" s="32"/>
      <c r="E183" s="32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18"/>
      <c r="T183" s="20"/>
      <c r="U183" s="20"/>
      <c r="V183" s="18"/>
      <c r="W183" s="20"/>
      <c r="X183" s="20"/>
      <c r="Y183" s="18"/>
      <c r="Z183" s="20"/>
      <c r="AA183" s="20"/>
      <c r="AB183" s="18"/>
      <c r="AC183" s="20"/>
      <c r="AD183" s="20"/>
      <c r="AE183" s="18"/>
      <c r="AF183" s="20"/>
      <c r="AG183" s="20"/>
      <c r="AH183" s="18"/>
      <c r="AI183" s="20"/>
      <c r="AJ183" s="20"/>
      <c r="AK183" s="18"/>
      <c r="AL183" s="20"/>
      <c r="AM183" s="20"/>
      <c r="AN183" s="18"/>
      <c r="AO183" s="20"/>
      <c r="AP183" s="20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20"/>
    </row>
    <row r="184" spans="1:53" x14ac:dyDescent="0.2">
      <c r="A184" s="32"/>
      <c r="B184" s="40"/>
      <c r="C184" s="20"/>
      <c r="D184" s="32"/>
      <c r="E184" s="32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18"/>
      <c r="T184" s="20"/>
      <c r="U184" s="20"/>
      <c r="V184" s="18"/>
      <c r="W184" s="20"/>
      <c r="X184" s="20"/>
      <c r="Y184" s="18"/>
      <c r="Z184" s="20"/>
      <c r="AA184" s="20"/>
      <c r="AB184" s="18"/>
      <c r="AC184" s="20"/>
      <c r="AD184" s="20"/>
      <c r="AE184" s="18"/>
      <c r="AF184" s="20"/>
      <c r="AG184" s="20"/>
      <c r="AH184" s="18"/>
      <c r="AI184" s="20"/>
      <c r="AJ184" s="20"/>
      <c r="AK184" s="18"/>
      <c r="AL184" s="20"/>
      <c r="AM184" s="20"/>
      <c r="AN184" s="18"/>
      <c r="AO184" s="20"/>
      <c r="AP184" s="20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20"/>
    </row>
    <row r="185" spans="1:53" x14ac:dyDescent="0.2">
      <c r="A185" s="32"/>
      <c r="B185" s="40"/>
      <c r="C185" s="20"/>
      <c r="D185" s="32"/>
      <c r="E185" s="32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18"/>
      <c r="T185" s="20"/>
      <c r="U185" s="20"/>
      <c r="V185" s="18"/>
      <c r="W185" s="20"/>
      <c r="X185" s="20"/>
      <c r="Y185" s="18"/>
      <c r="Z185" s="20"/>
      <c r="AA185" s="20"/>
      <c r="AB185" s="18"/>
      <c r="AC185" s="20"/>
      <c r="AD185" s="20"/>
      <c r="AE185" s="18"/>
      <c r="AF185" s="20"/>
      <c r="AG185" s="20"/>
      <c r="AH185" s="18"/>
      <c r="AI185" s="20"/>
      <c r="AJ185" s="20"/>
      <c r="AK185" s="18"/>
      <c r="AL185" s="20"/>
      <c r="AM185" s="20"/>
      <c r="AN185" s="18"/>
      <c r="AO185" s="20"/>
      <c r="AP185" s="20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20"/>
    </row>
    <row r="186" spans="1:53" x14ac:dyDescent="0.2">
      <c r="A186" s="32"/>
      <c r="B186" s="40"/>
      <c r="C186" s="20"/>
      <c r="D186" s="32"/>
      <c r="E186" s="32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18"/>
      <c r="T186" s="20"/>
      <c r="U186" s="20"/>
      <c r="V186" s="18"/>
      <c r="W186" s="20"/>
      <c r="X186" s="20"/>
      <c r="Y186" s="18"/>
      <c r="Z186" s="20"/>
      <c r="AA186" s="20"/>
      <c r="AB186" s="18"/>
      <c r="AC186" s="20"/>
      <c r="AD186" s="20"/>
      <c r="AE186" s="18"/>
      <c r="AF186" s="20"/>
      <c r="AG186" s="20"/>
      <c r="AH186" s="18"/>
      <c r="AI186" s="20"/>
      <c r="AJ186" s="20"/>
      <c r="AK186" s="18"/>
      <c r="AL186" s="20"/>
      <c r="AM186" s="20"/>
      <c r="AN186" s="18"/>
      <c r="AO186" s="20"/>
      <c r="AP186" s="20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20"/>
    </row>
    <row r="187" spans="1:53" x14ac:dyDescent="0.2">
      <c r="A187" s="32"/>
      <c r="B187" s="40"/>
      <c r="C187" s="20"/>
      <c r="D187" s="32"/>
      <c r="E187" s="32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18"/>
      <c r="T187" s="20"/>
      <c r="U187" s="20"/>
      <c r="V187" s="18"/>
      <c r="W187" s="20"/>
      <c r="X187" s="20"/>
      <c r="Y187" s="18"/>
      <c r="Z187" s="20"/>
      <c r="AA187" s="20"/>
      <c r="AB187" s="18"/>
      <c r="AC187" s="20"/>
      <c r="AD187" s="20"/>
      <c r="AE187" s="18"/>
      <c r="AF187" s="20"/>
      <c r="AG187" s="20"/>
      <c r="AH187" s="18"/>
      <c r="AI187" s="20"/>
      <c r="AJ187" s="20"/>
      <c r="AK187" s="18"/>
      <c r="AL187" s="20"/>
      <c r="AM187" s="20"/>
      <c r="AN187" s="18"/>
      <c r="AO187" s="20"/>
      <c r="AP187" s="20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20"/>
    </row>
    <row r="188" spans="1:53" x14ac:dyDescent="0.2">
      <c r="A188" s="32"/>
      <c r="B188" s="40"/>
      <c r="C188" s="20"/>
      <c r="D188" s="32"/>
      <c r="E188" s="32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18"/>
      <c r="T188" s="20"/>
      <c r="U188" s="20"/>
      <c r="V188" s="18"/>
      <c r="W188" s="20"/>
      <c r="X188" s="20"/>
      <c r="Y188" s="18"/>
      <c r="Z188" s="20"/>
      <c r="AA188" s="20"/>
      <c r="AB188" s="18"/>
      <c r="AC188" s="20"/>
      <c r="AD188" s="20"/>
      <c r="AE188" s="18"/>
      <c r="AF188" s="20"/>
      <c r="AG188" s="20"/>
      <c r="AH188" s="18"/>
      <c r="AI188" s="20"/>
      <c r="AJ188" s="20"/>
      <c r="AK188" s="18"/>
      <c r="AL188" s="20"/>
      <c r="AM188" s="20"/>
      <c r="AN188" s="18"/>
      <c r="AO188" s="20"/>
      <c r="AP188" s="20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20"/>
    </row>
    <row r="189" spans="1:53" x14ac:dyDescent="0.2">
      <c r="A189" s="32"/>
      <c r="B189" s="40"/>
      <c r="C189" s="20"/>
      <c r="D189" s="32"/>
      <c r="E189" s="32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18"/>
      <c r="T189" s="20"/>
      <c r="U189" s="20"/>
      <c r="V189" s="18"/>
      <c r="W189" s="20"/>
      <c r="X189" s="20"/>
      <c r="Y189" s="18"/>
      <c r="Z189" s="20"/>
      <c r="AA189" s="20"/>
      <c r="AB189" s="18"/>
      <c r="AC189" s="20"/>
      <c r="AD189" s="20"/>
      <c r="AE189" s="18"/>
      <c r="AF189" s="20"/>
      <c r="AG189" s="20"/>
      <c r="AH189" s="18"/>
      <c r="AI189" s="20"/>
      <c r="AJ189" s="20"/>
      <c r="AK189" s="18"/>
      <c r="AL189" s="20"/>
      <c r="AM189" s="20"/>
      <c r="AN189" s="18"/>
      <c r="AO189" s="20"/>
      <c r="AP189" s="20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20"/>
    </row>
    <row r="190" spans="1:53" x14ac:dyDescent="0.2">
      <c r="A190" s="32"/>
      <c r="B190" s="40"/>
      <c r="C190" s="20"/>
      <c r="D190" s="32"/>
      <c r="E190" s="32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18"/>
      <c r="T190" s="20"/>
      <c r="U190" s="20"/>
      <c r="V190" s="18"/>
      <c r="W190" s="20"/>
      <c r="X190" s="20"/>
      <c r="Y190" s="18"/>
      <c r="Z190" s="20"/>
      <c r="AA190" s="20"/>
      <c r="AB190" s="18"/>
      <c r="AC190" s="20"/>
      <c r="AD190" s="20"/>
      <c r="AE190" s="18"/>
      <c r="AF190" s="20"/>
      <c r="AG190" s="20"/>
      <c r="AH190" s="18"/>
      <c r="AI190" s="20"/>
      <c r="AJ190" s="20"/>
      <c r="AK190" s="18"/>
      <c r="AL190" s="20"/>
      <c r="AM190" s="20"/>
      <c r="AN190" s="18"/>
      <c r="AO190" s="20"/>
      <c r="AP190" s="20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20"/>
    </row>
    <row r="191" spans="1:53" x14ac:dyDescent="0.2">
      <c r="A191" s="32"/>
      <c r="B191" s="40"/>
      <c r="C191" s="20"/>
      <c r="D191" s="32"/>
      <c r="E191" s="32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18"/>
      <c r="T191" s="20"/>
      <c r="U191" s="20"/>
      <c r="V191" s="18"/>
      <c r="W191" s="20"/>
      <c r="X191" s="20"/>
      <c r="Y191" s="18"/>
      <c r="Z191" s="20"/>
      <c r="AA191" s="20"/>
      <c r="AB191" s="18"/>
      <c r="AC191" s="20"/>
      <c r="AD191" s="20"/>
      <c r="AE191" s="18"/>
      <c r="AF191" s="20"/>
      <c r="AG191" s="20"/>
      <c r="AH191" s="18"/>
      <c r="AI191" s="20"/>
      <c r="AJ191" s="20"/>
      <c r="AK191" s="18"/>
      <c r="AL191" s="20"/>
      <c r="AM191" s="20"/>
      <c r="AN191" s="18"/>
      <c r="AO191" s="20"/>
      <c r="AP191" s="20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20"/>
    </row>
    <row r="192" spans="1:53" x14ac:dyDescent="0.2">
      <c r="A192" s="32"/>
      <c r="B192" s="40"/>
      <c r="C192" s="20"/>
      <c r="D192" s="32"/>
      <c r="E192" s="32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18"/>
      <c r="T192" s="20"/>
      <c r="U192" s="20"/>
      <c r="V192" s="18"/>
      <c r="W192" s="20"/>
      <c r="X192" s="20"/>
      <c r="Y192" s="18"/>
      <c r="Z192" s="20"/>
      <c r="AA192" s="20"/>
      <c r="AB192" s="18"/>
      <c r="AC192" s="20"/>
      <c r="AD192" s="20"/>
      <c r="AE192" s="18"/>
      <c r="AF192" s="20"/>
      <c r="AG192" s="20"/>
      <c r="AH192" s="18"/>
      <c r="AI192" s="20"/>
      <c r="AJ192" s="20"/>
      <c r="AK192" s="18"/>
      <c r="AL192" s="20"/>
      <c r="AM192" s="20"/>
      <c r="AN192" s="18"/>
      <c r="AO192" s="20"/>
      <c r="AP192" s="20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20"/>
    </row>
    <row r="193" spans="1:53" x14ac:dyDescent="0.2">
      <c r="A193" s="32"/>
      <c r="B193" s="40"/>
      <c r="C193" s="20"/>
      <c r="D193" s="32"/>
      <c r="E193" s="32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18"/>
      <c r="T193" s="20"/>
      <c r="U193" s="20"/>
      <c r="V193" s="18"/>
      <c r="W193" s="20"/>
      <c r="X193" s="20"/>
      <c r="Y193" s="18"/>
      <c r="Z193" s="20"/>
      <c r="AA193" s="20"/>
      <c r="AB193" s="18"/>
      <c r="AC193" s="20"/>
      <c r="AD193" s="20"/>
      <c r="AE193" s="18"/>
      <c r="AF193" s="20"/>
      <c r="AG193" s="20"/>
      <c r="AH193" s="18"/>
      <c r="AI193" s="20"/>
      <c r="AJ193" s="20"/>
      <c r="AK193" s="18"/>
      <c r="AL193" s="20"/>
      <c r="AM193" s="20"/>
      <c r="AN193" s="18"/>
      <c r="AO193" s="20"/>
      <c r="AP193" s="20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20"/>
    </row>
    <row r="194" spans="1:53" x14ac:dyDescent="0.2">
      <c r="A194" s="32"/>
      <c r="B194" s="40"/>
      <c r="C194" s="20"/>
      <c r="D194" s="32"/>
      <c r="E194" s="32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18"/>
      <c r="T194" s="20"/>
      <c r="U194" s="20"/>
      <c r="V194" s="18"/>
      <c r="W194" s="20"/>
      <c r="X194" s="20"/>
      <c r="Y194" s="18"/>
      <c r="Z194" s="20"/>
      <c r="AA194" s="20"/>
      <c r="AB194" s="18"/>
      <c r="AC194" s="20"/>
      <c r="AD194" s="20"/>
      <c r="AE194" s="18"/>
      <c r="AF194" s="20"/>
      <c r="AG194" s="20"/>
      <c r="AH194" s="18"/>
      <c r="AI194" s="20"/>
      <c r="AJ194" s="20"/>
      <c r="AK194" s="18"/>
      <c r="AL194" s="20"/>
      <c r="AM194" s="20"/>
      <c r="AN194" s="18"/>
      <c r="AO194" s="20"/>
      <c r="AP194" s="20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20"/>
    </row>
    <row r="195" spans="1:53" x14ac:dyDescent="0.2">
      <c r="A195" s="32"/>
      <c r="B195" s="40"/>
      <c r="C195" s="20"/>
      <c r="D195" s="32"/>
      <c r="E195" s="32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18"/>
      <c r="T195" s="20"/>
      <c r="U195" s="20"/>
      <c r="V195" s="18"/>
      <c r="W195" s="20"/>
      <c r="X195" s="20"/>
      <c r="Y195" s="18"/>
      <c r="Z195" s="20"/>
      <c r="AA195" s="20"/>
      <c r="AB195" s="18"/>
      <c r="AC195" s="20"/>
      <c r="AD195" s="20"/>
      <c r="AE195" s="18"/>
      <c r="AF195" s="20"/>
      <c r="AG195" s="20"/>
      <c r="AH195" s="18"/>
      <c r="AI195" s="20"/>
      <c r="AJ195" s="20"/>
      <c r="AK195" s="18"/>
      <c r="AL195" s="20"/>
      <c r="AM195" s="20"/>
      <c r="AN195" s="18"/>
      <c r="AO195" s="20"/>
      <c r="AP195" s="20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20"/>
    </row>
    <row r="196" spans="1:53" x14ac:dyDescent="0.2">
      <c r="A196" s="32"/>
      <c r="B196" s="40"/>
      <c r="C196" s="20"/>
      <c r="D196" s="32"/>
      <c r="E196" s="32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18"/>
      <c r="T196" s="20"/>
      <c r="U196" s="20"/>
      <c r="V196" s="18"/>
      <c r="W196" s="20"/>
      <c r="X196" s="20"/>
      <c r="Y196" s="18"/>
      <c r="Z196" s="20"/>
      <c r="AA196" s="20"/>
      <c r="AB196" s="18"/>
      <c r="AC196" s="20"/>
      <c r="AD196" s="20"/>
      <c r="AE196" s="18"/>
      <c r="AF196" s="20"/>
      <c r="AG196" s="20"/>
      <c r="AH196" s="18"/>
      <c r="AI196" s="20"/>
      <c r="AJ196" s="20"/>
      <c r="AK196" s="18"/>
      <c r="AL196" s="20"/>
      <c r="AM196" s="20"/>
      <c r="AN196" s="18"/>
      <c r="AO196" s="20"/>
      <c r="AP196" s="20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20"/>
    </row>
    <row r="197" spans="1:53" x14ac:dyDescent="0.2">
      <c r="A197" s="32"/>
      <c r="B197" s="40"/>
      <c r="C197" s="20"/>
      <c r="D197" s="32"/>
      <c r="E197" s="32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18"/>
      <c r="T197" s="20"/>
      <c r="U197" s="20"/>
      <c r="V197" s="18"/>
      <c r="W197" s="20"/>
      <c r="X197" s="20"/>
      <c r="Y197" s="18"/>
      <c r="Z197" s="20"/>
      <c r="AA197" s="20"/>
      <c r="AB197" s="18"/>
      <c r="AC197" s="20"/>
      <c r="AD197" s="20"/>
      <c r="AE197" s="18"/>
      <c r="AF197" s="20"/>
      <c r="AG197" s="20"/>
      <c r="AH197" s="18"/>
      <c r="AI197" s="20"/>
      <c r="AJ197" s="20"/>
      <c r="AK197" s="18"/>
      <c r="AL197" s="20"/>
      <c r="AM197" s="20"/>
      <c r="AN197" s="18"/>
      <c r="AO197" s="20"/>
      <c r="AP197" s="20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20"/>
    </row>
    <row r="198" spans="1:53" x14ac:dyDescent="0.2">
      <c r="A198" s="32"/>
      <c r="B198" s="40"/>
      <c r="C198" s="20"/>
      <c r="D198" s="32"/>
      <c r="E198" s="32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18"/>
      <c r="T198" s="20"/>
      <c r="U198" s="20"/>
      <c r="V198" s="18"/>
      <c r="W198" s="20"/>
      <c r="X198" s="20"/>
      <c r="Y198" s="18"/>
      <c r="Z198" s="20"/>
      <c r="AA198" s="20"/>
      <c r="AB198" s="18"/>
      <c r="AC198" s="20"/>
      <c r="AD198" s="20"/>
      <c r="AE198" s="18"/>
      <c r="AF198" s="20"/>
      <c r="AG198" s="20"/>
      <c r="AH198" s="18"/>
      <c r="AI198" s="20"/>
      <c r="AJ198" s="20"/>
      <c r="AK198" s="18"/>
      <c r="AL198" s="20"/>
      <c r="AM198" s="20"/>
      <c r="AN198" s="18"/>
      <c r="AO198" s="20"/>
      <c r="AP198" s="20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20"/>
    </row>
    <row r="199" spans="1:53" x14ac:dyDescent="0.2">
      <c r="A199" s="32"/>
      <c r="B199" s="40"/>
      <c r="C199" s="20"/>
      <c r="D199" s="32"/>
      <c r="E199" s="32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18"/>
      <c r="T199" s="20"/>
      <c r="U199" s="20"/>
      <c r="V199" s="18"/>
      <c r="W199" s="20"/>
      <c r="X199" s="20"/>
      <c r="Y199" s="18"/>
      <c r="Z199" s="20"/>
      <c r="AA199" s="20"/>
      <c r="AB199" s="18"/>
      <c r="AC199" s="20"/>
      <c r="AD199" s="20"/>
      <c r="AE199" s="18"/>
      <c r="AF199" s="20"/>
      <c r="AG199" s="20"/>
      <c r="AH199" s="18"/>
      <c r="AI199" s="20"/>
      <c r="AJ199" s="20"/>
      <c r="AK199" s="18"/>
      <c r="AL199" s="20"/>
      <c r="AM199" s="20"/>
      <c r="AN199" s="18"/>
      <c r="AO199" s="20"/>
      <c r="AP199" s="20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20"/>
    </row>
    <row r="200" spans="1:53" x14ac:dyDescent="0.2">
      <c r="A200" s="32"/>
      <c r="B200" s="40"/>
      <c r="C200" s="20"/>
      <c r="D200" s="32"/>
      <c r="E200" s="32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18"/>
      <c r="T200" s="20"/>
      <c r="U200" s="20"/>
      <c r="V200" s="18"/>
      <c r="W200" s="20"/>
      <c r="X200" s="20"/>
      <c r="Y200" s="18"/>
      <c r="Z200" s="20"/>
      <c r="AA200" s="20"/>
      <c r="AB200" s="18"/>
      <c r="AC200" s="20"/>
      <c r="AD200" s="20"/>
      <c r="AE200" s="18"/>
      <c r="AF200" s="20"/>
      <c r="AG200" s="20"/>
      <c r="AH200" s="18"/>
      <c r="AI200" s="20"/>
      <c r="AJ200" s="20"/>
      <c r="AK200" s="18"/>
      <c r="AL200" s="20"/>
      <c r="AM200" s="20"/>
      <c r="AN200" s="18"/>
      <c r="AO200" s="20"/>
      <c r="AP200" s="20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20"/>
    </row>
    <row r="201" spans="1:53" x14ac:dyDescent="0.2">
      <c r="A201" s="32"/>
      <c r="B201" s="40"/>
      <c r="C201" s="20"/>
      <c r="D201" s="32"/>
      <c r="E201" s="32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18"/>
      <c r="T201" s="20"/>
      <c r="U201" s="20"/>
      <c r="V201" s="18"/>
      <c r="W201" s="20"/>
      <c r="X201" s="20"/>
      <c r="Y201" s="18"/>
      <c r="Z201" s="20"/>
      <c r="AA201" s="20"/>
      <c r="AB201" s="18"/>
      <c r="AC201" s="20"/>
      <c r="AD201" s="20"/>
      <c r="AE201" s="18"/>
      <c r="AF201" s="20"/>
      <c r="AG201" s="20"/>
      <c r="AH201" s="18"/>
      <c r="AI201" s="20"/>
      <c r="AJ201" s="20"/>
      <c r="AK201" s="18"/>
      <c r="AL201" s="20"/>
      <c r="AM201" s="20"/>
      <c r="AN201" s="18"/>
      <c r="AO201" s="20"/>
      <c r="AP201" s="20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20"/>
    </row>
    <row r="202" spans="1:53" x14ac:dyDescent="0.2">
      <c r="A202" s="32"/>
      <c r="B202" s="40"/>
      <c r="C202" s="20"/>
      <c r="D202" s="32"/>
      <c r="E202" s="32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18"/>
      <c r="T202" s="20"/>
      <c r="U202" s="20"/>
      <c r="V202" s="18"/>
      <c r="W202" s="20"/>
      <c r="X202" s="20"/>
      <c r="Y202" s="18"/>
      <c r="Z202" s="20"/>
      <c r="AA202" s="20"/>
      <c r="AB202" s="18"/>
      <c r="AC202" s="20"/>
      <c r="AD202" s="20"/>
      <c r="AE202" s="18"/>
      <c r="AF202" s="20"/>
      <c r="AG202" s="20"/>
      <c r="AH202" s="18"/>
      <c r="AI202" s="20"/>
      <c r="AJ202" s="20"/>
      <c r="AK202" s="18"/>
      <c r="AL202" s="20"/>
      <c r="AM202" s="20"/>
      <c r="AN202" s="18"/>
      <c r="AO202" s="20"/>
      <c r="AP202" s="20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20"/>
    </row>
    <row r="203" spans="1:53" x14ac:dyDescent="0.2">
      <c r="A203" s="32"/>
      <c r="B203" s="40"/>
      <c r="C203" s="20"/>
      <c r="D203" s="32"/>
      <c r="E203" s="32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18"/>
      <c r="T203" s="20"/>
      <c r="U203" s="20"/>
      <c r="V203" s="18"/>
      <c r="W203" s="20"/>
      <c r="X203" s="20"/>
      <c r="Y203" s="18"/>
      <c r="Z203" s="20"/>
      <c r="AA203" s="20"/>
      <c r="AB203" s="18"/>
      <c r="AC203" s="20"/>
      <c r="AD203" s="20"/>
      <c r="AE203" s="18"/>
      <c r="AF203" s="20"/>
      <c r="AG203" s="20"/>
      <c r="AH203" s="18"/>
      <c r="AI203" s="20"/>
      <c r="AJ203" s="20"/>
      <c r="AK203" s="18"/>
      <c r="AL203" s="20"/>
      <c r="AM203" s="20"/>
      <c r="AN203" s="18"/>
      <c r="AO203" s="20"/>
      <c r="AP203" s="20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20"/>
    </row>
    <row r="204" spans="1:53" x14ac:dyDescent="0.2">
      <c r="A204" s="32"/>
      <c r="B204" s="40"/>
      <c r="C204" s="20"/>
      <c r="D204" s="32"/>
      <c r="E204" s="32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18"/>
      <c r="T204" s="20"/>
      <c r="U204" s="20"/>
      <c r="V204" s="18"/>
      <c r="W204" s="20"/>
      <c r="X204" s="20"/>
      <c r="Y204" s="18"/>
      <c r="Z204" s="20"/>
      <c r="AA204" s="20"/>
      <c r="AB204" s="18"/>
      <c r="AC204" s="20"/>
      <c r="AD204" s="20"/>
      <c r="AE204" s="18"/>
      <c r="AF204" s="20"/>
      <c r="AG204" s="20"/>
      <c r="AH204" s="18"/>
      <c r="AI204" s="20"/>
      <c r="AJ204" s="20"/>
      <c r="AK204" s="18"/>
      <c r="AL204" s="20"/>
      <c r="AM204" s="20"/>
      <c r="AN204" s="18"/>
      <c r="AO204" s="20"/>
      <c r="AP204" s="20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20"/>
    </row>
    <row r="205" spans="1:53" x14ac:dyDescent="0.2">
      <c r="A205" s="32"/>
      <c r="B205" s="40"/>
      <c r="C205" s="20"/>
      <c r="D205" s="32"/>
      <c r="E205" s="32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18"/>
      <c r="T205" s="20"/>
      <c r="U205" s="20"/>
      <c r="V205" s="18"/>
      <c r="W205" s="20"/>
      <c r="X205" s="20"/>
      <c r="Y205" s="18"/>
      <c r="Z205" s="20"/>
      <c r="AA205" s="20"/>
      <c r="AB205" s="18"/>
      <c r="AC205" s="20"/>
      <c r="AD205" s="20"/>
      <c r="AE205" s="18"/>
      <c r="AF205" s="20"/>
      <c r="AG205" s="20"/>
      <c r="AH205" s="18"/>
      <c r="AI205" s="20"/>
      <c r="AJ205" s="20"/>
      <c r="AK205" s="18"/>
      <c r="AL205" s="20"/>
      <c r="AM205" s="20"/>
      <c r="AN205" s="18"/>
      <c r="AO205" s="20"/>
      <c r="AP205" s="20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20"/>
    </row>
    <row r="206" spans="1:53" x14ac:dyDescent="0.2">
      <c r="A206" s="32"/>
      <c r="B206" s="40"/>
      <c r="C206" s="20"/>
      <c r="D206" s="32"/>
      <c r="E206" s="32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18"/>
      <c r="T206" s="20"/>
      <c r="U206" s="20"/>
      <c r="V206" s="18"/>
      <c r="W206" s="20"/>
      <c r="X206" s="20"/>
      <c r="Y206" s="18"/>
      <c r="Z206" s="20"/>
      <c r="AA206" s="20"/>
      <c r="AB206" s="18"/>
      <c r="AC206" s="20"/>
      <c r="AD206" s="20"/>
      <c r="AE206" s="18"/>
      <c r="AF206" s="20"/>
      <c r="AG206" s="20"/>
      <c r="AH206" s="18"/>
      <c r="AI206" s="20"/>
      <c r="AJ206" s="20"/>
      <c r="AK206" s="18"/>
      <c r="AL206" s="20"/>
      <c r="AM206" s="20"/>
      <c r="AN206" s="18"/>
      <c r="AO206" s="20"/>
      <c r="AP206" s="20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20"/>
    </row>
    <row r="207" spans="1:53" x14ac:dyDescent="0.2">
      <c r="A207" s="32"/>
      <c r="B207" s="40"/>
      <c r="C207" s="20"/>
      <c r="D207" s="32"/>
      <c r="E207" s="32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18"/>
      <c r="T207" s="20"/>
      <c r="U207" s="20"/>
      <c r="V207" s="18"/>
      <c r="W207" s="20"/>
      <c r="X207" s="20"/>
      <c r="Y207" s="18"/>
      <c r="Z207" s="20"/>
      <c r="AA207" s="20"/>
      <c r="AB207" s="18"/>
      <c r="AC207" s="20"/>
      <c r="AD207" s="20"/>
      <c r="AE207" s="18"/>
      <c r="AF207" s="20"/>
      <c r="AG207" s="20"/>
      <c r="AH207" s="18"/>
      <c r="AI207" s="20"/>
      <c r="AJ207" s="20"/>
      <c r="AK207" s="18"/>
      <c r="AL207" s="20"/>
      <c r="AM207" s="20"/>
      <c r="AN207" s="18"/>
      <c r="AO207" s="20"/>
      <c r="AP207" s="20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20"/>
    </row>
    <row r="208" spans="1:53" x14ac:dyDescent="0.2">
      <c r="A208" s="32"/>
      <c r="B208" s="40"/>
      <c r="C208" s="20"/>
      <c r="D208" s="32"/>
      <c r="E208" s="32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18"/>
      <c r="T208" s="20"/>
      <c r="U208" s="20"/>
      <c r="V208" s="18"/>
      <c r="W208" s="20"/>
      <c r="X208" s="20"/>
      <c r="Y208" s="18"/>
      <c r="Z208" s="20"/>
      <c r="AA208" s="20"/>
      <c r="AB208" s="18"/>
      <c r="AC208" s="20"/>
      <c r="AD208" s="20"/>
      <c r="AE208" s="18"/>
      <c r="AF208" s="20"/>
      <c r="AG208" s="20"/>
      <c r="AH208" s="18"/>
      <c r="AI208" s="20"/>
      <c r="AJ208" s="20"/>
      <c r="AK208" s="18"/>
      <c r="AL208" s="20"/>
      <c r="AM208" s="20"/>
      <c r="AN208" s="18"/>
      <c r="AO208" s="20"/>
      <c r="AP208" s="20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20"/>
    </row>
    <row r="209" spans="1:53" x14ac:dyDescent="0.2">
      <c r="A209" s="32"/>
      <c r="B209" s="40"/>
      <c r="C209" s="20"/>
      <c r="D209" s="32"/>
      <c r="E209" s="32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18"/>
      <c r="T209" s="20"/>
      <c r="U209" s="20"/>
      <c r="V209" s="18"/>
      <c r="W209" s="20"/>
      <c r="X209" s="20"/>
      <c r="Y209" s="18"/>
      <c r="Z209" s="20"/>
      <c r="AA209" s="20"/>
      <c r="AB209" s="18"/>
      <c r="AC209" s="20"/>
      <c r="AD209" s="20"/>
      <c r="AE209" s="18"/>
      <c r="AF209" s="20"/>
      <c r="AG209" s="20"/>
      <c r="AH209" s="18"/>
      <c r="AI209" s="20"/>
      <c r="AJ209" s="20"/>
      <c r="AK209" s="18"/>
      <c r="AL209" s="20"/>
      <c r="AM209" s="20"/>
      <c r="AN209" s="18"/>
      <c r="AO209" s="20"/>
      <c r="AP209" s="20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20"/>
    </row>
    <row r="210" spans="1:53" x14ac:dyDescent="0.2">
      <c r="A210" s="32"/>
      <c r="B210" s="40"/>
      <c r="C210" s="20"/>
      <c r="D210" s="32"/>
      <c r="E210" s="32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18"/>
      <c r="T210" s="20"/>
      <c r="U210" s="20"/>
      <c r="V210" s="18"/>
      <c r="W210" s="20"/>
      <c r="X210" s="20"/>
      <c r="Y210" s="18"/>
      <c r="Z210" s="20"/>
      <c r="AA210" s="20"/>
      <c r="AB210" s="18"/>
      <c r="AC210" s="20"/>
      <c r="AD210" s="20"/>
      <c r="AE210" s="18"/>
      <c r="AF210" s="20"/>
      <c r="AG210" s="20"/>
      <c r="AH210" s="18"/>
      <c r="AI210" s="20"/>
      <c r="AJ210" s="20"/>
      <c r="AK210" s="18"/>
      <c r="AL210" s="20"/>
      <c r="AM210" s="20"/>
      <c r="AN210" s="18"/>
      <c r="AO210" s="20"/>
      <c r="AP210" s="20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20"/>
    </row>
    <row r="211" spans="1:53" x14ac:dyDescent="0.2">
      <c r="A211" s="32"/>
      <c r="B211" s="40"/>
      <c r="C211" s="20"/>
      <c r="D211" s="32"/>
      <c r="E211" s="32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18"/>
      <c r="T211" s="20"/>
      <c r="U211" s="20"/>
      <c r="V211" s="18"/>
      <c r="W211" s="20"/>
      <c r="X211" s="20"/>
      <c r="Y211" s="18"/>
      <c r="Z211" s="20"/>
      <c r="AA211" s="20"/>
      <c r="AB211" s="18"/>
      <c r="AC211" s="20"/>
      <c r="AD211" s="20"/>
      <c r="AE211" s="18"/>
      <c r="AF211" s="20"/>
      <c r="AG211" s="20"/>
      <c r="AH211" s="18"/>
      <c r="AI211" s="20"/>
      <c r="AJ211" s="20"/>
      <c r="AK211" s="18"/>
      <c r="AL211" s="20"/>
      <c r="AM211" s="20"/>
      <c r="AN211" s="18"/>
      <c r="AO211" s="20"/>
      <c r="AP211" s="20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20"/>
    </row>
    <row r="212" spans="1:53" x14ac:dyDescent="0.2">
      <c r="A212" s="32"/>
      <c r="B212" s="40"/>
      <c r="C212" s="20"/>
      <c r="D212" s="32"/>
      <c r="E212" s="32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18"/>
      <c r="T212" s="20"/>
      <c r="U212" s="20"/>
      <c r="V212" s="18"/>
      <c r="W212" s="20"/>
      <c r="X212" s="20"/>
      <c r="Y212" s="18"/>
      <c r="Z212" s="20"/>
      <c r="AA212" s="20"/>
      <c r="AB212" s="18"/>
      <c r="AC212" s="20"/>
      <c r="AD212" s="20"/>
      <c r="AE212" s="18"/>
      <c r="AF212" s="20"/>
      <c r="AG212" s="20"/>
      <c r="AH212" s="18"/>
      <c r="AI212" s="20"/>
      <c r="AJ212" s="20"/>
      <c r="AK212" s="18"/>
      <c r="AL212" s="20"/>
      <c r="AM212" s="20"/>
      <c r="AN212" s="18"/>
      <c r="AO212" s="20"/>
      <c r="AP212" s="20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20"/>
    </row>
    <row r="213" spans="1:53" x14ac:dyDescent="0.2">
      <c r="A213" s="32"/>
      <c r="B213" s="40"/>
      <c r="C213" s="20"/>
      <c r="D213" s="32"/>
      <c r="E213" s="32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18"/>
      <c r="T213" s="20"/>
      <c r="U213" s="20"/>
      <c r="V213" s="18"/>
      <c r="W213" s="20"/>
      <c r="X213" s="20"/>
      <c r="Y213" s="18"/>
      <c r="Z213" s="20"/>
      <c r="AA213" s="20"/>
      <c r="AB213" s="18"/>
      <c r="AC213" s="20"/>
      <c r="AD213" s="20"/>
      <c r="AE213" s="18"/>
      <c r="AF213" s="20"/>
      <c r="AG213" s="20"/>
      <c r="AH213" s="18"/>
      <c r="AI213" s="20"/>
      <c r="AJ213" s="20"/>
      <c r="AK213" s="18"/>
      <c r="AL213" s="20"/>
      <c r="AM213" s="20"/>
      <c r="AN213" s="18"/>
      <c r="AO213" s="20"/>
      <c r="AP213" s="20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20"/>
    </row>
    <row r="214" spans="1:53" x14ac:dyDescent="0.2">
      <c r="A214" s="32"/>
      <c r="B214" s="40"/>
      <c r="C214" s="20"/>
      <c r="D214" s="32"/>
      <c r="E214" s="32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18"/>
      <c r="T214" s="20"/>
      <c r="U214" s="20"/>
      <c r="V214" s="18"/>
      <c r="W214" s="20"/>
      <c r="X214" s="20"/>
      <c r="Y214" s="18"/>
      <c r="Z214" s="20"/>
      <c r="AA214" s="20"/>
      <c r="AB214" s="18"/>
      <c r="AC214" s="20"/>
      <c r="AD214" s="20"/>
      <c r="AE214" s="18"/>
      <c r="AF214" s="20"/>
      <c r="AG214" s="20"/>
      <c r="AH214" s="18"/>
      <c r="AI214" s="20"/>
      <c r="AJ214" s="20"/>
      <c r="AK214" s="18"/>
      <c r="AL214" s="20"/>
      <c r="AM214" s="20"/>
      <c r="AN214" s="18"/>
      <c r="AO214" s="20"/>
      <c r="AP214" s="20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20"/>
    </row>
    <row r="215" spans="1:53" x14ac:dyDescent="0.2">
      <c r="A215" s="32"/>
      <c r="B215" s="40"/>
      <c r="C215" s="20"/>
      <c r="D215" s="32"/>
      <c r="E215" s="32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18"/>
      <c r="T215" s="20"/>
      <c r="U215" s="20"/>
      <c r="V215" s="18"/>
      <c r="W215" s="20"/>
      <c r="X215" s="20"/>
      <c r="Y215" s="18"/>
      <c r="Z215" s="20"/>
      <c r="AA215" s="20"/>
      <c r="AB215" s="18"/>
      <c r="AC215" s="20"/>
      <c r="AD215" s="20"/>
      <c r="AE215" s="18"/>
      <c r="AF215" s="20"/>
      <c r="AG215" s="20"/>
      <c r="AH215" s="18"/>
      <c r="AI215" s="20"/>
      <c r="AJ215" s="20"/>
      <c r="AK215" s="18"/>
      <c r="AL215" s="20"/>
      <c r="AM215" s="20"/>
      <c r="AN215" s="18"/>
      <c r="AO215" s="20"/>
      <c r="AP215" s="20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20"/>
    </row>
    <row r="216" spans="1:53" x14ac:dyDescent="0.2">
      <c r="A216" s="32"/>
      <c r="B216" s="40"/>
      <c r="C216" s="20"/>
      <c r="D216" s="32"/>
      <c r="E216" s="32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18"/>
      <c r="T216" s="20"/>
      <c r="U216" s="20"/>
      <c r="V216" s="18"/>
      <c r="W216" s="20"/>
      <c r="X216" s="20"/>
      <c r="Y216" s="18"/>
      <c r="Z216" s="20"/>
      <c r="AA216" s="20"/>
      <c r="AB216" s="18"/>
      <c r="AC216" s="20"/>
      <c r="AD216" s="20"/>
      <c r="AE216" s="18"/>
      <c r="AF216" s="20"/>
      <c r="AG216" s="20"/>
      <c r="AH216" s="18"/>
      <c r="AI216" s="20"/>
      <c r="AJ216" s="20"/>
      <c r="AK216" s="18"/>
      <c r="AL216" s="20"/>
      <c r="AM216" s="20"/>
      <c r="AN216" s="18"/>
      <c r="AO216" s="20"/>
      <c r="AP216" s="20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20"/>
    </row>
    <row r="217" spans="1:53" x14ac:dyDescent="0.2">
      <c r="A217" s="32"/>
      <c r="B217" s="40"/>
      <c r="C217" s="20"/>
      <c r="D217" s="32"/>
      <c r="E217" s="32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18"/>
      <c r="T217" s="20"/>
      <c r="U217" s="20"/>
      <c r="V217" s="18"/>
      <c r="W217" s="20"/>
      <c r="X217" s="20"/>
      <c r="Y217" s="18"/>
      <c r="Z217" s="20"/>
      <c r="AA217" s="20"/>
      <c r="AB217" s="18"/>
      <c r="AC217" s="20"/>
      <c r="AD217" s="20"/>
      <c r="AE217" s="18"/>
      <c r="AF217" s="20"/>
      <c r="AG217" s="20"/>
      <c r="AH217" s="18"/>
      <c r="AI217" s="20"/>
      <c r="AJ217" s="20"/>
      <c r="AK217" s="18"/>
      <c r="AL217" s="20"/>
      <c r="AM217" s="20"/>
      <c r="AN217" s="18"/>
      <c r="AO217" s="20"/>
      <c r="AP217" s="20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20"/>
    </row>
    <row r="218" spans="1:53" x14ac:dyDescent="0.2">
      <c r="A218" s="32"/>
      <c r="B218" s="40"/>
      <c r="C218" s="20"/>
      <c r="D218" s="32"/>
      <c r="E218" s="32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18"/>
      <c r="T218" s="20"/>
      <c r="U218" s="20"/>
      <c r="V218" s="18"/>
      <c r="W218" s="20"/>
      <c r="X218" s="20"/>
      <c r="Y218" s="18"/>
      <c r="Z218" s="20"/>
      <c r="AA218" s="20"/>
      <c r="AB218" s="18"/>
      <c r="AC218" s="20"/>
      <c r="AD218" s="20"/>
      <c r="AE218" s="18"/>
      <c r="AF218" s="20"/>
      <c r="AG218" s="20"/>
      <c r="AH218" s="18"/>
      <c r="AI218" s="20"/>
      <c r="AJ218" s="20"/>
      <c r="AK218" s="18"/>
      <c r="AL218" s="20"/>
      <c r="AM218" s="20"/>
      <c r="AN218" s="18"/>
      <c r="AO218" s="20"/>
      <c r="AP218" s="20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20"/>
    </row>
    <row r="219" spans="1:53" x14ac:dyDescent="0.2">
      <c r="A219" s="32"/>
      <c r="B219" s="40"/>
      <c r="C219" s="20"/>
      <c r="D219" s="32"/>
      <c r="E219" s="32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18"/>
      <c r="T219" s="20"/>
      <c r="U219" s="20"/>
      <c r="V219" s="18"/>
      <c r="W219" s="20"/>
      <c r="X219" s="20"/>
      <c r="Y219" s="18"/>
      <c r="Z219" s="20"/>
      <c r="AA219" s="20"/>
      <c r="AB219" s="18"/>
      <c r="AC219" s="20"/>
      <c r="AD219" s="20"/>
      <c r="AE219" s="18"/>
      <c r="AF219" s="20"/>
      <c r="AG219" s="20"/>
      <c r="AH219" s="18"/>
      <c r="AI219" s="20"/>
      <c r="AJ219" s="20"/>
      <c r="AK219" s="18"/>
      <c r="AL219" s="20"/>
      <c r="AM219" s="20"/>
      <c r="AN219" s="18"/>
      <c r="AO219" s="20"/>
      <c r="AP219" s="20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20"/>
    </row>
    <row r="220" spans="1:53" x14ac:dyDescent="0.2">
      <c r="A220" s="32"/>
      <c r="B220" s="40"/>
      <c r="C220" s="20"/>
      <c r="D220" s="32"/>
      <c r="E220" s="32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18"/>
      <c r="T220" s="20"/>
      <c r="U220" s="20"/>
      <c r="V220" s="18"/>
      <c r="W220" s="20"/>
      <c r="X220" s="20"/>
      <c r="Y220" s="18"/>
      <c r="Z220" s="20"/>
      <c r="AA220" s="20"/>
      <c r="AB220" s="18"/>
      <c r="AC220" s="20"/>
      <c r="AD220" s="20"/>
      <c r="AE220" s="18"/>
      <c r="AF220" s="20"/>
      <c r="AG220" s="20"/>
      <c r="AH220" s="18"/>
      <c r="AI220" s="20"/>
      <c r="AJ220" s="20"/>
      <c r="AK220" s="18"/>
      <c r="AL220" s="20"/>
      <c r="AM220" s="20"/>
      <c r="AN220" s="18"/>
      <c r="AO220" s="20"/>
      <c r="AP220" s="20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20"/>
    </row>
    <row r="221" spans="1:53" x14ac:dyDescent="0.2">
      <c r="A221" s="32"/>
      <c r="B221" s="40"/>
      <c r="C221" s="20"/>
      <c r="D221" s="32"/>
      <c r="E221" s="32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18"/>
      <c r="T221" s="20"/>
      <c r="U221" s="20"/>
      <c r="V221" s="18"/>
      <c r="W221" s="20"/>
      <c r="X221" s="20"/>
      <c r="Y221" s="18"/>
      <c r="Z221" s="20"/>
      <c r="AA221" s="20"/>
      <c r="AB221" s="18"/>
      <c r="AC221" s="20"/>
      <c r="AD221" s="20"/>
      <c r="AE221" s="18"/>
      <c r="AF221" s="20"/>
      <c r="AG221" s="20"/>
      <c r="AH221" s="18"/>
      <c r="AI221" s="20"/>
      <c r="AJ221" s="20"/>
      <c r="AK221" s="18"/>
      <c r="AL221" s="20"/>
      <c r="AM221" s="20"/>
      <c r="AN221" s="18"/>
      <c r="AO221" s="20"/>
      <c r="AP221" s="20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20"/>
    </row>
    <row r="222" spans="1:53" x14ac:dyDescent="0.2">
      <c r="A222" s="32"/>
      <c r="B222" s="40"/>
      <c r="C222" s="20"/>
      <c r="D222" s="32"/>
      <c r="E222" s="32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18"/>
      <c r="T222" s="20"/>
      <c r="U222" s="20"/>
      <c r="V222" s="18"/>
      <c r="W222" s="20"/>
      <c r="X222" s="20"/>
      <c r="Y222" s="18"/>
      <c r="Z222" s="20"/>
      <c r="AA222" s="20"/>
      <c r="AB222" s="18"/>
      <c r="AC222" s="20"/>
      <c r="AD222" s="20"/>
      <c r="AE222" s="18"/>
      <c r="AF222" s="20"/>
      <c r="AG222" s="20"/>
      <c r="AH222" s="18"/>
      <c r="AI222" s="20"/>
      <c r="AJ222" s="20"/>
      <c r="AK222" s="18"/>
      <c r="AL222" s="20"/>
      <c r="AM222" s="20"/>
      <c r="AN222" s="18"/>
      <c r="AO222" s="20"/>
      <c r="AP222" s="20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20"/>
    </row>
    <row r="223" spans="1:53" x14ac:dyDescent="0.2">
      <c r="A223" s="32"/>
      <c r="B223" s="40"/>
      <c r="C223" s="20"/>
      <c r="D223" s="32"/>
      <c r="E223" s="32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18"/>
      <c r="T223" s="20"/>
      <c r="U223" s="20"/>
      <c r="V223" s="18"/>
      <c r="W223" s="20"/>
      <c r="X223" s="20"/>
      <c r="Y223" s="18"/>
      <c r="Z223" s="20"/>
      <c r="AA223" s="20"/>
      <c r="AB223" s="18"/>
      <c r="AC223" s="20"/>
      <c r="AD223" s="20"/>
      <c r="AE223" s="18"/>
      <c r="AF223" s="20"/>
      <c r="AG223" s="20"/>
      <c r="AH223" s="18"/>
      <c r="AI223" s="20"/>
      <c r="AJ223" s="20"/>
      <c r="AK223" s="18"/>
      <c r="AL223" s="20"/>
      <c r="AM223" s="20"/>
      <c r="AN223" s="18"/>
      <c r="AO223" s="20"/>
      <c r="AP223" s="20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20"/>
    </row>
    <row r="224" spans="1:53" x14ac:dyDescent="0.2">
      <c r="A224" s="32"/>
      <c r="B224" s="40"/>
      <c r="C224" s="20"/>
      <c r="D224" s="32"/>
      <c r="E224" s="32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18"/>
      <c r="T224" s="20"/>
      <c r="U224" s="20"/>
      <c r="V224" s="18"/>
      <c r="W224" s="20"/>
      <c r="X224" s="20"/>
      <c r="Y224" s="18"/>
      <c r="Z224" s="20"/>
      <c r="AA224" s="20"/>
      <c r="AB224" s="18"/>
      <c r="AC224" s="20"/>
      <c r="AD224" s="20"/>
      <c r="AE224" s="18"/>
      <c r="AF224" s="20"/>
      <c r="AG224" s="20"/>
      <c r="AH224" s="18"/>
      <c r="AI224" s="20"/>
      <c r="AJ224" s="20"/>
      <c r="AK224" s="18"/>
      <c r="AL224" s="20"/>
      <c r="AM224" s="20"/>
      <c r="AN224" s="18"/>
      <c r="AO224" s="20"/>
      <c r="AP224" s="20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20"/>
    </row>
    <row r="225" spans="1:53" x14ac:dyDescent="0.2">
      <c r="A225" s="32"/>
      <c r="B225" s="40"/>
      <c r="C225" s="20"/>
      <c r="D225" s="32"/>
      <c r="E225" s="32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18"/>
      <c r="T225" s="20"/>
      <c r="U225" s="20"/>
      <c r="V225" s="18"/>
      <c r="W225" s="20"/>
      <c r="X225" s="20"/>
      <c r="Y225" s="18"/>
      <c r="Z225" s="20"/>
      <c r="AA225" s="20"/>
      <c r="AB225" s="18"/>
      <c r="AC225" s="20"/>
      <c r="AD225" s="20"/>
      <c r="AE225" s="18"/>
      <c r="AF225" s="20"/>
      <c r="AG225" s="20"/>
      <c r="AH225" s="18"/>
      <c r="AI225" s="20"/>
      <c r="AJ225" s="20"/>
      <c r="AK225" s="18"/>
      <c r="AL225" s="20"/>
      <c r="AM225" s="20"/>
      <c r="AN225" s="18"/>
      <c r="AO225" s="20"/>
      <c r="AP225" s="20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20"/>
    </row>
    <row r="226" spans="1:53" x14ac:dyDescent="0.2">
      <c r="A226" s="32"/>
      <c r="B226" s="40"/>
      <c r="C226" s="20"/>
      <c r="D226" s="32"/>
      <c r="E226" s="32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18"/>
      <c r="T226" s="20"/>
      <c r="U226" s="20"/>
      <c r="V226" s="18"/>
      <c r="W226" s="20"/>
      <c r="X226" s="20"/>
      <c r="Y226" s="18"/>
      <c r="Z226" s="20"/>
      <c r="AA226" s="20"/>
      <c r="AB226" s="18"/>
      <c r="AC226" s="20"/>
      <c r="AD226" s="20"/>
      <c r="AE226" s="18"/>
      <c r="AF226" s="20"/>
      <c r="AG226" s="20"/>
      <c r="AH226" s="18"/>
      <c r="AI226" s="20"/>
      <c r="AJ226" s="20"/>
      <c r="AK226" s="18"/>
      <c r="AL226" s="20"/>
      <c r="AM226" s="20"/>
      <c r="AN226" s="18"/>
      <c r="AO226" s="20"/>
      <c r="AP226" s="20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20"/>
    </row>
    <row r="227" spans="1:53" x14ac:dyDescent="0.2">
      <c r="A227" s="32"/>
      <c r="B227" s="40"/>
      <c r="C227" s="20"/>
      <c r="D227" s="32"/>
      <c r="E227" s="32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18"/>
      <c r="T227" s="20"/>
      <c r="U227" s="20"/>
      <c r="V227" s="18"/>
      <c r="W227" s="20"/>
      <c r="X227" s="20"/>
      <c r="Y227" s="18"/>
      <c r="Z227" s="20"/>
      <c r="AA227" s="20"/>
      <c r="AB227" s="18"/>
      <c r="AC227" s="20"/>
      <c r="AD227" s="20"/>
      <c r="AE227" s="18"/>
      <c r="AF227" s="20"/>
      <c r="AG227" s="20"/>
      <c r="AH227" s="18"/>
      <c r="AI227" s="20"/>
      <c r="AJ227" s="20"/>
      <c r="AK227" s="18"/>
      <c r="AL227" s="20"/>
      <c r="AM227" s="20"/>
      <c r="AN227" s="18"/>
      <c r="AO227" s="20"/>
      <c r="AP227" s="20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20"/>
    </row>
    <row r="228" spans="1:53" x14ac:dyDescent="0.2">
      <c r="A228" s="32"/>
      <c r="B228" s="40"/>
      <c r="C228" s="20"/>
      <c r="D228" s="32"/>
      <c r="E228" s="32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18"/>
      <c r="T228" s="20"/>
      <c r="U228" s="20"/>
      <c r="V228" s="18"/>
      <c r="W228" s="20"/>
      <c r="X228" s="20"/>
      <c r="Y228" s="18"/>
      <c r="Z228" s="20"/>
      <c r="AA228" s="20"/>
      <c r="AB228" s="18"/>
      <c r="AC228" s="20"/>
      <c r="AD228" s="20"/>
      <c r="AE228" s="18"/>
      <c r="AF228" s="20"/>
      <c r="AG228" s="20"/>
      <c r="AH228" s="18"/>
      <c r="AI228" s="20"/>
      <c r="AJ228" s="20"/>
      <c r="AK228" s="18"/>
      <c r="AL228" s="20"/>
      <c r="AM228" s="20"/>
      <c r="AN228" s="18"/>
      <c r="AO228" s="20"/>
      <c r="AP228" s="20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20"/>
    </row>
    <row r="229" spans="1:53" x14ac:dyDescent="0.2">
      <c r="A229" s="32"/>
      <c r="B229" s="40"/>
      <c r="C229" s="20"/>
      <c r="D229" s="32"/>
      <c r="E229" s="32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18"/>
      <c r="T229" s="20"/>
      <c r="U229" s="20"/>
      <c r="V229" s="18"/>
      <c r="W229" s="20"/>
      <c r="X229" s="20"/>
      <c r="Y229" s="18"/>
      <c r="Z229" s="20"/>
      <c r="AA229" s="20"/>
      <c r="AB229" s="18"/>
      <c r="AC229" s="20"/>
      <c r="AD229" s="20"/>
      <c r="AE229" s="18"/>
      <c r="AF229" s="20"/>
      <c r="AG229" s="20"/>
      <c r="AH229" s="18"/>
      <c r="AI229" s="20"/>
      <c r="AJ229" s="20"/>
      <c r="AK229" s="18"/>
      <c r="AL229" s="20"/>
      <c r="AM229" s="20"/>
      <c r="AN229" s="18"/>
      <c r="AO229" s="20"/>
      <c r="AP229" s="20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20"/>
    </row>
    <row r="230" spans="1:53" x14ac:dyDescent="0.2">
      <c r="A230" s="32"/>
      <c r="B230" s="40"/>
      <c r="C230" s="20"/>
      <c r="D230" s="32"/>
      <c r="E230" s="32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18"/>
      <c r="T230" s="20"/>
      <c r="U230" s="20"/>
      <c r="V230" s="18"/>
      <c r="W230" s="20"/>
      <c r="X230" s="20"/>
      <c r="Y230" s="18"/>
      <c r="Z230" s="20"/>
      <c r="AA230" s="20"/>
      <c r="AB230" s="18"/>
      <c r="AC230" s="20"/>
      <c r="AD230" s="20"/>
      <c r="AE230" s="18"/>
      <c r="AF230" s="20"/>
      <c r="AG230" s="20"/>
      <c r="AH230" s="18"/>
      <c r="AI230" s="20"/>
      <c r="AJ230" s="20"/>
      <c r="AK230" s="18"/>
      <c r="AL230" s="20"/>
      <c r="AM230" s="20"/>
      <c r="AN230" s="18"/>
      <c r="AO230" s="20"/>
      <c r="AP230" s="20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20"/>
    </row>
    <row r="231" spans="1:53" x14ac:dyDescent="0.2">
      <c r="A231" s="32"/>
      <c r="B231" s="40"/>
      <c r="C231" s="20"/>
      <c r="D231" s="32"/>
      <c r="E231" s="32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18"/>
      <c r="T231" s="20"/>
      <c r="U231" s="20"/>
      <c r="V231" s="18"/>
      <c r="W231" s="20"/>
      <c r="X231" s="20"/>
      <c r="Y231" s="18"/>
      <c r="Z231" s="20"/>
      <c r="AA231" s="20"/>
      <c r="AB231" s="18"/>
      <c r="AC231" s="20"/>
      <c r="AD231" s="20"/>
      <c r="AE231" s="18"/>
      <c r="AF231" s="20"/>
      <c r="AG231" s="20"/>
      <c r="AH231" s="18"/>
      <c r="AI231" s="20"/>
      <c r="AJ231" s="20"/>
      <c r="AK231" s="18"/>
      <c r="AL231" s="20"/>
      <c r="AM231" s="20"/>
      <c r="AN231" s="18"/>
      <c r="AO231" s="20"/>
      <c r="AP231" s="20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20"/>
    </row>
    <row r="232" spans="1:53" x14ac:dyDescent="0.2">
      <c r="A232" s="32"/>
      <c r="B232" s="40"/>
      <c r="C232" s="20"/>
      <c r="D232" s="32"/>
      <c r="E232" s="32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18"/>
      <c r="T232" s="20"/>
      <c r="U232" s="20"/>
      <c r="V232" s="18"/>
      <c r="W232" s="20"/>
      <c r="X232" s="20"/>
      <c r="Y232" s="18"/>
      <c r="Z232" s="20"/>
      <c r="AA232" s="20"/>
      <c r="AB232" s="18"/>
      <c r="AC232" s="20"/>
      <c r="AD232" s="20"/>
      <c r="AE232" s="18"/>
      <c r="AF232" s="20"/>
      <c r="AG232" s="20"/>
      <c r="AH232" s="18"/>
      <c r="AI232" s="20"/>
      <c r="AJ232" s="20"/>
      <c r="AK232" s="18"/>
      <c r="AL232" s="20"/>
      <c r="AM232" s="20"/>
      <c r="AN232" s="18"/>
      <c r="AO232" s="20"/>
      <c r="AP232" s="20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20"/>
    </row>
    <row r="233" spans="1:53" x14ac:dyDescent="0.2">
      <c r="A233" s="32"/>
      <c r="B233" s="40"/>
      <c r="C233" s="20"/>
      <c r="D233" s="32"/>
      <c r="E233" s="32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18"/>
      <c r="T233" s="20"/>
      <c r="U233" s="20"/>
      <c r="V233" s="18"/>
      <c r="W233" s="20"/>
      <c r="X233" s="20"/>
      <c r="Y233" s="18"/>
      <c r="Z233" s="20"/>
      <c r="AA233" s="20"/>
      <c r="AB233" s="18"/>
      <c r="AC233" s="20"/>
      <c r="AD233" s="20"/>
      <c r="AE233" s="18"/>
      <c r="AF233" s="20"/>
      <c r="AG233" s="20"/>
      <c r="AH233" s="18"/>
      <c r="AI233" s="20"/>
      <c r="AJ233" s="20"/>
      <c r="AK233" s="18"/>
      <c r="AL233" s="20"/>
      <c r="AM233" s="20"/>
      <c r="AN233" s="18"/>
      <c r="AO233" s="20"/>
      <c r="AP233" s="20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20"/>
    </row>
    <row r="234" spans="1:53" x14ac:dyDescent="0.2">
      <c r="A234" s="32"/>
      <c r="B234" s="40"/>
      <c r="C234" s="20"/>
      <c r="D234" s="32"/>
      <c r="E234" s="32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18"/>
      <c r="T234" s="20"/>
      <c r="U234" s="20"/>
      <c r="V234" s="18"/>
      <c r="W234" s="20"/>
      <c r="X234" s="20"/>
      <c r="Y234" s="18"/>
      <c r="Z234" s="20"/>
      <c r="AA234" s="20"/>
      <c r="AB234" s="18"/>
      <c r="AC234" s="20"/>
      <c r="AD234" s="20"/>
      <c r="AE234" s="18"/>
      <c r="AF234" s="20"/>
      <c r="AG234" s="20"/>
      <c r="AH234" s="18"/>
      <c r="AI234" s="20"/>
      <c r="AJ234" s="20"/>
      <c r="AK234" s="18"/>
      <c r="AL234" s="20"/>
      <c r="AM234" s="20"/>
      <c r="AN234" s="18"/>
      <c r="AO234" s="20"/>
      <c r="AP234" s="20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20"/>
    </row>
    <row r="235" spans="1:53" x14ac:dyDescent="0.2">
      <c r="A235" s="32"/>
      <c r="B235" s="40"/>
      <c r="C235" s="20"/>
      <c r="D235" s="32"/>
      <c r="E235" s="32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18"/>
      <c r="T235" s="20"/>
      <c r="U235" s="20"/>
      <c r="V235" s="18"/>
      <c r="W235" s="20"/>
      <c r="X235" s="20"/>
      <c r="Y235" s="18"/>
      <c r="Z235" s="20"/>
      <c r="AA235" s="20"/>
      <c r="AB235" s="18"/>
      <c r="AC235" s="20"/>
      <c r="AD235" s="20"/>
      <c r="AE235" s="18"/>
      <c r="AF235" s="20"/>
      <c r="AG235" s="20"/>
      <c r="AH235" s="18"/>
      <c r="AI235" s="20"/>
      <c r="AJ235" s="20"/>
      <c r="AK235" s="18"/>
      <c r="AL235" s="20"/>
      <c r="AM235" s="20"/>
      <c r="AN235" s="18"/>
      <c r="AO235" s="20"/>
      <c r="AP235" s="20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20"/>
    </row>
    <row r="236" spans="1:53" x14ac:dyDescent="0.2">
      <c r="A236" s="32"/>
      <c r="B236" s="40"/>
      <c r="C236" s="20"/>
      <c r="D236" s="32"/>
      <c r="E236" s="32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18"/>
      <c r="T236" s="20"/>
      <c r="U236" s="20"/>
      <c r="V236" s="18"/>
      <c r="W236" s="20"/>
      <c r="X236" s="20"/>
      <c r="Y236" s="18"/>
      <c r="Z236" s="20"/>
      <c r="AA236" s="20"/>
      <c r="AB236" s="18"/>
      <c r="AC236" s="20"/>
      <c r="AD236" s="20"/>
      <c r="AE236" s="18"/>
      <c r="AF236" s="20"/>
      <c r="AG236" s="20"/>
      <c r="AH236" s="18"/>
      <c r="AI236" s="20"/>
      <c r="AJ236" s="20"/>
      <c r="AK236" s="18"/>
      <c r="AL236" s="20"/>
      <c r="AM236" s="20"/>
      <c r="AN236" s="18"/>
      <c r="AO236" s="20"/>
      <c r="AP236" s="20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20"/>
    </row>
    <row r="237" spans="1:53" x14ac:dyDescent="0.2">
      <c r="A237" s="32"/>
      <c r="B237" s="40"/>
      <c r="C237" s="20"/>
      <c r="D237" s="32"/>
      <c r="E237" s="32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18"/>
      <c r="T237" s="20"/>
      <c r="U237" s="20"/>
      <c r="V237" s="18"/>
      <c r="W237" s="20"/>
      <c r="X237" s="20"/>
      <c r="Y237" s="18"/>
      <c r="Z237" s="20"/>
      <c r="AA237" s="20"/>
      <c r="AB237" s="18"/>
      <c r="AC237" s="20"/>
      <c r="AD237" s="20"/>
      <c r="AE237" s="18"/>
      <c r="AF237" s="20"/>
      <c r="AG237" s="20"/>
      <c r="AH237" s="18"/>
      <c r="AI237" s="20"/>
      <c r="AJ237" s="20"/>
      <c r="AK237" s="18"/>
      <c r="AL237" s="20"/>
      <c r="AM237" s="20"/>
      <c r="AN237" s="18"/>
      <c r="AO237" s="20"/>
      <c r="AP237" s="20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20"/>
    </row>
    <row r="238" spans="1:53" x14ac:dyDescent="0.2">
      <c r="A238" s="32"/>
      <c r="B238" s="40"/>
      <c r="C238" s="20"/>
      <c r="D238" s="32"/>
      <c r="E238" s="32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18"/>
      <c r="T238" s="20"/>
      <c r="U238" s="20"/>
      <c r="V238" s="18"/>
      <c r="W238" s="20"/>
      <c r="X238" s="20"/>
      <c r="Y238" s="18"/>
      <c r="Z238" s="20"/>
      <c r="AA238" s="20"/>
      <c r="AB238" s="18"/>
      <c r="AC238" s="20"/>
      <c r="AD238" s="20"/>
      <c r="AE238" s="18"/>
      <c r="AF238" s="20"/>
      <c r="AG238" s="20"/>
      <c r="AH238" s="18"/>
      <c r="AI238" s="20"/>
      <c r="AJ238" s="20"/>
      <c r="AK238" s="18"/>
      <c r="AL238" s="20"/>
      <c r="AM238" s="20"/>
      <c r="AN238" s="18"/>
      <c r="AO238" s="20"/>
      <c r="AP238" s="20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20"/>
    </row>
    <row r="239" spans="1:53" x14ac:dyDescent="0.2">
      <c r="A239" s="32"/>
      <c r="B239" s="40"/>
      <c r="C239" s="20"/>
      <c r="D239" s="32"/>
      <c r="E239" s="32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18"/>
      <c r="T239" s="20"/>
      <c r="U239" s="20"/>
      <c r="V239" s="18"/>
      <c r="W239" s="20"/>
      <c r="X239" s="20"/>
      <c r="Y239" s="18"/>
      <c r="Z239" s="20"/>
      <c r="AA239" s="20"/>
      <c r="AB239" s="18"/>
      <c r="AC239" s="20"/>
      <c r="AD239" s="20"/>
      <c r="AE239" s="18"/>
      <c r="AF239" s="20"/>
      <c r="AG239" s="20"/>
      <c r="AH239" s="18"/>
      <c r="AI239" s="20"/>
      <c r="AJ239" s="20"/>
      <c r="AK239" s="18"/>
      <c r="AL239" s="20"/>
      <c r="AM239" s="20"/>
      <c r="AN239" s="18"/>
      <c r="AO239" s="20"/>
      <c r="AP239" s="20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20"/>
    </row>
    <row r="240" spans="1:53" x14ac:dyDescent="0.2">
      <c r="A240" s="32"/>
      <c r="B240" s="40"/>
      <c r="C240" s="20"/>
      <c r="D240" s="32"/>
      <c r="E240" s="32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18"/>
      <c r="T240" s="20"/>
      <c r="U240" s="20"/>
      <c r="V240" s="18"/>
      <c r="W240" s="20"/>
      <c r="X240" s="20"/>
      <c r="Y240" s="18"/>
      <c r="Z240" s="20"/>
      <c r="AA240" s="20"/>
      <c r="AB240" s="18"/>
      <c r="AC240" s="20"/>
      <c r="AD240" s="20"/>
      <c r="AE240" s="18"/>
      <c r="AF240" s="20"/>
      <c r="AG240" s="20"/>
      <c r="AH240" s="18"/>
      <c r="AI240" s="20"/>
      <c r="AJ240" s="20"/>
      <c r="AK240" s="18"/>
      <c r="AL240" s="20"/>
      <c r="AM240" s="20"/>
      <c r="AN240" s="18"/>
      <c r="AO240" s="20"/>
      <c r="AP240" s="20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20"/>
    </row>
    <row r="241" spans="1:53" x14ac:dyDescent="0.2">
      <c r="A241" s="32"/>
      <c r="B241" s="40"/>
      <c r="C241" s="20"/>
      <c r="D241" s="32"/>
      <c r="E241" s="32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18"/>
      <c r="T241" s="20"/>
      <c r="U241" s="20"/>
      <c r="V241" s="18"/>
      <c r="W241" s="20"/>
      <c r="X241" s="20"/>
      <c r="Y241" s="18"/>
      <c r="Z241" s="20"/>
      <c r="AA241" s="20"/>
      <c r="AB241" s="18"/>
      <c r="AC241" s="20"/>
      <c r="AD241" s="20"/>
      <c r="AE241" s="18"/>
      <c r="AF241" s="20"/>
      <c r="AG241" s="20"/>
      <c r="AH241" s="18"/>
      <c r="AI241" s="20"/>
      <c r="AJ241" s="20"/>
      <c r="AK241" s="18"/>
      <c r="AL241" s="20"/>
      <c r="AM241" s="20"/>
      <c r="AN241" s="18"/>
      <c r="AO241" s="20"/>
      <c r="AP241" s="20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20"/>
    </row>
    <row r="242" spans="1:53" x14ac:dyDescent="0.2">
      <c r="A242" s="32"/>
      <c r="B242" s="40"/>
      <c r="C242" s="20"/>
      <c r="D242" s="32"/>
      <c r="E242" s="32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18"/>
      <c r="T242" s="20"/>
      <c r="U242" s="20"/>
      <c r="V242" s="18"/>
      <c r="W242" s="20"/>
      <c r="X242" s="20"/>
      <c r="Y242" s="18"/>
      <c r="Z242" s="20"/>
      <c r="AA242" s="20"/>
      <c r="AB242" s="18"/>
      <c r="AC242" s="20"/>
      <c r="AD242" s="20"/>
      <c r="AE242" s="18"/>
      <c r="AF242" s="20"/>
      <c r="AG242" s="20"/>
      <c r="AH242" s="18"/>
      <c r="AI242" s="20"/>
      <c r="AJ242" s="20"/>
      <c r="AK242" s="18"/>
      <c r="AL242" s="20"/>
      <c r="AM242" s="20"/>
      <c r="AN242" s="18"/>
      <c r="AO242" s="20"/>
      <c r="AP242" s="20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20"/>
    </row>
    <row r="243" spans="1:53" x14ac:dyDescent="0.2">
      <c r="A243" s="32"/>
      <c r="B243" s="40"/>
      <c r="C243" s="20"/>
      <c r="D243" s="32"/>
      <c r="E243" s="32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18"/>
      <c r="T243" s="20"/>
      <c r="U243" s="20"/>
      <c r="V243" s="18"/>
      <c r="W243" s="20"/>
      <c r="X243" s="20"/>
      <c r="Y243" s="18"/>
      <c r="Z243" s="20"/>
      <c r="AA243" s="20"/>
      <c r="AB243" s="18"/>
      <c r="AC243" s="20"/>
      <c r="AD243" s="20"/>
      <c r="AE243" s="18"/>
      <c r="AF243" s="20"/>
      <c r="AG243" s="20"/>
      <c r="AH243" s="18"/>
      <c r="AI243" s="20"/>
      <c r="AJ243" s="20"/>
      <c r="AK243" s="18"/>
      <c r="AL243" s="20"/>
      <c r="AM243" s="20"/>
      <c r="AN243" s="18"/>
      <c r="AO243" s="20"/>
      <c r="AP243" s="20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20"/>
    </row>
    <row r="244" spans="1:53" x14ac:dyDescent="0.2">
      <c r="A244" s="32"/>
      <c r="B244" s="40"/>
      <c r="C244" s="20"/>
      <c r="D244" s="32"/>
      <c r="E244" s="32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18"/>
      <c r="T244" s="20"/>
      <c r="U244" s="20"/>
      <c r="V244" s="18"/>
      <c r="W244" s="20"/>
      <c r="X244" s="20"/>
      <c r="Y244" s="18"/>
      <c r="Z244" s="20"/>
      <c r="AA244" s="20"/>
      <c r="AB244" s="18"/>
      <c r="AC244" s="20"/>
      <c r="AD244" s="20"/>
      <c r="AE244" s="18"/>
      <c r="AF244" s="20"/>
      <c r="AG244" s="20"/>
      <c r="AH244" s="18"/>
      <c r="AI244" s="20"/>
      <c r="AJ244" s="20"/>
      <c r="AK244" s="18"/>
      <c r="AL244" s="20"/>
      <c r="AM244" s="20"/>
      <c r="AN244" s="18"/>
      <c r="AO244" s="20"/>
      <c r="AP244" s="20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20"/>
    </row>
    <row r="245" spans="1:53" x14ac:dyDescent="0.2">
      <c r="A245" s="32"/>
      <c r="B245" s="40"/>
      <c r="C245" s="20"/>
      <c r="D245" s="32"/>
      <c r="E245" s="32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18"/>
      <c r="T245" s="20"/>
      <c r="U245" s="20"/>
      <c r="V245" s="18"/>
      <c r="W245" s="20"/>
      <c r="X245" s="20"/>
      <c r="Y245" s="18"/>
      <c r="Z245" s="20"/>
      <c r="AA245" s="20"/>
      <c r="AB245" s="18"/>
      <c r="AC245" s="20"/>
      <c r="AD245" s="20"/>
      <c r="AE245" s="18"/>
      <c r="AF245" s="20"/>
      <c r="AG245" s="20"/>
      <c r="AH245" s="18"/>
      <c r="AI245" s="20"/>
      <c r="AJ245" s="20"/>
      <c r="AK245" s="18"/>
      <c r="AL245" s="20"/>
      <c r="AM245" s="20"/>
      <c r="AN245" s="18"/>
      <c r="AO245" s="20"/>
      <c r="AP245" s="20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20"/>
    </row>
    <row r="246" spans="1:53" x14ac:dyDescent="0.2">
      <c r="A246" s="32"/>
      <c r="B246" s="40"/>
      <c r="C246" s="20"/>
      <c r="D246" s="32"/>
      <c r="E246" s="32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18"/>
      <c r="T246" s="20"/>
      <c r="U246" s="20"/>
      <c r="V246" s="18"/>
      <c r="W246" s="20"/>
      <c r="X246" s="20"/>
      <c r="Y246" s="18"/>
      <c r="Z246" s="20"/>
      <c r="AA246" s="20"/>
      <c r="AB246" s="18"/>
      <c r="AC246" s="20"/>
      <c r="AD246" s="20"/>
      <c r="AE246" s="18"/>
      <c r="AF246" s="20"/>
      <c r="AG246" s="20"/>
      <c r="AH246" s="18"/>
      <c r="AI246" s="20"/>
      <c r="AJ246" s="20"/>
      <c r="AK246" s="18"/>
      <c r="AL246" s="20"/>
      <c r="AM246" s="20"/>
      <c r="AN246" s="18"/>
      <c r="AO246" s="20"/>
      <c r="AP246" s="20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20"/>
    </row>
    <row r="247" spans="1:53" x14ac:dyDescent="0.2">
      <c r="A247" s="32"/>
      <c r="B247" s="40"/>
      <c r="C247" s="20"/>
      <c r="D247" s="32"/>
      <c r="E247" s="32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18"/>
      <c r="T247" s="20"/>
      <c r="U247" s="20"/>
      <c r="V247" s="18"/>
      <c r="W247" s="20"/>
      <c r="X247" s="20"/>
      <c r="Y247" s="18"/>
      <c r="Z247" s="20"/>
      <c r="AA247" s="20"/>
      <c r="AB247" s="18"/>
      <c r="AC247" s="20"/>
      <c r="AD247" s="20"/>
      <c r="AE247" s="18"/>
      <c r="AF247" s="20"/>
      <c r="AG247" s="20"/>
      <c r="AH247" s="18"/>
      <c r="AI247" s="20"/>
      <c r="AJ247" s="20"/>
      <c r="AK247" s="18"/>
      <c r="AL247" s="20"/>
      <c r="AM247" s="20"/>
      <c r="AN247" s="18"/>
      <c r="AO247" s="20"/>
      <c r="AP247" s="20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20"/>
    </row>
    <row r="248" spans="1:53" x14ac:dyDescent="0.2">
      <c r="A248" s="32"/>
      <c r="B248" s="40"/>
      <c r="C248" s="20"/>
      <c r="D248" s="32"/>
      <c r="E248" s="32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18"/>
      <c r="T248" s="20"/>
      <c r="U248" s="20"/>
      <c r="V248" s="18"/>
      <c r="W248" s="20"/>
      <c r="X248" s="20"/>
      <c r="Y248" s="18"/>
      <c r="Z248" s="20"/>
      <c r="AA248" s="20"/>
      <c r="AB248" s="18"/>
      <c r="AC248" s="20"/>
      <c r="AD248" s="20"/>
      <c r="AE248" s="18"/>
      <c r="AF248" s="20"/>
      <c r="AG248" s="20"/>
      <c r="AH248" s="18"/>
      <c r="AI248" s="20"/>
      <c r="AJ248" s="20"/>
      <c r="AK248" s="18"/>
      <c r="AL248" s="20"/>
      <c r="AM248" s="20"/>
      <c r="AN248" s="18"/>
      <c r="AO248" s="20"/>
      <c r="AP248" s="20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20"/>
    </row>
    <row r="249" spans="1:53" x14ac:dyDescent="0.2">
      <c r="A249" s="32"/>
      <c r="B249" s="40"/>
      <c r="C249" s="20"/>
      <c r="D249" s="32"/>
      <c r="E249" s="32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18"/>
      <c r="T249" s="20"/>
      <c r="U249" s="20"/>
      <c r="V249" s="18"/>
      <c r="W249" s="20"/>
      <c r="X249" s="20"/>
      <c r="Y249" s="18"/>
      <c r="Z249" s="20"/>
      <c r="AA249" s="20"/>
      <c r="AB249" s="18"/>
      <c r="AC249" s="20"/>
      <c r="AD249" s="20"/>
      <c r="AE249" s="18"/>
      <c r="AF249" s="20"/>
      <c r="AG249" s="20"/>
      <c r="AH249" s="18"/>
      <c r="AI249" s="20"/>
      <c r="AJ249" s="20"/>
      <c r="AK249" s="18"/>
      <c r="AL249" s="20"/>
      <c r="AM249" s="20"/>
      <c r="AN249" s="18"/>
      <c r="AO249" s="20"/>
      <c r="AP249" s="20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20"/>
    </row>
    <row r="250" spans="1:53" x14ac:dyDescent="0.2">
      <c r="A250" s="32"/>
      <c r="B250" s="40"/>
      <c r="C250" s="20"/>
      <c r="D250" s="32"/>
      <c r="E250" s="32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18"/>
      <c r="T250" s="20"/>
      <c r="U250" s="20"/>
      <c r="V250" s="18"/>
      <c r="W250" s="20"/>
      <c r="X250" s="20"/>
      <c r="Y250" s="18"/>
      <c r="Z250" s="20"/>
      <c r="AA250" s="20"/>
      <c r="AB250" s="18"/>
      <c r="AC250" s="20"/>
      <c r="AD250" s="20"/>
      <c r="AE250" s="18"/>
      <c r="AF250" s="20"/>
      <c r="AG250" s="20"/>
      <c r="AH250" s="18"/>
      <c r="AI250" s="20"/>
      <c r="AJ250" s="20"/>
      <c r="AK250" s="18"/>
      <c r="AL250" s="20"/>
      <c r="AM250" s="20"/>
      <c r="AN250" s="18"/>
      <c r="AO250" s="20"/>
      <c r="AP250" s="20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20"/>
    </row>
    <row r="251" spans="1:53" x14ac:dyDescent="0.2">
      <c r="A251" s="32"/>
      <c r="B251" s="40"/>
      <c r="C251" s="20"/>
      <c r="D251" s="32"/>
      <c r="E251" s="32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18"/>
      <c r="T251" s="20"/>
      <c r="U251" s="20"/>
      <c r="V251" s="18"/>
      <c r="W251" s="20"/>
      <c r="X251" s="20"/>
      <c r="Y251" s="18"/>
      <c r="Z251" s="20"/>
      <c r="AA251" s="20"/>
      <c r="AB251" s="18"/>
      <c r="AC251" s="20"/>
      <c r="AD251" s="20"/>
      <c r="AE251" s="18"/>
      <c r="AF251" s="20"/>
      <c r="AG251" s="20"/>
      <c r="AH251" s="18"/>
      <c r="AI251" s="20"/>
      <c r="AJ251" s="20"/>
      <c r="AK251" s="18"/>
      <c r="AL251" s="20"/>
      <c r="AM251" s="20"/>
      <c r="AN251" s="18"/>
      <c r="AO251" s="20"/>
      <c r="AP251" s="20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20"/>
    </row>
    <row r="252" spans="1:53" x14ac:dyDescent="0.2">
      <c r="A252" s="32"/>
      <c r="B252" s="40"/>
      <c r="C252" s="20"/>
      <c r="D252" s="32"/>
      <c r="E252" s="32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18"/>
      <c r="T252" s="20"/>
      <c r="U252" s="20"/>
      <c r="V252" s="18"/>
      <c r="W252" s="20"/>
      <c r="X252" s="20"/>
      <c r="Y252" s="18"/>
      <c r="Z252" s="20"/>
      <c r="AA252" s="20"/>
      <c r="AB252" s="18"/>
      <c r="AC252" s="20"/>
      <c r="AD252" s="20"/>
      <c r="AE252" s="18"/>
      <c r="AF252" s="20"/>
      <c r="AG252" s="20"/>
      <c r="AH252" s="18"/>
      <c r="AI252" s="20"/>
      <c r="AJ252" s="20"/>
      <c r="AK252" s="18"/>
      <c r="AL252" s="20"/>
      <c r="AM252" s="20"/>
      <c r="AN252" s="18"/>
      <c r="AO252" s="20"/>
      <c r="AP252" s="20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20"/>
    </row>
    <row r="253" spans="1:53" x14ac:dyDescent="0.2">
      <c r="A253" s="32"/>
      <c r="B253" s="40"/>
      <c r="C253" s="20"/>
      <c r="D253" s="32"/>
      <c r="E253" s="32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18"/>
      <c r="T253" s="20"/>
      <c r="U253" s="20"/>
      <c r="V253" s="18"/>
      <c r="W253" s="20"/>
      <c r="X253" s="20"/>
      <c r="Y253" s="18"/>
      <c r="Z253" s="20"/>
      <c r="AA253" s="20"/>
      <c r="AB253" s="18"/>
      <c r="AC253" s="20"/>
      <c r="AD253" s="20"/>
      <c r="AE253" s="18"/>
      <c r="AF253" s="20"/>
      <c r="AG253" s="20"/>
      <c r="AH253" s="18"/>
      <c r="AI253" s="20"/>
      <c r="AJ253" s="20"/>
      <c r="AK253" s="18"/>
      <c r="AL253" s="20"/>
      <c r="AM253" s="20"/>
      <c r="AN253" s="18"/>
      <c r="AO253" s="20"/>
      <c r="AP253" s="20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  <c r="BA253" s="20"/>
    </row>
    <row r="254" spans="1:53" x14ac:dyDescent="0.2">
      <c r="A254" s="32"/>
      <c r="B254" s="40"/>
      <c r="C254" s="20"/>
      <c r="D254" s="32"/>
      <c r="E254" s="32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18"/>
      <c r="T254" s="20"/>
      <c r="U254" s="20"/>
      <c r="V254" s="18"/>
      <c r="W254" s="20"/>
      <c r="X254" s="20"/>
      <c r="Y254" s="18"/>
      <c r="Z254" s="20"/>
      <c r="AA254" s="20"/>
      <c r="AB254" s="18"/>
      <c r="AC254" s="20"/>
      <c r="AD254" s="20"/>
      <c r="AE254" s="18"/>
      <c r="AF254" s="20"/>
      <c r="AG254" s="20"/>
      <c r="AH254" s="18"/>
      <c r="AI254" s="20"/>
      <c r="AJ254" s="20"/>
      <c r="AK254" s="18"/>
      <c r="AL254" s="20"/>
      <c r="AM254" s="20"/>
      <c r="AN254" s="18"/>
      <c r="AO254" s="20"/>
      <c r="AP254" s="20"/>
      <c r="AQ254" s="18"/>
      <c r="AR254" s="18"/>
      <c r="AS254" s="18"/>
      <c r="AT254" s="18"/>
      <c r="AU254" s="18"/>
      <c r="AV254" s="18"/>
      <c r="AW254" s="18"/>
      <c r="AX254" s="18"/>
      <c r="AY254" s="18"/>
      <c r="AZ254" s="18"/>
      <c r="BA254" s="20"/>
    </row>
    <row r="255" spans="1:53" x14ac:dyDescent="0.2">
      <c r="A255" s="32"/>
      <c r="B255" s="40"/>
      <c r="C255" s="20"/>
      <c r="D255" s="32"/>
      <c r="E255" s="32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18"/>
      <c r="T255" s="20"/>
      <c r="U255" s="20"/>
      <c r="V255" s="18"/>
      <c r="W255" s="20"/>
      <c r="X255" s="20"/>
      <c r="Y255" s="18"/>
      <c r="Z255" s="20"/>
      <c r="AA255" s="20"/>
      <c r="AB255" s="18"/>
      <c r="AC255" s="20"/>
      <c r="AD255" s="20"/>
      <c r="AE255" s="18"/>
      <c r="AF255" s="20"/>
      <c r="AG255" s="20"/>
      <c r="AH255" s="18"/>
      <c r="AI255" s="20"/>
      <c r="AJ255" s="20"/>
      <c r="AK255" s="18"/>
      <c r="AL255" s="20"/>
      <c r="AM255" s="20"/>
      <c r="AN255" s="18"/>
      <c r="AO255" s="20"/>
      <c r="AP255" s="20"/>
      <c r="AQ255" s="18"/>
      <c r="AR255" s="18"/>
      <c r="AS255" s="18"/>
      <c r="AT255" s="18"/>
      <c r="AU255" s="18"/>
      <c r="AV255" s="18"/>
      <c r="AW255" s="18"/>
      <c r="AX255" s="18"/>
      <c r="AY255" s="18"/>
      <c r="AZ255" s="18"/>
      <c r="BA255" s="20"/>
    </row>
    <row r="256" spans="1:53" x14ac:dyDescent="0.2">
      <c r="A256" s="32"/>
      <c r="B256" s="40"/>
      <c r="C256" s="20"/>
      <c r="D256" s="32"/>
      <c r="E256" s="32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18"/>
      <c r="T256" s="20"/>
      <c r="U256" s="20"/>
      <c r="V256" s="18"/>
      <c r="W256" s="20"/>
      <c r="X256" s="20"/>
      <c r="Y256" s="18"/>
      <c r="Z256" s="20"/>
      <c r="AA256" s="20"/>
      <c r="AB256" s="18"/>
      <c r="AC256" s="20"/>
      <c r="AD256" s="20"/>
      <c r="AE256" s="18"/>
      <c r="AF256" s="20"/>
      <c r="AG256" s="20"/>
      <c r="AH256" s="18"/>
      <c r="AI256" s="20"/>
      <c r="AJ256" s="20"/>
      <c r="AK256" s="18"/>
      <c r="AL256" s="20"/>
      <c r="AM256" s="20"/>
      <c r="AN256" s="18"/>
      <c r="AO256" s="20"/>
      <c r="AP256" s="20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  <c r="BA256" s="20"/>
    </row>
    <row r="257" spans="1:53" x14ac:dyDescent="0.2">
      <c r="A257" s="32"/>
      <c r="B257" s="40"/>
      <c r="C257" s="20"/>
      <c r="D257" s="32"/>
      <c r="E257" s="32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18"/>
      <c r="T257" s="20"/>
      <c r="U257" s="20"/>
      <c r="V257" s="18"/>
      <c r="W257" s="20"/>
      <c r="X257" s="20"/>
      <c r="Y257" s="18"/>
      <c r="Z257" s="20"/>
      <c r="AA257" s="20"/>
      <c r="AB257" s="18"/>
      <c r="AC257" s="20"/>
      <c r="AD257" s="20"/>
      <c r="AE257" s="18"/>
      <c r="AF257" s="20"/>
      <c r="AG257" s="20"/>
      <c r="AH257" s="18"/>
      <c r="AI257" s="20"/>
      <c r="AJ257" s="20"/>
      <c r="AK257" s="18"/>
      <c r="AL257" s="20"/>
      <c r="AM257" s="20"/>
      <c r="AN257" s="18"/>
      <c r="AO257" s="20"/>
      <c r="AP257" s="20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  <c r="BA257" s="20"/>
    </row>
    <row r="258" spans="1:53" x14ac:dyDescent="0.2">
      <c r="A258" s="32"/>
      <c r="B258" s="40"/>
      <c r="C258" s="20"/>
      <c r="D258" s="32"/>
      <c r="E258" s="32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18"/>
      <c r="T258" s="20"/>
      <c r="U258" s="20"/>
      <c r="V258" s="18"/>
      <c r="W258" s="20"/>
      <c r="X258" s="20"/>
      <c r="Y258" s="18"/>
      <c r="Z258" s="20"/>
      <c r="AA258" s="20"/>
      <c r="AB258" s="18"/>
      <c r="AC258" s="20"/>
      <c r="AD258" s="20"/>
      <c r="AE258" s="18"/>
      <c r="AF258" s="20"/>
      <c r="AG258" s="20"/>
      <c r="AH258" s="18"/>
      <c r="AI258" s="20"/>
      <c r="AJ258" s="20"/>
      <c r="AK258" s="18"/>
      <c r="AL258" s="20"/>
      <c r="AM258" s="20"/>
      <c r="AN258" s="18"/>
      <c r="AO258" s="20"/>
      <c r="AP258" s="20"/>
      <c r="AQ258" s="18"/>
      <c r="AR258" s="18"/>
      <c r="AS258" s="18"/>
      <c r="AT258" s="18"/>
      <c r="AU258" s="18"/>
      <c r="AV258" s="18"/>
      <c r="AW258" s="18"/>
      <c r="AX258" s="18"/>
      <c r="AY258" s="18"/>
      <c r="AZ258" s="18"/>
      <c r="BA258" s="20"/>
    </row>
    <row r="259" spans="1:53" x14ac:dyDescent="0.2">
      <c r="A259" s="32"/>
      <c r="B259" s="40"/>
      <c r="C259" s="20"/>
      <c r="D259" s="32"/>
      <c r="E259" s="32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18"/>
      <c r="T259" s="20"/>
      <c r="U259" s="20"/>
      <c r="V259" s="18"/>
      <c r="W259" s="20"/>
      <c r="X259" s="20"/>
      <c r="Y259" s="18"/>
      <c r="Z259" s="20"/>
      <c r="AA259" s="20"/>
      <c r="AB259" s="18"/>
      <c r="AC259" s="20"/>
      <c r="AD259" s="20"/>
      <c r="AE259" s="18"/>
      <c r="AF259" s="20"/>
      <c r="AG259" s="20"/>
      <c r="AH259" s="18"/>
      <c r="AI259" s="20"/>
      <c r="AJ259" s="20"/>
      <c r="AK259" s="18"/>
      <c r="AL259" s="20"/>
      <c r="AM259" s="20"/>
      <c r="AN259" s="18"/>
      <c r="AO259" s="20"/>
      <c r="AP259" s="20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20"/>
    </row>
    <row r="260" spans="1:53" x14ac:dyDescent="0.2">
      <c r="A260" s="32"/>
      <c r="B260" s="40"/>
      <c r="C260" s="20"/>
      <c r="D260" s="32"/>
      <c r="E260" s="32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18"/>
      <c r="T260" s="20"/>
      <c r="U260" s="20"/>
      <c r="V260" s="18"/>
      <c r="W260" s="20"/>
      <c r="X260" s="20"/>
      <c r="Y260" s="18"/>
      <c r="Z260" s="20"/>
      <c r="AA260" s="20"/>
      <c r="AB260" s="18"/>
      <c r="AC260" s="20"/>
      <c r="AD260" s="20"/>
      <c r="AE260" s="18"/>
      <c r="AF260" s="20"/>
      <c r="AG260" s="20"/>
      <c r="AH260" s="18"/>
      <c r="AI260" s="20"/>
      <c r="AJ260" s="20"/>
      <c r="AK260" s="18"/>
      <c r="AL260" s="20"/>
      <c r="AM260" s="20"/>
      <c r="AN260" s="18"/>
      <c r="AO260" s="20"/>
      <c r="AP260" s="20"/>
      <c r="AQ260" s="18"/>
      <c r="AR260" s="18"/>
      <c r="AS260" s="18"/>
      <c r="AT260" s="18"/>
      <c r="AU260" s="18"/>
      <c r="AV260" s="18"/>
      <c r="AW260" s="18"/>
      <c r="AX260" s="18"/>
      <c r="AY260" s="18"/>
      <c r="AZ260" s="18"/>
      <c r="BA260" s="20"/>
    </row>
    <row r="261" spans="1:53" x14ac:dyDescent="0.2">
      <c r="A261" s="32"/>
      <c r="B261" s="40"/>
      <c r="C261" s="20"/>
      <c r="D261" s="32"/>
      <c r="E261" s="32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18"/>
      <c r="T261" s="20"/>
      <c r="U261" s="20"/>
      <c r="V261" s="18"/>
      <c r="W261" s="20"/>
      <c r="X261" s="20"/>
      <c r="Y261" s="18"/>
      <c r="Z261" s="20"/>
      <c r="AA261" s="20"/>
      <c r="AB261" s="18"/>
      <c r="AC261" s="20"/>
      <c r="AD261" s="20"/>
      <c r="AE261" s="18"/>
      <c r="AF261" s="20"/>
      <c r="AG261" s="20"/>
      <c r="AH261" s="18"/>
      <c r="AI261" s="20"/>
      <c r="AJ261" s="20"/>
      <c r="AK261" s="18"/>
      <c r="AL261" s="20"/>
      <c r="AM261" s="20"/>
      <c r="AN261" s="18"/>
      <c r="AO261" s="20"/>
      <c r="AP261" s="20"/>
      <c r="AQ261" s="18"/>
      <c r="AR261" s="18"/>
      <c r="AS261" s="18"/>
      <c r="AT261" s="18"/>
      <c r="AU261" s="18"/>
      <c r="AV261" s="18"/>
      <c r="AW261" s="18"/>
      <c r="AX261" s="18"/>
      <c r="AY261" s="18"/>
      <c r="AZ261" s="18"/>
      <c r="BA261" s="20"/>
    </row>
    <row r="262" spans="1:53" x14ac:dyDescent="0.2">
      <c r="A262" s="32"/>
      <c r="B262" s="40"/>
      <c r="C262" s="20"/>
      <c r="D262" s="32"/>
      <c r="E262" s="32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18"/>
      <c r="T262" s="20"/>
      <c r="U262" s="20"/>
      <c r="V262" s="18"/>
      <c r="W262" s="20"/>
      <c r="X262" s="20"/>
      <c r="Y262" s="18"/>
      <c r="Z262" s="20"/>
      <c r="AA262" s="20"/>
      <c r="AB262" s="18"/>
      <c r="AC262" s="20"/>
      <c r="AD262" s="20"/>
      <c r="AE262" s="18"/>
      <c r="AF262" s="20"/>
      <c r="AG262" s="20"/>
      <c r="AH262" s="18"/>
      <c r="AI262" s="20"/>
      <c r="AJ262" s="20"/>
      <c r="AK262" s="18"/>
      <c r="AL262" s="20"/>
      <c r="AM262" s="20"/>
      <c r="AN262" s="18"/>
      <c r="AO262" s="20"/>
      <c r="AP262" s="20"/>
      <c r="AQ262" s="18"/>
      <c r="AR262" s="18"/>
      <c r="AS262" s="18"/>
      <c r="AT262" s="18"/>
      <c r="AU262" s="18"/>
      <c r="AV262" s="18"/>
      <c r="AW262" s="18"/>
      <c r="AX262" s="18"/>
      <c r="AY262" s="18"/>
      <c r="AZ262" s="18"/>
      <c r="BA262" s="20"/>
    </row>
    <row r="263" spans="1:53" x14ac:dyDescent="0.2">
      <c r="A263" s="32"/>
      <c r="B263" s="40"/>
      <c r="C263" s="20"/>
      <c r="D263" s="32"/>
      <c r="E263" s="32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18"/>
      <c r="T263" s="20"/>
      <c r="U263" s="20"/>
      <c r="V263" s="18"/>
      <c r="W263" s="20"/>
      <c r="X263" s="20"/>
      <c r="Y263" s="18"/>
      <c r="Z263" s="20"/>
      <c r="AA263" s="20"/>
      <c r="AB263" s="18"/>
      <c r="AC263" s="20"/>
      <c r="AD263" s="20"/>
      <c r="AE263" s="18"/>
      <c r="AF263" s="20"/>
      <c r="AG263" s="20"/>
      <c r="AH263" s="18"/>
      <c r="AI263" s="20"/>
      <c r="AJ263" s="20"/>
      <c r="AK263" s="18"/>
      <c r="AL263" s="20"/>
      <c r="AM263" s="20"/>
      <c r="AN263" s="18"/>
      <c r="AO263" s="20"/>
      <c r="AP263" s="20"/>
      <c r="AQ263" s="18"/>
      <c r="AR263" s="18"/>
      <c r="AS263" s="18"/>
      <c r="AT263" s="18"/>
      <c r="AU263" s="18"/>
      <c r="AV263" s="18"/>
      <c r="AW263" s="18"/>
      <c r="AX263" s="18"/>
      <c r="AY263" s="18"/>
      <c r="AZ263" s="18"/>
      <c r="BA263" s="20"/>
    </row>
    <row r="264" spans="1:53" x14ac:dyDescent="0.2">
      <c r="A264" s="32"/>
      <c r="B264" s="40"/>
      <c r="C264" s="20"/>
      <c r="D264" s="32"/>
      <c r="E264" s="32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18"/>
      <c r="T264" s="20"/>
      <c r="U264" s="20"/>
      <c r="V264" s="18"/>
      <c r="W264" s="20"/>
      <c r="X264" s="20"/>
      <c r="Y264" s="18"/>
      <c r="Z264" s="20"/>
      <c r="AA264" s="20"/>
      <c r="AB264" s="18"/>
      <c r="AC264" s="20"/>
      <c r="AD264" s="20"/>
      <c r="AE264" s="18"/>
      <c r="AF264" s="20"/>
      <c r="AG264" s="20"/>
      <c r="AH264" s="18"/>
      <c r="AI264" s="20"/>
      <c r="AJ264" s="20"/>
      <c r="AK264" s="18"/>
      <c r="AL264" s="20"/>
      <c r="AM264" s="20"/>
      <c r="AN264" s="18"/>
      <c r="AO264" s="20"/>
      <c r="AP264" s="20"/>
      <c r="AQ264" s="18"/>
      <c r="AR264" s="18"/>
      <c r="AS264" s="18"/>
      <c r="AT264" s="18"/>
      <c r="AU264" s="18"/>
      <c r="AV264" s="18"/>
      <c r="AW264" s="18"/>
      <c r="AX264" s="18"/>
      <c r="AY264" s="18"/>
      <c r="AZ264" s="18"/>
      <c r="BA264" s="20"/>
    </row>
    <row r="265" spans="1:53" x14ac:dyDescent="0.2">
      <c r="A265" s="32"/>
      <c r="B265" s="40"/>
      <c r="C265" s="20"/>
      <c r="D265" s="32"/>
      <c r="E265" s="32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18"/>
      <c r="T265" s="20"/>
      <c r="U265" s="20"/>
      <c r="V265" s="18"/>
      <c r="W265" s="20"/>
      <c r="X265" s="20"/>
      <c r="Y265" s="18"/>
      <c r="Z265" s="20"/>
      <c r="AA265" s="20"/>
      <c r="AB265" s="18"/>
      <c r="AC265" s="20"/>
      <c r="AD265" s="20"/>
      <c r="AE265" s="18"/>
      <c r="AF265" s="20"/>
      <c r="AG265" s="20"/>
      <c r="AH265" s="18"/>
      <c r="AI265" s="20"/>
      <c r="AJ265" s="20"/>
      <c r="AK265" s="18"/>
      <c r="AL265" s="20"/>
      <c r="AM265" s="20"/>
      <c r="AN265" s="18"/>
      <c r="AO265" s="20"/>
      <c r="AP265" s="20"/>
      <c r="AQ265" s="18"/>
      <c r="AR265" s="18"/>
      <c r="AS265" s="18"/>
      <c r="AT265" s="18"/>
      <c r="AU265" s="18"/>
      <c r="AV265" s="18"/>
      <c r="AW265" s="18"/>
      <c r="AX265" s="18"/>
      <c r="AY265" s="18"/>
      <c r="AZ265" s="18"/>
      <c r="BA265" s="20"/>
    </row>
    <row r="266" spans="1:53" x14ac:dyDescent="0.2">
      <c r="A266" s="32"/>
      <c r="B266" s="40"/>
      <c r="C266" s="20"/>
      <c r="D266" s="32"/>
      <c r="E266" s="32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18"/>
      <c r="T266" s="20"/>
      <c r="U266" s="20"/>
      <c r="V266" s="18"/>
      <c r="W266" s="20"/>
      <c r="X266" s="20"/>
      <c r="Y266" s="18"/>
      <c r="Z266" s="20"/>
      <c r="AA266" s="20"/>
      <c r="AB266" s="18"/>
      <c r="AC266" s="20"/>
      <c r="AD266" s="20"/>
      <c r="AE266" s="18"/>
      <c r="AF266" s="20"/>
      <c r="AG266" s="20"/>
      <c r="AH266" s="18"/>
      <c r="AI266" s="20"/>
      <c r="AJ266" s="20"/>
      <c r="AK266" s="18"/>
      <c r="AL266" s="20"/>
      <c r="AM266" s="20"/>
      <c r="AN266" s="18"/>
      <c r="AO266" s="20"/>
      <c r="AP266" s="20"/>
      <c r="AQ266" s="18"/>
      <c r="AR266" s="18"/>
      <c r="AS266" s="18"/>
      <c r="AT266" s="18"/>
      <c r="AU266" s="18"/>
      <c r="AV266" s="18"/>
      <c r="AW266" s="18"/>
      <c r="AX266" s="18"/>
      <c r="AY266" s="18"/>
      <c r="AZ266" s="18"/>
      <c r="BA266" s="20"/>
    </row>
    <row r="267" spans="1:53" x14ac:dyDescent="0.2">
      <c r="A267" s="32"/>
      <c r="B267" s="40"/>
      <c r="C267" s="20"/>
      <c r="D267" s="32"/>
      <c r="E267" s="32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18"/>
      <c r="T267" s="20"/>
      <c r="U267" s="20"/>
      <c r="V267" s="18"/>
      <c r="W267" s="20"/>
      <c r="X267" s="20"/>
      <c r="Y267" s="18"/>
      <c r="Z267" s="20"/>
      <c r="AA267" s="20"/>
      <c r="AB267" s="18"/>
      <c r="AC267" s="20"/>
      <c r="AD267" s="20"/>
      <c r="AE267" s="18"/>
      <c r="AF267" s="20"/>
      <c r="AG267" s="20"/>
      <c r="AH267" s="18"/>
      <c r="AI267" s="20"/>
      <c r="AJ267" s="20"/>
      <c r="AK267" s="18"/>
      <c r="AL267" s="20"/>
      <c r="AM267" s="20"/>
      <c r="AN267" s="18"/>
      <c r="AO267" s="20"/>
      <c r="AP267" s="20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  <c r="BA267" s="20"/>
    </row>
    <row r="268" spans="1:53" x14ac:dyDescent="0.2">
      <c r="A268" s="32"/>
      <c r="B268" s="40"/>
      <c r="C268" s="20"/>
      <c r="D268" s="32"/>
      <c r="E268" s="32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18"/>
      <c r="T268" s="20"/>
      <c r="U268" s="20"/>
      <c r="V268" s="18"/>
      <c r="W268" s="20"/>
      <c r="X268" s="20"/>
      <c r="Y268" s="18"/>
      <c r="Z268" s="20"/>
      <c r="AA268" s="20"/>
      <c r="AB268" s="18"/>
      <c r="AC268" s="20"/>
      <c r="AD268" s="20"/>
      <c r="AE268" s="18"/>
      <c r="AF268" s="20"/>
      <c r="AG268" s="20"/>
      <c r="AH268" s="18"/>
      <c r="AI268" s="20"/>
      <c r="AJ268" s="20"/>
      <c r="AK268" s="18"/>
      <c r="AL268" s="20"/>
      <c r="AM268" s="20"/>
      <c r="AN268" s="18"/>
      <c r="AO268" s="20"/>
      <c r="AP268" s="20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  <c r="BA268" s="20"/>
    </row>
    <row r="269" spans="1:53" x14ac:dyDescent="0.2">
      <c r="A269" s="32"/>
      <c r="B269" s="40"/>
      <c r="C269" s="20"/>
      <c r="D269" s="32"/>
      <c r="E269" s="32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18"/>
      <c r="T269" s="20"/>
      <c r="U269" s="20"/>
      <c r="V269" s="18"/>
      <c r="W269" s="20"/>
      <c r="X269" s="20"/>
      <c r="Y269" s="18"/>
      <c r="Z269" s="20"/>
      <c r="AA269" s="20"/>
      <c r="AB269" s="18"/>
      <c r="AC269" s="20"/>
      <c r="AD269" s="20"/>
      <c r="AE269" s="18"/>
      <c r="AF269" s="20"/>
      <c r="AG269" s="20"/>
      <c r="AH269" s="18"/>
      <c r="AI269" s="20"/>
      <c r="AJ269" s="20"/>
      <c r="AK269" s="18"/>
      <c r="AL269" s="20"/>
      <c r="AM269" s="20"/>
      <c r="AN269" s="18"/>
      <c r="AO269" s="20"/>
      <c r="AP269" s="20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20"/>
    </row>
    <row r="270" spans="1:53" x14ac:dyDescent="0.2">
      <c r="A270" s="32"/>
      <c r="B270" s="40"/>
      <c r="C270" s="20"/>
      <c r="D270" s="32"/>
      <c r="E270" s="32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18"/>
      <c r="T270" s="20"/>
      <c r="U270" s="20"/>
      <c r="V270" s="18"/>
      <c r="W270" s="20"/>
      <c r="X270" s="20"/>
      <c r="Y270" s="18"/>
      <c r="Z270" s="20"/>
      <c r="AA270" s="20"/>
      <c r="AB270" s="18"/>
      <c r="AC270" s="20"/>
      <c r="AD270" s="20"/>
      <c r="AE270" s="18"/>
      <c r="AF270" s="20"/>
      <c r="AG270" s="20"/>
      <c r="AH270" s="18"/>
      <c r="AI270" s="20"/>
      <c r="AJ270" s="20"/>
      <c r="AK270" s="18"/>
      <c r="AL270" s="20"/>
      <c r="AM270" s="20"/>
      <c r="AN270" s="18"/>
      <c r="AO270" s="20"/>
      <c r="AP270" s="20"/>
      <c r="AQ270" s="18"/>
      <c r="AR270" s="18"/>
      <c r="AS270" s="18"/>
      <c r="AT270" s="18"/>
      <c r="AU270" s="18"/>
      <c r="AV270" s="18"/>
      <c r="AW270" s="18"/>
      <c r="AX270" s="18"/>
      <c r="AY270" s="18"/>
      <c r="AZ270" s="18"/>
      <c r="BA270" s="20"/>
    </row>
    <row r="271" spans="1:53" x14ac:dyDescent="0.2">
      <c r="A271" s="32"/>
      <c r="B271" s="40"/>
      <c r="C271" s="20"/>
      <c r="D271" s="32"/>
      <c r="E271" s="32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18"/>
      <c r="T271" s="20"/>
      <c r="U271" s="20"/>
      <c r="V271" s="18"/>
      <c r="W271" s="20"/>
      <c r="X271" s="20"/>
      <c r="Y271" s="18"/>
      <c r="Z271" s="20"/>
      <c r="AA271" s="20"/>
      <c r="AB271" s="18"/>
      <c r="AC271" s="20"/>
      <c r="AD271" s="20"/>
      <c r="AE271" s="18"/>
      <c r="AF271" s="20"/>
      <c r="AG271" s="20"/>
      <c r="AH271" s="18"/>
      <c r="AI271" s="20"/>
      <c r="AJ271" s="20"/>
      <c r="AK271" s="18"/>
      <c r="AL271" s="20"/>
      <c r="AM271" s="20"/>
      <c r="AN271" s="18"/>
      <c r="AO271" s="20"/>
      <c r="AP271" s="20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  <c r="BA271" s="20"/>
    </row>
    <row r="272" spans="1:53" x14ac:dyDescent="0.2">
      <c r="A272" s="32"/>
      <c r="B272" s="40"/>
      <c r="C272" s="20"/>
      <c r="D272" s="32"/>
      <c r="E272" s="32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18"/>
      <c r="T272" s="20"/>
      <c r="U272" s="20"/>
      <c r="V272" s="18"/>
      <c r="W272" s="20"/>
      <c r="X272" s="20"/>
      <c r="Y272" s="18"/>
      <c r="Z272" s="20"/>
      <c r="AA272" s="20"/>
      <c r="AB272" s="18"/>
      <c r="AC272" s="20"/>
      <c r="AD272" s="20"/>
      <c r="AE272" s="18"/>
      <c r="AF272" s="20"/>
      <c r="AG272" s="20"/>
      <c r="AH272" s="18"/>
      <c r="AI272" s="20"/>
      <c r="AJ272" s="20"/>
      <c r="AK272" s="18"/>
      <c r="AL272" s="20"/>
      <c r="AM272" s="20"/>
      <c r="AN272" s="18"/>
      <c r="AO272" s="20"/>
      <c r="AP272" s="20"/>
      <c r="AQ272" s="18"/>
      <c r="AR272" s="18"/>
      <c r="AS272" s="18"/>
      <c r="AT272" s="18"/>
      <c r="AU272" s="18"/>
      <c r="AV272" s="18"/>
      <c r="AW272" s="18"/>
      <c r="AX272" s="18"/>
      <c r="AY272" s="18"/>
      <c r="AZ272" s="18"/>
      <c r="BA272" s="20"/>
    </row>
    <row r="273" spans="1:53" x14ac:dyDescent="0.2">
      <c r="A273" s="32"/>
      <c r="B273" s="40"/>
      <c r="C273" s="20"/>
      <c r="D273" s="32"/>
      <c r="E273" s="32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18"/>
      <c r="T273" s="20"/>
      <c r="U273" s="20"/>
      <c r="V273" s="18"/>
      <c r="W273" s="20"/>
      <c r="X273" s="20"/>
      <c r="Y273" s="18"/>
      <c r="Z273" s="20"/>
      <c r="AA273" s="20"/>
      <c r="AB273" s="18"/>
      <c r="AC273" s="20"/>
      <c r="AD273" s="20"/>
      <c r="AE273" s="18"/>
      <c r="AF273" s="20"/>
      <c r="AG273" s="20"/>
      <c r="AH273" s="18"/>
      <c r="AI273" s="20"/>
      <c r="AJ273" s="20"/>
      <c r="AK273" s="18"/>
      <c r="AL273" s="20"/>
      <c r="AM273" s="20"/>
      <c r="AN273" s="18"/>
      <c r="AO273" s="20"/>
      <c r="AP273" s="20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  <c r="BA273" s="20"/>
    </row>
    <row r="274" spans="1:53" x14ac:dyDescent="0.2">
      <c r="A274" s="32"/>
      <c r="B274" s="40"/>
      <c r="C274" s="20"/>
      <c r="D274" s="32"/>
      <c r="E274" s="32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18"/>
      <c r="T274" s="20"/>
      <c r="U274" s="20"/>
      <c r="V274" s="18"/>
      <c r="W274" s="20"/>
      <c r="X274" s="20"/>
      <c r="Y274" s="18"/>
      <c r="Z274" s="20"/>
      <c r="AA274" s="20"/>
      <c r="AB274" s="18"/>
      <c r="AC274" s="20"/>
      <c r="AD274" s="20"/>
      <c r="AE274" s="18"/>
      <c r="AF274" s="20"/>
      <c r="AG274" s="20"/>
      <c r="AH274" s="18"/>
      <c r="AI274" s="20"/>
      <c r="AJ274" s="20"/>
      <c r="AK274" s="18"/>
      <c r="AL274" s="20"/>
      <c r="AM274" s="20"/>
      <c r="AN274" s="18"/>
      <c r="AO274" s="20"/>
      <c r="AP274" s="20"/>
      <c r="AQ274" s="18"/>
      <c r="AR274" s="18"/>
      <c r="AS274" s="18"/>
      <c r="AT274" s="18"/>
      <c r="AU274" s="18"/>
      <c r="AV274" s="18"/>
      <c r="AW274" s="18"/>
      <c r="AX274" s="18"/>
      <c r="AY274" s="18"/>
      <c r="AZ274" s="18"/>
      <c r="BA274" s="20"/>
    </row>
    <row r="275" spans="1:53" x14ac:dyDescent="0.2">
      <c r="A275" s="32"/>
      <c r="B275" s="40"/>
      <c r="C275" s="20"/>
      <c r="D275" s="32"/>
      <c r="E275" s="32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18"/>
      <c r="T275" s="20"/>
      <c r="U275" s="20"/>
      <c r="V275" s="18"/>
      <c r="W275" s="20"/>
      <c r="X275" s="20"/>
      <c r="Y275" s="18"/>
      <c r="Z275" s="20"/>
      <c r="AA275" s="20"/>
      <c r="AB275" s="18"/>
      <c r="AC275" s="20"/>
      <c r="AD275" s="20"/>
      <c r="AE275" s="18"/>
      <c r="AF275" s="20"/>
      <c r="AG275" s="20"/>
      <c r="AH275" s="18"/>
      <c r="AI275" s="20"/>
      <c r="AJ275" s="20"/>
      <c r="AK275" s="18"/>
      <c r="AL275" s="20"/>
      <c r="AM275" s="20"/>
      <c r="AN275" s="18"/>
      <c r="AO275" s="20"/>
      <c r="AP275" s="20"/>
      <c r="AQ275" s="18"/>
      <c r="AR275" s="18"/>
      <c r="AS275" s="18"/>
      <c r="AT275" s="18"/>
      <c r="AU275" s="18"/>
      <c r="AV275" s="18"/>
      <c r="AW275" s="18"/>
      <c r="AX275" s="18"/>
      <c r="AY275" s="18"/>
      <c r="AZ275" s="18"/>
      <c r="BA275" s="20"/>
    </row>
    <row r="276" spans="1:53" x14ac:dyDescent="0.2">
      <c r="A276" s="32"/>
      <c r="B276" s="40"/>
      <c r="C276" s="20"/>
      <c r="D276" s="32"/>
      <c r="E276" s="32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18"/>
      <c r="T276" s="20"/>
      <c r="U276" s="20"/>
      <c r="V276" s="18"/>
      <c r="W276" s="20"/>
      <c r="X276" s="20"/>
      <c r="Y276" s="18"/>
      <c r="Z276" s="20"/>
      <c r="AA276" s="20"/>
      <c r="AB276" s="18"/>
      <c r="AC276" s="20"/>
      <c r="AD276" s="20"/>
      <c r="AE276" s="18"/>
      <c r="AF276" s="20"/>
      <c r="AG276" s="20"/>
      <c r="AH276" s="18"/>
      <c r="AI276" s="20"/>
      <c r="AJ276" s="20"/>
      <c r="AK276" s="18"/>
      <c r="AL276" s="20"/>
      <c r="AM276" s="20"/>
      <c r="AN276" s="18"/>
      <c r="AO276" s="20"/>
      <c r="AP276" s="20"/>
      <c r="AQ276" s="18"/>
      <c r="AR276" s="18"/>
      <c r="AS276" s="18"/>
      <c r="AT276" s="18"/>
      <c r="AU276" s="18"/>
      <c r="AV276" s="18"/>
      <c r="AW276" s="18"/>
      <c r="AX276" s="18"/>
      <c r="AY276" s="18"/>
      <c r="AZ276" s="18"/>
      <c r="BA276" s="20"/>
    </row>
    <row r="277" spans="1:53" x14ac:dyDescent="0.2">
      <c r="A277" s="32"/>
      <c r="B277" s="40"/>
      <c r="C277" s="20"/>
      <c r="D277" s="32"/>
      <c r="E277" s="32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18"/>
      <c r="T277" s="20"/>
      <c r="U277" s="20"/>
      <c r="V277" s="18"/>
      <c r="W277" s="20"/>
      <c r="X277" s="20"/>
      <c r="Y277" s="18"/>
      <c r="Z277" s="20"/>
      <c r="AA277" s="20"/>
      <c r="AB277" s="18"/>
      <c r="AC277" s="20"/>
      <c r="AD277" s="20"/>
      <c r="AE277" s="18"/>
      <c r="AF277" s="20"/>
      <c r="AG277" s="20"/>
      <c r="AH277" s="18"/>
      <c r="AI277" s="20"/>
      <c r="AJ277" s="20"/>
      <c r="AK277" s="18"/>
      <c r="AL277" s="20"/>
      <c r="AM277" s="20"/>
      <c r="AN277" s="18"/>
      <c r="AO277" s="20"/>
      <c r="AP277" s="20"/>
      <c r="AQ277" s="18"/>
      <c r="AR277" s="18"/>
      <c r="AS277" s="18"/>
      <c r="AT277" s="18"/>
      <c r="AU277" s="18"/>
      <c r="AV277" s="18"/>
      <c r="AW277" s="18"/>
      <c r="AX277" s="18"/>
      <c r="AY277" s="18"/>
      <c r="AZ277" s="18"/>
      <c r="BA277" s="20"/>
    </row>
    <row r="278" spans="1:53" x14ac:dyDescent="0.2">
      <c r="A278" s="32"/>
      <c r="B278" s="40"/>
      <c r="C278" s="20"/>
      <c r="D278" s="32"/>
      <c r="E278" s="32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18"/>
      <c r="T278" s="20"/>
      <c r="U278" s="20"/>
      <c r="V278" s="18"/>
      <c r="W278" s="20"/>
      <c r="X278" s="20"/>
      <c r="Y278" s="18"/>
      <c r="Z278" s="20"/>
      <c r="AA278" s="20"/>
      <c r="AB278" s="18"/>
      <c r="AC278" s="20"/>
      <c r="AD278" s="20"/>
      <c r="AE278" s="18"/>
      <c r="AF278" s="20"/>
      <c r="AG278" s="20"/>
      <c r="AH278" s="18"/>
      <c r="AI278" s="20"/>
      <c r="AJ278" s="20"/>
      <c r="AK278" s="18"/>
      <c r="AL278" s="20"/>
      <c r="AM278" s="20"/>
      <c r="AN278" s="18"/>
      <c r="AO278" s="20"/>
      <c r="AP278" s="20"/>
      <c r="AQ278" s="18"/>
      <c r="AR278" s="18"/>
      <c r="AS278" s="18"/>
      <c r="AT278" s="18"/>
      <c r="AU278" s="18"/>
      <c r="AV278" s="18"/>
      <c r="AW278" s="18"/>
      <c r="AX278" s="18"/>
      <c r="AY278" s="18"/>
      <c r="AZ278" s="18"/>
      <c r="BA278" s="20"/>
    </row>
    <row r="279" spans="1:53" x14ac:dyDescent="0.2">
      <c r="A279" s="32"/>
      <c r="B279" s="40"/>
      <c r="C279" s="20"/>
      <c r="D279" s="32"/>
      <c r="E279" s="32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18"/>
      <c r="T279" s="20"/>
      <c r="U279" s="20"/>
      <c r="V279" s="18"/>
      <c r="W279" s="20"/>
      <c r="X279" s="20"/>
      <c r="Y279" s="18"/>
      <c r="Z279" s="20"/>
      <c r="AA279" s="20"/>
      <c r="AB279" s="18"/>
      <c r="AC279" s="20"/>
      <c r="AD279" s="20"/>
      <c r="AE279" s="18"/>
      <c r="AF279" s="20"/>
      <c r="AG279" s="20"/>
      <c r="AH279" s="18"/>
      <c r="AI279" s="20"/>
      <c r="AJ279" s="20"/>
      <c r="AK279" s="18"/>
      <c r="AL279" s="20"/>
      <c r="AM279" s="20"/>
      <c r="AN279" s="18"/>
      <c r="AO279" s="20"/>
      <c r="AP279" s="20"/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  <c r="BA279" s="20"/>
    </row>
    <row r="280" spans="1:53" x14ac:dyDescent="0.2">
      <c r="A280" s="32"/>
      <c r="B280" s="40"/>
      <c r="C280" s="20"/>
      <c r="D280" s="32"/>
      <c r="E280" s="32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18"/>
      <c r="T280" s="20"/>
      <c r="U280" s="20"/>
      <c r="V280" s="18"/>
      <c r="W280" s="20"/>
      <c r="X280" s="20"/>
      <c r="Y280" s="18"/>
      <c r="Z280" s="20"/>
      <c r="AA280" s="20"/>
      <c r="AB280" s="18"/>
      <c r="AC280" s="20"/>
      <c r="AD280" s="20"/>
      <c r="AE280" s="18"/>
      <c r="AF280" s="20"/>
      <c r="AG280" s="20"/>
      <c r="AH280" s="18"/>
      <c r="AI280" s="20"/>
      <c r="AJ280" s="20"/>
      <c r="AK280" s="18"/>
      <c r="AL280" s="20"/>
      <c r="AM280" s="20"/>
      <c r="AN280" s="18"/>
      <c r="AO280" s="20"/>
      <c r="AP280" s="20"/>
      <c r="AQ280" s="18"/>
      <c r="AR280" s="18"/>
      <c r="AS280" s="18"/>
      <c r="AT280" s="18"/>
      <c r="AU280" s="18"/>
      <c r="AV280" s="18"/>
      <c r="AW280" s="18"/>
      <c r="AX280" s="18"/>
      <c r="AY280" s="18"/>
      <c r="AZ280" s="18"/>
      <c r="BA280" s="20"/>
    </row>
    <row r="281" spans="1:53" x14ac:dyDescent="0.2">
      <c r="A281" s="32"/>
      <c r="B281" s="40"/>
      <c r="C281" s="20"/>
      <c r="D281" s="32"/>
      <c r="E281" s="32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18"/>
      <c r="T281" s="20"/>
      <c r="U281" s="20"/>
      <c r="V281" s="18"/>
      <c r="W281" s="20"/>
      <c r="X281" s="20"/>
      <c r="Y281" s="18"/>
      <c r="Z281" s="20"/>
      <c r="AA281" s="20"/>
      <c r="AB281" s="18"/>
      <c r="AC281" s="20"/>
      <c r="AD281" s="20"/>
      <c r="AE281" s="18"/>
      <c r="AF281" s="20"/>
      <c r="AG281" s="20"/>
      <c r="AH281" s="18"/>
      <c r="AI281" s="20"/>
      <c r="AJ281" s="20"/>
      <c r="AK281" s="18"/>
      <c r="AL281" s="20"/>
      <c r="AM281" s="20"/>
      <c r="AN281" s="18"/>
      <c r="AO281" s="20"/>
      <c r="AP281" s="20"/>
      <c r="AQ281" s="18"/>
      <c r="AR281" s="18"/>
      <c r="AS281" s="18"/>
      <c r="AT281" s="18"/>
      <c r="AU281" s="18"/>
      <c r="AV281" s="18"/>
      <c r="AW281" s="18"/>
      <c r="AX281" s="18"/>
      <c r="AY281" s="18"/>
      <c r="AZ281" s="18"/>
      <c r="BA281" s="20"/>
    </row>
    <row r="282" spans="1:53" x14ac:dyDescent="0.2">
      <c r="A282" s="32"/>
      <c r="B282" s="40"/>
      <c r="C282" s="20"/>
      <c r="D282" s="32"/>
      <c r="E282" s="32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18"/>
      <c r="T282" s="20"/>
      <c r="U282" s="20"/>
      <c r="V282" s="18"/>
      <c r="W282" s="20"/>
      <c r="X282" s="20"/>
      <c r="Y282" s="18"/>
      <c r="Z282" s="20"/>
      <c r="AA282" s="20"/>
      <c r="AB282" s="18"/>
      <c r="AC282" s="20"/>
      <c r="AD282" s="20"/>
      <c r="AE282" s="18"/>
      <c r="AF282" s="20"/>
      <c r="AG282" s="20"/>
      <c r="AH282" s="18"/>
      <c r="AI282" s="20"/>
      <c r="AJ282" s="20"/>
      <c r="AK282" s="18"/>
      <c r="AL282" s="20"/>
      <c r="AM282" s="20"/>
      <c r="AN282" s="18"/>
      <c r="AO282" s="20"/>
      <c r="AP282" s="20"/>
      <c r="AQ282" s="18"/>
      <c r="AR282" s="18"/>
      <c r="AS282" s="18"/>
      <c r="AT282" s="18"/>
      <c r="AU282" s="18"/>
      <c r="AV282" s="18"/>
      <c r="AW282" s="18"/>
      <c r="AX282" s="18"/>
      <c r="AY282" s="18"/>
      <c r="AZ282" s="18"/>
      <c r="BA282" s="20"/>
    </row>
    <row r="283" spans="1:53" x14ac:dyDescent="0.2">
      <c r="A283" s="32"/>
      <c r="B283" s="40"/>
      <c r="C283" s="20"/>
      <c r="D283" s="32"/>
      <c r="E283" s="32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18"/>
      <c r="T283" s="20"/>
      <c r="U283" s="20"/>
      <c r="V283" s="18"/>
      <c r="W283" s="20"/>
      <c r="X283" s="20"/>
      <c r="Y283" s="18"/>
      <c r="Z283" s="20"/>
      <c r="AA283" s="20"/>
      <c r="AB283" s="18"/>
      <c r="AC283" s="20"/>
      <c r="AD283" s="20"/>
      <c r="AE283" s="18"/>
      <c r="AF283" s="20"/>
      <c r="AG283" s="20"/>
      <c r="AH283" s="18"/>
      <c r="AI283" s="20"/>
      <c r="AJ283" s="20"/>
      <c r="AK283" s="18"/>
      <c r="AL283" s="20"/>
      <c r="AM283" s="20"/>
      <c r="AN283" s="18"/>
      <c r="AO283" s="20"/>
      <c r="AP283" s="20"/>
      <c r="AQ283" s="18"/>
      <c r="AR283" s="18"/>
      <c r="AS283" s="18"/>
      <c r="AT283" s="18"/>
      <c r="AU283" s="18"/>
      <c r="AV283" s="18"/>
      <c r="AW283" s="18"/>
      <c r="AX283" s="18"/>
      <c r="AY283" s="18"/>
      <c r="AZ283" s="18"/>
      <c r="BA283" s="20"/>
    </row>
    <row r="284" spans="1:53" x14ac:dyDescent="0.2">
      <c r="A284" s="32"/>
      <c r="B284" s="40"/>
      <c r="C284" s="20"/>
      <c r="D284" s="32"/>
      <c r="E284" s="32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18"/>
      <c r="T284" s="20"/>
      <c r="U284" s="20"/>
      <c r="V284" s="18"/>
      <c r="W284" s="20"/>
      <c r="X284" s="20"/>
      <c r="Y284" s="18"/>
      <c r="Z284" s="20"/>
      <c r="AA284" s="20"/>
      <c r="AB284" s="18"/>
      <c r="AC284" s="20"/>
      <c r="AD284" s="20"/>
      <c r="AE284" s="18"/>
      <c r="AF284" s="20"/>
      <c r="AG284" s="20"/>
      <c r="AH284" s="18"/>
      <c r="AI284" s="20"/>
      <c r="AJ284" s="20"/>
      <c r="AK284" s="18"/>
      <c r="AL284" s="20"/>
      <c r="AM284" s="20"/>
      <c r="AN284" s="18"/>
      <c r="AO284" s="20"/>
      <c r="AP284" s="20"/>
      <c r="AQ284" s="18"/>
      <c r="AR284" s="18"/>
      <c r="AS284" s="18"/>
      <c r="AT284" s="18"/>
      <c r="AU284" s="18"/>
      <c r="AV284" s="18"/>
      <c r="AW284" s="18"/>
      <c r="AX284" s="18"/>
      <c r="AY284" s="18"/>
      <c r="AZ284" s="18"/>
      <c r="BA284" s="20"/>
    </row>
    <row r="285" spans="1:53" x14ac:dyDescent="0.2">
      <c r="A285" s="32"/>
      <c r="B285" s="40"/>
      <c r="C285" s="20"/>
      <c r="D285" s="32"/>
      <c r="E285" s="32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18"/>
      <c r="T285" s="20"/>
      <c r="U285" s="20"/>
      <c r="V285" s="18"/>
      <c r="W285" s="20"/>
      <c r="X285" s="20"/>
      <c r="Y285" s="18"/>
      <c r="Z285" s="20"/>
      <c r="AA285" s="20"/>
      <c r="AB285" s="18"/>
      <c r="AC285" s="20"/>
      <c r="AD285" s="20"/>
      <c r="AE285" s="18"/>
      <c r="AF285" s="20"/>
      <c r="AG285" s="20"/>
      <c r="AH285" s="18"/>
      <c r="AI285" s="20"/>
      <c r="AJ285" s="20"/>
      <c r="AK285" s="18"/>
      <c r="AL285" s="20"/>
      <c r="AM285" s="20"/>
      <c r="AN285" s="18"/>
      <c r="AO285" s="20"/>
      <c r="AP285" s="20"/>
      <c r="AQ285" s="18"/>
      <c r="AR285" s="18"/>
      <c r="AS285" s="18"/>
      <c r="AT285" s="18"/>
      <c r="AU285" s="18"/>
      <c r="AV285" s="18"/>
      <c r="AW285" s="18"/>
      <c r="AX285" s="18"/>
      <c r="AY285" s="18"/>
      <c r="AZ285" s="18"/>
      <c r="BA285" s="20"/>
    </row>
    <row r="286" spans="1:53" x14ac:dyDescent="0.2">
      <c r="A286" s="32"/>
      <c r="B286" s="40"/>
      <c r="C286" s="20"/>
      <c r="D286" s="32"/>
      <c r="E286" s="32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18"/>
      <c r="T286" s="20"/>
      <c r="U286" s="20"/>
      <c r="V286" s="18"/>
      <c r="W286" s="20"/>
      <c r="X286" s="20"/>
      <c r="Y286" s="18"/>
      <c r="Z286" s="20"/>
      <c r="AA286" s="20"/>
      <c r="AB286" s="18"/>
      <c r="AC286" s="20"/>
      <c r="AD286" s="20"/>
      <c r="AE286" s="18"/>
      <c r="AF286" s="20"/>
      <c r="AG286" s="20"/>
      <c r="AH286" s="18"/>
      <c r="AI286" s="20"/>
      <c r="AJ286" s="20"/>
      <c r="AK286" s="18"/>
      <c r="AL286" s="20"/>
      <c r="AM286" s="20"/>
      <c r="AN286" s="18"/>
      <c r="AO286" s="20"/>
      <c r="AP286" s="20"/>
      <c r="AQ286" s="18"/>
      <c r="AR286" s="18"/>
      <c r="AS286" s="18"/>
      <c r="AT286" s="18"/>
      <c r="AU286" s="18"/>
      <c r="AV286" s="18"/>
      <c r="AW286" s="18"/>
      <c r="AX286" s="18"/>
      <c r="AY286" s="18"/>
      <c r="AZ286" s="18"/>
      <c r="BA286" s="20"/>
    </row>
    <row r="287" spans="1:53" x14ac:dyDescent="0.2">
      <c r="A287" s="32"/>
      <c r="B287" s="40"/>
      <c r="C287" s="20"/>
      <c r="D287" s="32"/>
      <c r="E287" s="32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18"/>
      <c r="T287" s="20"/>
      <c r="U287" s="20"/>
      <c r="V287" s="18"/>
      <c r="W287" s="20"/>
      <c r="X287" s="20"/>
      <c r="Y287" s="18"/>
      <c r="Z287" s="20"/>
      <c r="AA287" s="20"/>
      <c r="AB287" s="18"/>
      <c r="AC287" s="20"/>
      <c r="AD287" s="20"/>
      <c r="AE287" s="18"/>
      <c r="AF287" s="20"/>
      <c r="AG287" s="20"/>
      <c r="AH287" s="18"/>
      <c r="AI287" s="20"/>
      <c r="AJ287" s="20"/>
      <c r="AK287" s="18"/>
      <c r="AL287" s="20"/>
      <c r="AM287" s="20"/>
      <c r="AN287" s="18"/>
      <c r="AO287" s="20"/>
      <c r="AP287" s="20"/>
      <c r="AQ287" s="18"/>
      <c r="AR287" s="18"/>
      <c r="AS287" s="18"/>
      <c r="AT287" s="18"/>
      <c r="AU287" s="18"/>
      <c r="AV287" s="18"/>
      <c r="AW287" s="18"/>
      <c r="AX287" s="18"/>
      <c r="AY287" s="18"/>
      <c r="AZ287" s="18"/>
      <c r="BA287" s="20"/>
    </row>
    <row r="288" spans="1:53" x14ac:dyDescent="0.2">
      <c r="A288" s="32"/>
      <c r="B288" s="40"/>
      <c r="C288" s="20"/>
      <c r="D288" s="32"/>
      <c r="E288" s="32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18"/>
      <c r="T288" s="20"/>
      <c r="U288" s="20"/>
      <c r="V288" s="18"/>
      <c r="W288" s="20"/>
      <c r="X288" s="20"/>
      <c r="Y288" s="18"/>
      <c r="Z288" s="20"/>
      <c r="AA288" s="20"/>
      <c r="AB288" s="18"/>
      <c r="AC288" s="20"/>
      <c r="AD288" s="20"/>
      <c r="AE288" s="18"/>
      <c r="AF288" s="20"/>
      <c r="AG288" s="20"/>
      <c r="AH288" s="18"/>
      <c r="AI288" s="20"/>
      <c r="AJ288" s="20"/>
      <c r="AK288" s="18"/>
      <c r="AL288" s="20"/>
      <c r="AM288" s="20"/>
      <c r="AN288" s="18"/>
      <c r="AO288" s="20"/>
      <c r="AP288" s="20"/>
      <c r="AQ288" s="18"/>
      <c r="AR288" s="18"/>
      <c r="AS288" s="18"/>
      <c r="AT288" s="18"/>
      <c r="AU288" s="18"/>
      <c r="AV288" s="18"/>
      <c r="AW288" s="18"/>
      <c r="AX288" s="18"/>
      <c r="AY288" s="18"/>
      <c r="AZ288" s="18"/>
      <c r="BA288" s="20"/>
    </row>
    <row r="289" spans="1:53" x14ac:dyDescent="0.2">
      <c r="A289" s="32"/>
      <c r="B289" s="40"/>
      <c r="C289" s="20"/>
      <c r="D289" s="32"/>
      <c r="E289" s="32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18"/>
      <c r="T289" s="20"/>
      <c r="U289" s="20"/>
      <c r="V289" s="18"/>
      <c r="W289" s="20"/>
      <c r="X289" s="20"/>
      <c r="Y289" s="18"/>
      <c r="Z289" s="20"/>
      <c r="AA289" s="20"/>
      <c r="AB289" s="18"/>
      <c r="AC289" s="20"/>
      <c r="AD289" s="20"/>
      <c r="AE289" s="18"/>
      <c r="AF289" s="20"/>
      <c r="AG289" s="20"/>
      <c r="AH289" s="18"/>
      <c r="AI289" s="20"/>
      <c r="AJ289" s="20"/>
      <c r="AK289" s="18"/>
      <c r="AL289" s="20"/>
      <c r="AM289" s="20"/>
      <c r="AN289" s="18"/>
      <c r="AO289" s="20"/>
      <c r="AP289" s="20"/>
      <c r="AQ289" s="18"/>
      <c r="AR289" s="18"/>
      <c r="AS289" s="18"/>
      <c r="AT289" s="18"/>
      <c r="AU289" s="18"/>
      <c r="AV289" s="18"/>
      <c r="AW289" s="18"/>
      <c r="AX289" s="18"/>
      <c r="AY289" s="18"/>
      <c r="AZ289" s="18"/>
      <c r="BA289" s="20"/>
    </row>
    <row r="290" spans="1:53" x14ac:dyDescent="0.2">
      <c r="A290" s="32"/>
      <c r="B290" s="40"/>
      <c r="C290" s="20"/>
      <c r="D290" s="32"/>
      <c r="E290" s="32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18"/>
      <c r="T290" s="20"/>
      <c r="U290" s="20"/>
      <c r="V290" s="18"/>
      <c r="W290" s="20"/>
      <c r="X290" s="20"/>
      <c r="Y290" s="18"/>
      <c r="Z290" s="20"/>
      <c r="AA290" s="20"/>
      <c r="AB290" s="18"/>
      <c r="AC290" s="20"/>
      <c r="AD290" s="20"/>
      <c r="AE290" s="18"/>
      <c r="AF290" s="20"/>
      <c r="AG290" s="20"/>
      <c r="AH290" s="18"/>
      <c r="AI290" s="20"/>
      <c r="AJ290" s="20"/>
      <c r="AK290" s="18"/>
      <c r="AL290" s="20"/>
      <c r="AM290" s="20"/>
      <c r="AN290" s="18"/>
      <c r="AO290" s="20"/>
      <c r="AP290" s="20"/>
      <c r="AQ290" s="18"/>
      <c r="AR290" s="18"/>
      <c r="AS290" s="18"/>
      <c r="AT290" s="18"/>
      <c r="AU290" s="18"/>
      <c r="AV290" s="18"/>
      <c r="AW290" s="18"/>
      <c r="AX290" s="18"/>
      <c r="AY290" s="18"/>
      <c r="AZ290" s="18"/>
      <c r="BA290" s="20"/>
    </row>
    <row r="291" spans="1:53" x14ac:dyDescent="0.2">
      <c r="A291" s="32"/>
      <c r="B291" s="40"/>
      <c r="C291" s="20"/>
      <c r="D291" s="32"/>
      <c r="E291" s="32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18"/>
      <c r="T291" s="20"/>
      <c r="U291" s="20"/>
      <c r="V291" s="18"/>
      <c r="W291" s="20"/>
      <c r="X291" s="20"/>
      <c r="Y291" s="18"/>
      <c r="Z291" s="20"/>
      <c r="AA291" s="20"/>
      <c r="AB291" s="18"/>
      <c r="AC291" s="20"/>
      <c r="AD291" s="20"/>
      <c r="AE291" s="18"/>
      <c r="AF291" s="20"/>
      <c r="AG291" s="20"/>
      <c r="AH291" s="18"/>
      <c r="AI291" s="20"/>
      <c r="AJ291" s="20"/>
      <c r="AK291" s="18"/>
      <c r="AL291" s="20"/>
      <c r="AM291" s="20"/>
      <c r="AN291" s="18"/>
      <c r="AO291" s="20"/>
      <c r="AP291" s="20"/>
      <c r="AQ291" s="18"/>
      <c r="AR291" s="18"/>
      <c r="AS291" s="18"/>
      <c r="AT291" s="18"/>
      <c r="AU291" s="18"/>
      <c r="AV291" s="18"/>
      <c r="AW291" s="18"/>
      <c r="AX291" s="18"/>
      <c r="AY291" s="18"/>
      <c r="AZ291" s="18"/>
      <c r="BA291" s="20"/>
    </row>
    <row r="292" spans="1:53" x14ac:dyDescent="0.2">
      <c r="A292" s="32"/>
      <c r="B292" s="40"/>
      <c r="C292" s="20"/>
      <c r="D292" s="32"/>
      <c r="E292" s="32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18"/>
      <c r="T292" s="20"/>
      <c r="U292" s="20"/>
      <c r="V292" s="18"/>
      <c r="W292" s="20"/>
      <c r="X292" s="20"/>
      <c r="Y292" s="18"/>
      <c r="Z292" s="20"/>
      <c r="AA292" s="20"/>
      <c r="AB292" s="18"/>
      <c r="AC292" s="20"/>
      <c r="AD292" s="20"/>
      <c r="AE292" s="18"/>
      <c r="AF292" s="20"/>
      <c r="AG292" s="20"/>
      <c r="AH292" s="18"/>
      <c r="AI292" s="20"/>
      <c r="AJ292" s="20"/>
      <c r="AK292" s="18"/>
      <c r="AL292" s="20"/>
      <c r="AM292" s="20"/>
      <c r="AN292" s="18"/>
      <c r="AO292" s="20"/>
      <c r="AP292" s="20"/>
      <c r="AQ292" s="18"/>
      <c r="AR292" s="18"/>
      <c r="AS292" s="18"/>
      <c r="AT292" s="18"/>
      <c r="AU292" s="18"/>
      <c r="AV292" s="18"/>
      <c r="AW292" s="18"/>
      <c r="AX292" s="18"/>
      <c r="AY292" s="18"/>
      <c r="AZ292" s="18"/>
      <c r="BA292" s="20"/>
    </row>
    <row r="293" spans="1:53" x14ac:dyDescent="0.2">
      <c r="A293" s="32"/>
      <c r="B293" s="40"/>
      <c r="C293" s="20"/>
      <c r="D293" s="32"/>
      <c r="E293" s="32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18"/>
      <c r="T293" s="20"/>
      <c r="U293" s="20"/>
      <c r="V293" s="18"/>
      <c r="W293" s="20"/>
      <c r="X293" s="20"/>
      <c r="Y293" s="18"/>
      <c r="Z293" s="20"/>
      <c r="AA293" s="20"/>
      <c r="AB293" s="18"/>
      <c r="AC293" s="20"/>
      <c r="AD293" s="20"/>
      <c r="AE293" s="18"/>
      <c r="AF293" s="20"/>
      <c r="AG293" s="20"/>
      <c r="AH293" s="18"/>
      <c r="AI293" s="20"/>
      <c r="AJ293" s="20"/>
      <c r="AK293" s="18"/>
      <c r="AL293" s="20"/>
      <c r="AM293" s="20"/>
      <c r="AN293" s="18"/>
      <c r="AO293" s="20"/>
      <c r="AP293" s="20"/>
      <c r="AQ293" s="18"/>
      <c r="AR293" s="18"/>
      <c r="AS293" s="18"/>
      <c r="AT293" s="18"/>
      <c r="AU293" s="18"/>
      <c r="AV293" s="18"/>
      <c r="AW293" s="18"/>
      <c r="AX293" s="18"/>
      <c r="AY293" s="18"/>
      <c r="AZ293" s="18"/>
      <c r="BA293" s="20"/>
    </row>
    <row r="294" spans="1:53" x14ac:dyDescent="0.2">
      <c r="A294" s="32"/>
      <c r="B294" s="40"/>
      <c r="C294" s="20"/>
      <c r="D294" s="32"/>
      <c r="E294" s="32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18"/>
      <c r="T294" s="20"/>
      <c r="U294" s="20"/>
      <c r="V294" s="18"/>
      <c r="W294" s="20"/>
      <c r="X294" s="20"/>
      <c r="Y294" s="18"/>
      <c r="Z294" s="20"/>
      <c r="AA294" s="20"/>
      <c r="AB294" s="18"/>
      <c r="AC294" s="20"/>
      <c r="AD294" s="20"/>
      <c r="AE294" s="18"/>
      <c r="AF294" s="20"/>
      <c r="AG294" s="20"/>
      <c r="AH294" s="18"/>
      <c r="AI294" s="20"/>
      <c r="AJ294" s="20"/>
      <c r="AK294" s="18"/>
      <c r="AL294" s="20"/>
      <c r="AM294" s="20"/>
      <c r="AN294" s="18"/>
      <c r="AO294" s="20"/>
      <c r="AP294" s="20"/>
      <c r="AQ294" s="18"/>
      <c r="AR294" s="18"/>
      <c r="AS294" s="18"/>
      <c r="AT294" s="18"/>
      <c r="AU294" s="18"/>
      <c r="AV294" s="18"/>
      <c r="AW294" s="18"/>
      <c r="AX294" s="18"/>
      <c r="AY294" s="18"/>
      <c r="AZ294" s="18"/>
      <c r="BA294" s="20"/>
    </row>
    <row r="295" spans="1:53" x14ac:dyDescent="0.2">
      <c r="A295" s="32"/>
      <c r="B295" s="40"/>
      <c r="C295" s="20"/>
      <c r="D295" s="32"/>
      <c r="E295" s="32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18"/>
      <c r="T295" s="20"/>
      <c r="U295" s="20"/>
      <c r="V295" s="18"/>
      <c r="W295" s="20"/>
      <c r="X295" s="20"/>
      <c r="Y295" s="18"/>
      <c r="Z295" s="20"/>
      <c r="AA295" s="20"/>
      <c r="AB295" s="18"/>
      <c r="AC295" s="20"/>
      <c r="AD295" s="20"/>
      <c r="AE295" s="18"/>
      <c r="AF295" s="20"/>
      <c r="AG295" s="20"/>
      <c r="AH295" s="18"/>
      <c r="AI295" s="20"/>
      <c r="AJ295" s="20"/>
      <c r="AK295" s="18"/>
      <c r="AL295" s="20"/>
      <c r="AM295" s="20"/>
      <c r="AN295" s="18"/>
      <c r="AO295" s="20"/>
      <c r="AP295" s="20"/>
      <c r="AQ295" s="18"/>
      <c r="AR295" s="18"/>
      <c r="AS295" s="18"/>
      <c r="AT295" s="18"/>
      <c r="AU295" s="18"/>
      <c r="AV295" s="18"/>
      <c r="AW295" s="18"/>
      <c r="AX295" s="18"/>
      <c r="AY295" s="18"/>
      <c r="AZ295" s="18"/>
      <c r="BA295" s="20"/>
    </row>
    <row r="296" spans="1:53" x14ac:dyDescent="0.2">
      <c r="A296" s="32"/>
      <c r="B296" s="40"/>
      <c r="C296" s="20"/>
      <c r="D296" s="32"/>
      <c r="E296" s="32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18"/>
      <c r="T296" s="20"/>
      <c r="U296" s="20"/>
      <c r="V296" s="18"/>
      <c r="W296" s="20"/>
      <c r="X296" s="20"/>
      <c r="Y296" s="18"/>
      <c r="Z296" s="20"/>
      <c r="AA296" s="20"/>
      <c r="AB296" s="18"/>
      <c r="AC296" s="20"/>
      <c r="AD296" s="20"/>
      <c r="AE296" s="18"/>
      <c r="AF296" s="20"/>
      <c r="AG296" s="20"/>
      <c r="AH296" s="18"/>
      <c r="AI296" s="20"/>
      <c r="AJ296" s="20"/>
      <c r="AK296" s="18"/>
      <c r="AL296" s="20"/>
      <c r="AM296" s="20"/>
      <c r="AN296" s="18"/>
      <c r="AO296" s="20"/>
      <c r="AP296" s="20"/>
      <c r="AQ296" s="18"/>
      <c r="AR296" s="18"/>
      <c r="AS296" s="18"/>
      <c r="AT296" s="18"/>
      <c r="AU296" s="18"/>
      <c r="AV296" s="18"/>
      <c r="AW296" s="18"/>
      <c r="AX296" s="18"/>
      <c r="AY296" s="18"/>
      <c r="AZ296" s="18"/>
      <c r="BA296" s="20"/>
    </row>
    <row r="297" spans="1:53" x14ac:dyDescent="0.2">
      <c r="A297" s="32"/>
      <c r="B297" s="40"/>
      <c r="C297" s="20"/>
      <c r="D297" s="32"/>
      <c r="E297" s="32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18"/>
      <c r="T297" s="20"/>
      <c r="U297" s="20"/>
      <c r="V297" s="18"/>
      <c r="W297" s="20"/>
      <c r="X297" s="20"/>
      <c r="Y297" s="18"/>
      <c r="Z297" s="20"/>
      <c r="AA297" s="20"/>
      <c r="AB297" s="18"/>
      <c r="AC297" s="20"/>
      <c r="AD297" s="20"/>
      <c r="AE297" s="18"/>
      <c r="AF297" s="20"/>
      <c r="AG297" s="20"/>
      <c r="AH297" s="18"/>
      <c r="AI297" s="20"/>
      <c r="AJ297" s="20"/>
      <c r="AK297" s="18"/>
      <c r="AL297" s="20"/>
      <c r="AM297" s="20"/>
      <c r="AN297" s="18"/>
      <c r="AO297" s="20"/>
      <c r="AP297" s="20"/>
      <c r="AQ297" s="18"/>
      <c r="AR297" s="18"/>
      <c r="AS297" s="18"/>
      <c r="AT297" s="18"/>
      <c r="AU297" s="18"/>
      <c r="AV297" s="18"/>
      <c r="AW297" s="18"/>
      <c r="AX297" s="18"/>
      <c r="AY297" s="18"/>
      <c r="AZ297" s="18"/>
      <c r="BA297" s="20"/>
    </row>
    <row r="298" spans="1:53" x14ac:dyDescent="0.2">
      <c r="A298" s="32"/>
      <c r="B298" s="40"/>
      <c r="C298" s="20"/>
      <c r="D298" s="32"/>
      <c r="E298" s="32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18"/>
      <c r="T298" s="20"/>
      <c r="U298" s="20"/>
      <c r="V298" s="18"/>
      <c r="W298" s="20"/>
      <c r="X298" s="20"/>
      <c r="Y298" s="18"/>
      <c r="Z298" s="20"/>
      <c r="AA298" s="20"/>
      <c r="AB298" s="18"/>
      <c r="AC298" s="20"/>
      <c r="AD298" s="20"/>
      <c r="AE298" s="18"/>
      <c r="AF298" s="20"/>
      <c r="AG298" s="20"/>
      <c r="AH298" s="18"/>
      <c r="AI298" s="20"/>
      <c r="AJ298" s="20"/>
      <c r="AK298" s="18"/>
      <c r="AL298" s="20"/>
      <c r="AM298" s="20"/>
      <c r="AN298" s="18"/>
      <c r="AO298" s="20"/>
      <c r="AP298" s="20"/>
      <c r="AQ298" s="18"/>
      <c r="AR298" s="18"/>
      <c r="AS298" s="18"/>
      <c r="AT298" s="18"/>
      <c r="AU298" s="18"/>
      <c r="AV298" s="18"/>
      <c r="AW298" s="18"/>
      <c r="AX298" s="18"/>
      <c r="AY298" s="18"/>
      <c r="AZ298" s="18"/>
      <c r="BA298" s="20"/>
    </row>
    <row r="299" spans="1:53" x14ac:dyDescent="0.2">
      <c r="A299" s="32"/>
      <c r="B299" s="40"/>
      <c r="C299" s="20"/>
      <c r="D299" s="32"/>
      <c r="E299" s="32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18"/>
      <c r="T299" s="20"/>
      <c r="U299" s="20"/>
      <c r="V299" s="18"/>
      <c r="W299" s="20"/>
      <c r="X299" s="20"/>
      <c r="Y299" s="18"/>
      <c r="Z299" s="20"/>
      <c r="AA299" s="20"/>
      <c r="AB299" s="18"/>
      <c r="AC299" s="20"/>
      <c r="AD299" s="20"/>
      <c r="AE299" s="18"/>
      <c r="AF299" s="20"/>
      <c r="AG299" s="20"/>
      <c r="AH299" s="18"/>
      <c r="AI299" s="20"/>
      <c r="AJ299" s="20"/>
      <c r="AK299" s="18"/>
      <c r="AL299" s="20"/>
      <c r="AM299" s="20"/>
      <c r="AN299" s="18"/>
      <c r="AO299" s="20"/>
      <c r="AP299" s="20"/>
      <c r="AQ299" s="18"/>
      <c r="AR299" s="18"/>
      <c r="AS299" s="18"/>
      <c r="AT299" s="18"/>
      <c r="AU299" s="18"/>
      <c r="AV299" s="18"/>
      <c r="AW299" s="18"/>
      <c r="AX299" s="18"/>
      <c r="AY299" s="18"/>
      <c r="AZ299" s="18"/>
      <c r="BA299" s="20"/>
    </row>
    <row r="300" spans="1:53" x14ac:dyDescent="0.2">
      <c r="A300" s="32"/>
      <c r="B300" s="40"/>
      <c r="C300" s="20"/>
      <c r="D300" s="32"/>
      <c r="E300" s="32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18"/>
      <c r="T300" s="20"/>
      <c r="U300" s="20"/>
      <c r="V300" s="18"/>
      <c r="W300" s="20"/>
      <c r="X300" s="20"/>
      <c r="Y300" s="18"/>
      <c r="Z300" s="20"/>
      <c r="AA300" s="20"/>
      <c r="AB300" s="18"/>
      <c r="AC300" s="20"/>
      <c r="AD300" s="20"/>
      <c r="AE300" s="18"/>
      <c r="AF300" s="20"/>
      <c r="AG300" s="20"/>
      <c r="AH300" s="18"/>
      <c r="AI300" s="20"/>
      <c r="AJ300" s="20"/>
      <c r="AK300" s="18"/>
      <c r="AL300" s="20"/>
      <c r="AM300" s="20"/>
      <c r="AN300" s="18"/>
      <c r="AO300" s="20"/>
      <c r="AP300" s="20"/>
      <c r="AQ300" s="18"/>
      <c r="AR300" s="18"/>
      <c r="AS300" s="18"/>
      <c r="AT300" s="18"/>
      <c r="AU300" s="18"/>
      <c r="AV300" s="18"/>
      <c r="AW300" s="18"/>
      <c r="AX300" s="18"/>
      <c r="AY300" s="18"/>
      <c r="AZ300" s="18"/>
      <c r="BA300" s="20"/>
    </row>
    <row r="301" spans="1:53" x14ac:dyDescent="0.2">
      <c r="A301" s="32"/>
      <c r="B301" s="40"/>
      <c r="C301" s="20"/>
      <c r="D301" s="32"/>
      <c r="E301" s="32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18"/>
      <c r="T301" s="20"/>
      <c r="U301" s="20"/>
      <c r="V301" s="18"/>
      <c r="W301" s="20"/>
      <c r="X301" s="20"/>
      <c r="Y301" s="18"/>
      <c r="Z301" s="20"/>
      <c r="AA301" s="20"/>
      <c r="AB301" s="18"/>
      <c r="AC301" s="20"/>
      <c r="AD301" s="20"/>
      <c r="AE301" s="18"/>
      <c r="AF301" s="20"/>
      <c r="AG301" s="20"/>
      <c r="AH301" s="18"/>
      <c r="AI301" s="20"/>
      <c r="AJ301" s="20"/>
      <c r="AK301" s="18"/>
      <c r="AL301" s="20"/>
      <c r="AM301" s="20"/>
      <c r="AN301" s="18"/>
      <c r="AO301" s="20"/>
      <c r="AP301" s="20"/>
      <c r="AQ301" s="18"/>
      <c r="AR301" s="18"/>
      <c r="AS301" s="18"/>
      <c r="AT301" s="18"/>
      <c r="AU301" s="18"/>
      <c r="AV301" s="18"/>
      <c r="AW301" s="18"/>
      <c r="AX301" s="18"/>
      <c r="AY301" s="18"/>
      <c r="AZ301" s="18"/>
      <c r="BA301" s="20"/>
    </row>
    <row r="302" spans="1:53" x14ac:dyDescent="0.2">
      <c r="A302" s="32"/>
      <c r="B302" s="40"/>
      <c r="C302" s="20"/>
      <c r="D302" s="32"/>
      <c r="E302" s="32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18"/>
      <c r="T302" s="20"/>
      <c r="U302" s="20"/>
      <c r="V302" s="18"/>
      <c r="W302" s="20"/>
      <c r="X302" s="20"/>
      <c r="Y302" s="18"/>
      <c r="Z302" s="20"/>
      <c r="AA302" s="20"/>
      <c r="AB302" s="18"/>
      <c r="AC302" s="20"/>
      <c r="AD302" s="20"/>
      <c r="AE302" s="18"/>
      <c r="AF302" s="20"/>
      <c r="AG302" s="20"/>
      <c r="AH302" s="18"/>
      <c r="AI302" s="20"/>
      <c r="AJ302" s="20"/>
      <c r="AK302" s="18"/>
      <c r="AL302" s="20"/>
      <c r="AM302" s="20"/>
      <c r="AN302" s="18"/>
      <c r="AO302" s="20"/>
      <c r="AP302" s="20"/>
      <c r="AQ302" s="18"/>
      <c r="AR302" s="18"/>
      <c r="AS302" s="18"/>
      <c r="AT302" s="18"/>
      <c r="AU302" s="18"/>
      <c r="AV302" s="18"/>
      <c r="AW302" s="18"/>
      <c r="AX302" s="18"/>
      <c r="AY302" s="18"/>
      <c r="AZ302" s="18"/>
      <c r="BA302" s="20"/>
    </row>
    <row r="303" spans="1:53" x14ac:dyDescent="0.2">
      <c r="A303" s="32"/>
      <c r="B303" s="40"/>
      <c r="C303" s="20"/>
      <c r="D303" s="32"/>
      <c r="E303" s="32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18"/>
      <c r="T303" s="20"/>
      <c r="U303" s="20"/>
      <c r="V303" s="18"/>
      <c r="W303" s="20"/>
      <c r="X303" s="20"/>
      <c r="Y303" s="18"/>
      <c r="Z303" s="20"/>
      <c r="AA303" s="20"/>
      <c r="AB303" s="18"/>
      <c r="AC303" s="20"/>
      <c r="AD303" s="20"/>
      <c r="AE303" s="18"/>
      <c r="AF303" s="20"/>
      <c r="AG303" s="20"/>
      <c r="AH303" s="18"/>
      <c r="AI303" s="20"/>
      <c r="AJ303" s="20"/>
      <c r="AK303" s="18"/>
      <c r="AL303" s="20"/>
      <c r="AM303" s="20"/>
      <c r="AN303" s="18"/>
      <c r="AO303" s="20"/>
      <c r="AP303" s="20"/>
      <c r="AQ303" s="18"/>
      <c r="AR303" s="18"/>
      <c r="AS303" s="18"/>
      <c r="AT303" s="18"/>
      <c r="AU303" s="18"/>
      <c r="AV303" s="18"/>
      <c r="AW303" s="18"/>
      <c r="AX303" s="18"/>
      <c r="AY303" s="18"/>
      <c r="AZ303" s="18"/>
      <c r="BA303" s="20"/>
    </row>
    <row r="304" spans="1:53" x14ac:dyDescent="0.2">
      <c r="A304" s="32"/>
      <c r="B304" s="40"/>
      <c r="C304" s="20"/>
      <c r="D304" s="32"/>
      <c r="E304" s="32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18"/>
      <c r="T304" s="20"/>
      <c r="U304" s="20"/>
      <c r="V304" s="18"/>
      <c r="W304" s="20"/>
      <c r="X304" s="20"/>
      <c r="Y304" s="18"/>
      <c r="Z304" s="20"/>
      <c r="AA304" s="20"/>
      <c r="AB304" s="18"/>
      <c r="AC304" s="20"/>
      <c r="AD304" s="20"/>
      <c r="AE304" s="18"/>
      <c r="AF304" s="20"/>
      <c r="AG304" s="20"/>
      <c r="AH304" s="18"/>
      <c r="AI304" s="20"/>
      <c r="AJ304" s="20"/>
      <c r="AK304" s="18"/>
      <c r="AL304" s="20"/>
      <c r="AM304" s="20"/>
      <c r="AN304" s="18"/>
      <c r="AO304" s="20"/>
      <c r="AP304" s="20"/>
      <c r="AQ304" s="18"/>
      <c r="AR304" s="18"/>
      <c r="AS304" s="18"/>
      <c r="AT304" s="18"/>
      <c r="AU304" s="18"/>
      <c r="AV304" s="18"/>
      <c r="AW304" s="18"/>
      <c r="AX304" s="18"/>
      <c r="AY304" s="18"/>
      <c r="AZ304" s="18"/>
      <c r="BA304" s="20"/>
    </row>
    <row r="305" spans="1:53" x14ac:dyDescent="0.2">
      <c r="A305" s="32"/>
      <c r="B305" s="40"/>
      <c r="C305" s="20"/>
      <c r="D305" s="32"/>
      <c r="E305" s="32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18"/>
      <c r="T305" s="20"/>
      <c r="U305" s="20"/>
      <c r="V305" s="18"/>
      <c r="W305" s="20"/>
      <c r="X305" s="20"/>
      <c r="Y305" s="18"/>
      <c r="Z305" s="20"/>
      <c r="AA305" s="20"/>
      <c r="AB305" s="18"/>
      <c r="AC305" s="20"/>
      <c r="AD305" s="20"/>
      <c r="AE305" s="18"/>
      <c r="AF305" s="20"/>
      <c r="AG305" s="20"/>
      <c r="AH305" s="18"/>
      <c r="AI305" s="20"/>
      <c r="AJ305" s="20"/>
      <c r="AK305" s="18"/>
      <c r="AL305" s="20"/>
      <c r="AM305" s="20"/>
      <c r="AN305" s="18"/>
      <c r="AO305" s="20"/>
      <c r="AP305" s="20"/>
      <c r="AQ305" s="18"/>
      <c r="AR305" s="18"/>
      <c r="AS305" s="18"/>
      <c r="AT305" s="18"/>
      <c r="AU305" s="18"/>
      <c r="AV305" s="18"/>
      <c r="AW305" s="18"/>
      <c r="AX305" s="18"/>
      <c r="AY305" s="18"/>
      <c r="AZ305" s="18"/>
      <c r="BA305" s="20"/>
    </row>
    <row r="306" spans="1:53" x14ac:dyDescent="0.2">
      <c r="A306" s="32"/>
      <c r="B306" s="40"/>
      <c r="C306" s="20"/>
      <c r="D306" s="32"/>
      <c r="E306" s="32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18"/>
      <c r="T306" s="20"/>
      <c r="U306" s="20"/>
      <c r="V306" s="18"/>
      <c r="W306" s="20"/>
      <c r="X306" s="20"/>
      <c r="Y306" s="18"/>
      <c r="Z306" s="20"/>
      <c r="AA306" s="20"/>
      <c r="AB306" s="18"/>
      <c r="AC306" s="20"/>
      <c r="AD306" s="20"/>
      <c r="AE306" s="18"/>
      <c r="AF306" s="20"/>
      <c r="AG306" s="20"/>
      <c r="AH306" s="18"/>
      <c r="AI306" s="20"/>
      <c r="AJ306" s="20"/>
      <c r="AK306" s="18"/>
      <c r="AL306" s="20"/>
      <c r="AM306" s="20"/>
      <c r="AN306" s="18"/>
      <c r="AO306" s="20"/>
      <c r="AP306" s="20"/>
      <c r="AQ306" s="18"/>
      <c r="AR306" s="18"/>
      <c r="AS306" s="18"/>
      <c r="AT306" s="18"/>
      <c r="AU306" s="18"/>
      <c r="AV306" s="18"/>
      <c r="AW306" s="18"/>
      <c r="AX306" s="18"/>
      <c r="AY306" s="18"/>
      <c r="AZ306" s="18"/>
      <c r="BA306" s="20"/>
    </row>
    <row r="307" spans="1:53" x14ac:dyDescent="0.2">
      <c r="A307" s="32"/>
      <c r="B307" s="40"/>
      <c r="C307" s="20"/>
      <c r="D307" s="32"/>
      <c r="E307" s="32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18"/>
      <c r="T307" s="20"/>
      <c r="U307" s="20"/>
      <c r="V307" s="18"/>
      <c r="W307" s="20"/>
      <c r="X307" s="20"/>
      <c r="Y307" s="18"/>
      <c r="Z307" s="20"/>
      <c r="AA307" s="20"/>
      <c r="AB307" s="18"/>
      <c r="AC307" s="20"/>
      <c r="AD307" s="20"/>
      <c r="AE307" s="18"/>
      <c r="AF307" s="20"/>
      <c r="AG307" s="20"/>
      <c r="AH307" s="18"/>
      <c r="AI307" s="20"/>
      <c r="AJ307" s="20"/>
      <c r="AK307" s="18"/>
      <c r="AL307" s="20"/>
      <c r="AM307" s="20"/>
      <c r="AN307" s="18"/>
      <c r="AO307" s="20"/>
      <c r="AP307" s="20"/>
      <c r="AQ307" s="18"/>
      <c r="AR307" s="18"/>
      <c r="AS307" s="18"/>
      <c r="AT307" s="18"/>
      <c r="AU307" s="18"/>
      <c r="AV307" s="18"/>
      <c r="AW307" s="18"/>
      <c r="AX307" s="18"/>
      <c r="AY307" s="18"/>
      <c r="AZ307" s="18"/>
      <c r="BA307" s="20"/>
    </row>
    <row r="308" spans="1:53" x14ac:dyDescent="0.2">
      <c r="A308" s="32"/>
      <c r="B308" s="40"/>
      <c r="C308" s="20"/>
      <c r="D308" s="32"/>
      <c r="E308" s="32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18"/>
      <c r="T308" s="20"/>
      <c r="U308" s="20"/>
      <c r="V308" s="18"/>
      <c r="W308" s="20"/>
      <c r="X308" s="20"/>
      <c r="Y308" s="18"/>
      <c r="Z308" s="20"/>
      <c r="AA308" s="20"/>
      <c r="AB308" s="18"/>
      <c r="AC308" s="20"/>
      <c r="AD308" s="20"/>
      <c r="AE308" s="18"/>
      <c r="AF308" s="20"/>
      <c r="AG308" s="20"/>
      <c r="AH308" s="18"/>
      <c r="AI308" s="20"/>
      <c r="AJ308" s="20"/>
      <c r="AK308" s="18"/>
      <c r="AL308" s="20"/>
      <c r="AM308" s="20"/>
      <c r="AN308" s="18"/>
      <c r="AO308" s="20"/>
      <c r="AP308" s="20"/>
      <c r="AQ308" s="18"/>
      <c r="AR308" s="18"/>
      <c r="AS308" s="18"/>
      <c r="AT308" s="18"/>
      <c r="AU308" s="18"/>
      <c r="AV308" s="18"/>
      <c r="AW308" s="18"/>
      <c r="AX308" s="18"/>
      <c r="AY308" s="18"/>
      <c r="AZ308" s="18"/>
      <c r="BA308" s="20"/>
    </row>
    <row r="309" spans="1:53" x14ac:dyDescent="0.2">
      <c r="A309" s="32"/>
      <c r="B309" s="40"/>
      <c r="C309" s="20"/>
      <c r="D309" s="32"/>
      <c r="E309" s="32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18"/>
      <c r="T309" s="20"/>
      <c r="U309" s="20"/>
      <c r="V309" s="18"/>
      <c r="W309" s="20"/>
      <c r="X309" s="20"/>
      <c r="Y309" s="18"/>
      <c r="Z309" s="20"/>
      <c r="AA309" s="20"/>
      <c r="AB309" s="18"/>
      <c r="AC309" s="20"/>
      <c r="AD309" s="20"/>
      <c r="AE309" s="18"/>
      <c r="AF309" s="20"/>
      <c r="AG309" s="20"/>
      <c r="AH309" s="18"/>
      <c r="AI309" s="20"/>
      <c r="AJ309" s="20"/>
      <c r="AK309" s="18"/>
      <c r="AL309" s="20"/>
      <c r="AM309" s="20"/>
      <c r="AN309" s="18"/>
      <c r="AO309" s="20"/>
      <c r="AP309" s="20"/>
      <c r="AQ309" s="18"/>
      <c r="AR309" s="18"/>
      <c r="AS309" s="18"/>
      <c r="AT309" s="18"/>
      <c r="AU309" s="18"/>
      <c r="AV309" s="18"/>
      <c r="AW309" s="18"/>
      <c r="AX309" s="18"/>
      <c r="AY309" s="18"/>
      <c r="AZ309" s="18"/>
      <c r="BA309" s="20"/>
    </row>
    <row r="310" spans="1:53" x14ac:dyDescent="0.2">
      <c r="A310" s="32"/>
      <c r="B310" s="40"/>
      <c r="C310" s="20"/>
      <c r="D310" s="32"/>
      <c r="E310" s="32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18"/>
      <c r="T310" s="20"/>
      <c r="U310" s="20"/>
      <c r="V310" s="18"/>
      <c r="W310" s="20"/>
      <c r="X310" s="20"/>
      <c r="Y310" s="18"/>
      <c r="Z310" s="20"/>
      <c r="AA310" s="20"/>
      <c r="AB310" s="18"/>
      <c r="AC310" s="20"/>
      <c r="AD310" s="20"/>
      <c r="AE310" s="18"/>
      <c r="AF310" s="20"/>
      <c r="AG310" s="20"/>
      <c r="AH310" s="18"/>
      <c r="AI310" s="20"/>
      <c r="AJ310" s="20"/>
      <c r="AK310" s="18"/>
      <c r="AL310" s="20"/>
      <c r="AM310" s="20"/>
      <c r="AN310" s="18"/>
      <c r="AO310" s="20"/>
      <c r="AP310" s="20"/>
      <c r="AQ310" s="18"/>
      <c r="AR310" s="18"/>
      <c r="AS310" s="18"/>
      <c r="AT310" s="18"/>
      <c r="AU310" s="18"/>
      <c r="AV310" s="18"/>
      <c r="AW310" s="18"/>
      <c r="AX310" s="18"/>
      <c r="AY310" s="18"/>
      <c r="AZ310" s="18"/>
      <c r="BA310" s="20"/>
    </row>
    <row r="311" spans="1:53" x14ac:dyDescent="0.2">
      <c r="A311" s="32"/>
      <c r="B311" s="40"/>
      <c r="C311" s="20"/>
      <c r="D311" s="32"/>
      <c r="E311" s="32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18"/>
      <c r="T311" s="20"/>
      <c r="U311" s="20"/>
      <c r="V311" s="18"/>
      <c r="W311" s="20"/>
      <c r="X311" s="20"/>
      <c r="Y311" s="18"/>
      <c r="Z311" s="20"/>
      <c r="AA311" s="20"/>
      <c r="AB311" s="18"/>
      <c r="AC311" s="20"/>
      <c r="AD311" s="20"/>
      <c r="AE311" s="18"/>
      <c r="AF311" s="20"/>
      <c r="AG311" s="20"/>
      <c r="AH311" s="18"/>
      <c r="AI311" s="20"/>
      <c r="AJ311" s="20"/>
      <c r="AK311" s="18"/>
      <c r="AL311" s="20"/>
      <c r="AM311" s="20"/>
      <c r="AN311" s="18"/>
      <c r="AO311" s="20"/>
      <c r="AP311" s="20"/>
      <c r="AQ311" s="18"/>
      <c r="AR311" s="18"/>
      <c r="AS311" s="18"/>
      <c r="AT311" s="18"/>
      <c r="AU311" s="18"/>
      <c r="AV311" s="18"/>
      <c r="AW311" s="18"/>
      <c r="AX311" s="18"/>
      <c r="AY311" s="18"/>
      <c r="AZ311" s="18"/>
      <c r="BA311" s="20"/>
    </row>
    <row r="312" spans="1:53" x14ac:dyDescent="0.2">
      <c r="A312" s="32"/>
      <c r="B312" s="40"/>
      <c r="C312" s="20"/>
      <c r="D312" s="32"/>
      <c r="E312" s="32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18"/>
      <c r="T312" s="20"/>
      <c r="U312" s="20"/>
      <c r="V312" s="18"/>
      <c r="W312" s="20"/>
      <c r="X312" s="20"/>
      <c r="Y312" s="18"/>
      <c r="Z312" s="20"/>
      <c r="AA312" s="20"/>
      <c r="AB312" s="18"/>
      <c r="AC312" s="20"/>
      <c r="AD312" s="20"/>
      <c r="AE312" s="18"/>
      <c r="AF312" s="20"/>
      <c r="AG312" s="20"/>
      <c r="AH312" s="18"/>
      <c r="AI312" s="20"/>
      <c r="AJ312" s="20"/>
      <c r="AK312" s="18"/>
      <c r="AL312" s="20"/>
      <c r="AM312" s="20"/>
      <c r="AN312" s="18"/>
      <c r="AO312" s="20"/>
      <c r="AP312" s="20"/>
      <c r="AQ312" s="18"/>
      <c r="AR312" s="18"/>
      <c r="AS312" s="18"/>
      <c r="AT312" s="18"/>
      <c r="AU312" s="18"/>
      <c r="AV312" s="18"/>
      <c r="AW312" s="18"/>
      <c r="AX312" s="18"/>
      <c r="AY312" s="18"/>
      <c r="AZ312" s="18"/>
      <c r="BA312" s="20"/>
    </row>
    <row r="313" spans="1:53" x14ac:dyDescent="0.2">
      <c r="A313" s="32"/>
      <c r="B313" s="40"/>
      <c r="C313" s="20"/>
      <c r="D313" s="32"/>
      <c r="E313" s="32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18"/>
      <c r="T313" s="20"/>
      <c r="U313" s="20"/>
      <c r="V313" s="18"/>
      <c r="W313" s="20"/>
      <c r="X313" s="20"/>
      <c r="Y313" s="18"/>
      <c r="Z313" s="20"/>
      <c r="AA313" s="20"/>
      <c r="AB313" s="18"/>
      <c r="AC313" s="20"/>
      <c r="AD313" s="20"/>
      <c r="AE313" s="18"/>
      <c r="AF313" s="20"/>
      <c r="AG313" s="20"/>
      <c r="AH313" s="18"/>
      <c r="AI313" s="20"/>
      <c r="AJ313" s="20"/>
      <c r="AK313" s="18"/>
      <c r="AL313" s="20"/>
      <c r="AM313" s="20"/>
      <c r="AN313" s="18"/>
      <c r="AO313" s="20"/>
      <c r="AP313" s="20"/>
      <c r="AQ313" s="18"/>
      <c r="AR313" s="18"/>
      <c r="AS313" s="18"/>
      <c r="AT313" s="18"/>
      <c r="AU313" s="18"/>
      <c r="AV313" s="18"/>
      <c r="AW313" s="18"/>
      <c r="AX313" s="18"/>
      <c r="AY313" s="18"/>
      <c r="AZ313" s="18"/>
      <c r="BA313" s="20"/>
    </row>
    <row r="314" spans="1:53" x14ac:dyDescent="0.2">
      <c r="A314" s="32"/>
      <c r="B314" s="40"/>
      <c r="C314" s="20"/>
      <c r="D314" s="32"/>
      <c r="E314" s="32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18"/>
      <c r="T314" s="20"/>
      <c r="U314" s="20"/>
      <c r="V314" s="18"/>
      <c r="W314" s="20"/>
      <c r="X314" s="20"/>
      <c r="Y314" s="18"/>
      <c r="Z314" s="20"/>
      <c r="AA314" s="20"/>
      <c r="AB314" s="18"/>
      <c r="AC314" s="20"/>
      <c r="AD314" s="20"/>
      <c r="AE314" s="18"/>
      <c r="AF314" s="20"/>
      <c r="AG314" s="20"/>
      <c r="AH314" s="18"/>
      <c r="AI314" s="20"/>
      <c r="AJ314" s="20"/>
      <c r="AK314" s="18"/>
      <c r="AL314" s="20"/>
      <c r="AM314" s="20"/>
      <c r="AN314" s="18"/>
      <c r="AO314" s="20"/>
      <c r="AP314" s="20"/>
      <c r="AQ314" s="18"/>
      <c r="AR314" s="18"/>
      <c r="AS314" s="18"/>
      <c r="AT314" s="18"/>
      <c r="AU314" s="18"/>
      <c r="AV314" s="18"/>
      <c r="AW314" s="18"/>
      <c r="AX314" s="18"/>
      <c r="AY314" s="18"/>
      <c r="AZ314" s="18"/>
      <c r="BA314" s="20"/>
    </row>
    <row r="315" spans="1:53" x14ac:dyDescent="0.2">
      <c r="A315" s="32"/>
      <c r="B315" s="40"/>
      <c r="C315" s="20"/>
      <c r="D315" s="32"/>
      <c r="E315" s="32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18"/>
      <c r="T315" s="20"/>
      <c r="U315" s="20"/>
      <c r="V315" s="18"/>
      <c r="W315" s="20"/>
      <c r="X315" s="20"/>
      <c r="Y315" s="18"/>
      <c r="Z315" s="20"/>
      <c r="AA315" s="20"/>
      <c r="AB315" s="18"/>
      <c r="AC315" s="20"/>
      <c r="AD315" s="20"/>
      <c r="AE315" s="18"/>
      <c r="AF315" s="20"/>
      <c r="AG315" s="20"/>
      <c r="AH315" s="18"/>
      <c r="AI315" s="20"/>
      <c r="AJ315" s="20"/>
      <c r="AK315" s="18"/>
      <c r="AL315" s="20"/>
      <c r="AM315" s="20"/>
      <c r="AN315" s="18"/>
      <c r="AO315" s="20"/>
      <c r="AP315" s="20"/>
      <c r="AQ315" s="18"/>
      <c r="AR315" s="18"/>
      <c r="AS315" s="18"/>
      <c r="AT315" s="18"/>
      <c r="AU315" s="18"/>
      <c r="AV315" s="18"/>
      <c r="AW315" s="18"/>
      <c r="AX315" s="18"/>
      <c r="AY315" s="18"/>
      <c r="AZ315" s="18"/>
      <c r="BA315" s="20"/>
    </row>
    <row r="316" spans="1:53" x14ac:dyDescent="0.2">
      <c r="A316" s="32"/>
      <c r="B316" s="40"/>
      <c r="C316" s="20"/>
      <c r="D316" s="32"/>
      <c r="E316" s="32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18"/>
      <c r="T316" s="20"/>
      <c r="U316" s="20"/>
      <c r="V316" s="18"/>
      <c r="W316" s="20"/>
      <c r="X316" s="20"/>
      <c r="Y316" s="18"/>
      <c r="Z316" s="20"/>
      <c r="AA316" s="20"/>
      <c r="AB316" s="18"/>
      <c r="AC316" s="20"/>
      <c r="AD316" s="20"/>
      <c r="AE316" s="18"/>
      <c r="AF316" s="20"/>
      <c r="AG316" s="20"/>
      <c r="AH316" s="18"/>
      <c r="AI316" s="20"/>
      <c r="AJ316" s="20"/>
      <c r="AK316" s="18"/>
      <c r="AL316" s="20"/>
      <c r="AM316" s="20"/>
      <c r="AN316" s="18"/>
      <c r="AO316" s="20"/>
      <c r="AP316" s="20"/>
      <c r="AQ316" s="18"/>
      <c r="AR316" s="18"/>
      <c r="AS316" s="18"/>
      <c r="AT316" s="18"/>
      <c r="AU316" s="18"/>
      <c r="AV316" s="18"/>
      <c r="AW316" s="18"/>
      <c r="AX316" s="18"/>
      <c r="AY316" s="18"/>
      <c r="AZ316" s="18"/>
      <c r="BA316" s="20"/>
    </row>
    <row r="317" spans="1:53" x14ac:dyDescent="0.2">
      <c r="A317" s="32"/>
      <c r="B317" s="40"/>
      <c r="C317" s="20"/>
      <c r="D317" s="32"/>
      <c r="E317" s="32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18"/>
      <c r="T317" s="20"/>
      <c r="U317" s="20"/>
      <c r="V317" s="18"/>
      <c r="W317" s="20"/>
      <c r="X317" s="20"/>
      <c r="Y317" s="18"/>
      <c r="Z317" s="20"/>
      <c r="AA317" s="20"/>
      <c r="AB317" s="18"/>
      <c r="AC317" s="20"/>
      <c r="AD317" s="20"/>
      <c r="AE317" s="18"/>
      <c r="AF317" s="20"/>
      <c r="AG317" s="20"/>
      <c r="AH317" s="18"/>
      <c r="AI317" s="20"/>
      <c r="AJ317" s="20"/>
      <c r="AK317" s="18"/>
      <c r="AL317" s="20"/>
      <c r="AM317" s="20"/>
      <c r="AN317" s="18"/>
      <c r="AO317" s="20"/>
      <c r="AP317" s="20"/>
      <c r="AQ317" s="18"/>
      <c r="AR317" s="18"/>
      <c r="AS317" s="18"/>
      <c r="AT317" s="18"/>
      <c r="AU317" s="18"/>
      <c r="AV317" s="18"/>
      <c r="AW317" s="18"/>
      <c r="AX317" s="18"/>
      <c r="AY317" s="18"/>
      <c r="AZ317" s="18"/>
      <c r="BA317" s="20"/>
    </row>
    <row r="318" spans="1:53" x14ac:dyDescent="0.2">
      <c r="A318" s="32"/>
      <c r="B318" s="40"/>
      <c r="C318" s="20"/>
      <c r="D318" s="32"/>
      <c r="E318" s="32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18"/>
      <c r="T318" s="20"/>
      <c r="U318" s="20"/>
      <c r="V318" s="18"/>
      <c r="W318" s="20"/>
      <c r="X318" s="20"/>
      <c r="Y318" s="18"/>
      <c r="Z318" s="20"/>
      <c r="AA318" s="20"/>
      <c r="AB318" s="18"/>
      <c r="AC318" s="20"/>
      <c r="AD318" s="20"/>
      <c r="AE318" s="18"/>
      <c r="AF318" s="20"/>
      <c r="AG318" s="20"/>
      <c r="AH318" s="18"/>
      <c r="AI318" s="20"/>
      <c r="AJ318" s="20"/>
      <c r="AK318" s="18"/>
      <c r="AL318" s="20"/>
      <c r="AM318" s="20"/>
      <c r="AN318" s="18"/>
      <c r="AO318" s="20"/>
      <c r="AP318" s="20"/>
      <c r="AQ318" s="18"/>
      <c r="AR318" s="18"/>
      <c r="AS318" s="18"/>
      <c r="AT318" s="18"/>
      <c r="AU318" s="18"/>
      <c r="AV318" s="18"/>
      <c r="AW318" s="18"/>
      <c r="AX318" s="18"/>
      <c r="AY318" s="18"/>
      <c r="AZ318" s="18"/>
      <c r="BA318" s="20"/>
    </row>
    <row r="319" spans="1:53" x14ac:dyDescent="0.2">
      <c r="A319" s="32"/>
      <c r="B319" s="40"/>
      <c r="C319" s="20"/>
      <c r="D319" s="32"/>
      <c r="E319" s="32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18"/>
      <c r="T319" s="20"/>
      <c r="U319" s="20"/>
      <c r="V319" s="18"/>
      <c r="W319" s="20"/>
      <c r="X319" s="20"/>
      <c r="Y319" s="18"/>
      <c r="Z319" s="20"/>
      <c r="AA319" s="20"/>
      <c r="AB319" s="18"/>
      <c r="AC319" s="20"/>
      <c r="AD319" s="20"/>
      <c r="AE319" s="18"/>
      <c r="AF319" s="20"/>
      <c r="AG319" s="20"/>
      <c r="AH319" s="18"/>
      <c r="AI319" s="20"/>
      <c r="AJ319" s="20"/>
      <c r="AK319" s="18"/>
      <c r="AL319" s="20"/>
      <c r="AM319" s="20"/>
      <c r="AN319" s="18"/>
      <c r="AO319" s="20"/>
      <c r="AP319" s="20"/>
      <c r="AQ319" s="18"/>
      <c r="AR319" s="18"/>
      <c r="AS319" s="18"/>
      <c r="AT319" s="18"/>
      <c r="AU319" s="18"/>
      <c r="AV319" s="18"/>
      <c r="AW319" s="18"/>
      <c r="AX319" s="18"/>
      <c r="AY319" s="18"/>
      <c r="AZ319" s="18"/>
      <c r="BA319" s="20"/>
    </row>
    <row r="320" spans="1:53" x14ac:dyDescent="0.2">
      <c r="A320" s="32"/>
      <c r="B320" s="40"/>
      <c r="C320" s="20"/>
      <c r="D320" s="32"/>
      <c r="E320" s="32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18"/>
      <c r="T320" s="20"/>
      <c r="U320" s="20"/>
      <c r="V320" s="18"/>
      <c r="W320" s="20"/>
      <c r="X320" s="20"/>
      <c r="Y320" s="18"/>
      <c r="Z320" s="20"/>
      <c r="AA320" s="20"/>
      <c r="AB320" s="18"/>
      <c r="AC320" s="20"/>
      <c r="AD320" s="20"/>
      <c r="AE320" s="18"/>
      <c r="AF320" s="20"/>
      <c r="AG320" s="20"/>
      <c r="AH320" s="18"/>
      <c r="AI320" s="20"/>
      <c r="AJ320" s="20"/>
      <c r="AK320" s="18"/>
      <c r="AL320" s="20"/>
      <c r="AM320" s="20"/>
      <c r="AN320" s="18"/>
      <c r="AO320" s="20"/>
      <c r="AP320" s="20"/>
      <c r="AQ320" s="18"/>
      <c r="AR320" s="18"/>
      <c r="AS320" s="18"/>
      <c r="AT320" s="18"/>
      <c r="AU320" s="18"/>
      <c r="AV320" s="18"/>
      <c r="AW320" s="18"/>
      <c r="AX320" s="18"/>
      <c r="AY320" s="18"/>
      <c r="AZ320" s="18"/>
      <c r="BA320" s="20"/>
    </row>
    <row r="321" spans="1:53" x14ac:dyDescent="0.2">
      <c r="A321" s="32"/>
      <c r="B321" s="40"/>
      <c r="C321" s="20"/>
      <c r="D321" s="32"/>
      <c r="E321" s="32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18"/>
      <c r="T321" s="20"/>
      <c r="U321" s="20"/>
      <c r="V321" s="18"/>
      <c r="W321" s="20"/>
      <c r="X321" s="20"/>
      <c r="Y321" s="18"/>
      <c r="Z321" s="20"/>
      <c r="AA321" s="20"/>
      <c r="AB321" s="18"/>
      <c r="AC321" s="20"/>
      <c r="AD321" s="20"/>
      <c r="AE321" s="18"/>
      <c r="AF321" s="20"/>
      <c r="AG321" s="20"/>
      <c r="AH321" s="18"/>
      <c r="AI321" s="20"/>
      <c r="AJ321" s="20"/>
      <c r="AK321" s="18"/>
      <c r="AL321" s="20"/>
      <c r="AM321" s="20"/>
      <c r="AN321" s="18"/>
      <c r="AO321" s="20"/>
      <c r="AP321" s="20"/>
      <c r="AQ321" s="18"/>
      <c r="AR321" s="18"/>
      <c r="AS321" s="18"/>
      <c r="AT321" s="18"/>
      <c r="AU321" s="18"/>
      <c r="AV321" s="18"/>
      <c r="AW321" s="18"/>
      <c r="AX321" s="18"/>
      <c r="AY321" s="18"/>
      <c r="AZ321" s="18"/>
      <c r="BA321" s="20"/>
    </row>
    <row r="322" spans="1:53" x14ac:dyDescent="0.2">
      <c r="A322" s="32"/>
      <c r="B322" s="40"/>
      <c r="C322" s="20"/>
      <c r="D322" s="32"/>
      <c r="E322" s="32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18"/>
      <c r="T322" s="20"/>
      <c r="U322" s="20"/>
      <c r="V322" s="18"/>
      <c r="W322" s="20"/>
      <c r="X322" s="20"/>
      <c r="Y322" s="18"/>
      <c r="Z322" s="20"/>
      <c r="AA322" s="20"/>
      <c r="AB322" s="18"/>
      <c r="AC322" s="20"/>
      <c r="AD322" s="20"/>
      <c r="AE322" s="18"/>
      <c r="AF322" s="20"/>
      <c r="AG322" s="20"/>
      <c r="AH322" s="18"/>
      <c r="AI322" s="20"/>
      <c r="AJ322" s="20"/>
      <c r="AK322" s="18"/>
      <c r="AL322" s="20"/>
      <c r="AM322" s="20"/>
      <c r="AN322" s="18"/>
      <c r="AO322" s="20"/>
      <c r="AP322" s="20"/>
      <c r="AQ322" s="18"/>
      <c r="AR322" s="18"/>
      <c r="AS322" s="18"/>
      <c r="AT322" s="18"/>
      <c r="AU322" s="18"/>
      <c r="AV322" s="18"/>
      <c r="AW322" s="18"/>
      <c r="AX322" s="18"/>
      <c r="AY322" s="18"/>
      <c r="AZ322" s="18"/>
      <c r="BA322" s="20"/>
    </row>
    <row r="323" spans="1:53" x14ac:dyDescent="0.2">
      <c r="A323" s="32"/>
      <c r="B323" s="40"/>
      <c r="C323" s="20"/>
      <c r="D323" s="32"/>
      <c r="E323" s="32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18"/>
      <c r="T323" s="20"/>
      <c r="U323" s="20"/>
      <c r="V323" s="18"/>
      <c r="W323" s="20"/>
      <c r="X323" s="20"/>
      <c r="Y323" s="18"/>
      <c r="Z323" s="20"/>
      <c r="AA323" s="20"/>
      <c r="AB323" s="18"/>
      <c r="AC323" s="20"/>
      <c r="AD323" s="20"/>
      <c r="AE323" s="18"/>
      <c r="AF323" s="20"/>
      <c r="AG323" s="20"/>
      <c r="AH323" s="18"/>
      <c r="AI323" s="20"/>
      <c r="AJ323" s="20"/>
      <c r="AK323" s="18"/>
      <c r="AL323" s="20"/>
      <c r="AM323" s="20"/>
      <c r="AN323" s="18"/>
      <c r="AO323" s="20"/>
      <c r="AP323" s="20"/>
      <c r="AQ323" s="18"/>
      <c r="AR323" s="18"/>
      <c r="AS323" s="18"/>
      <c r="AT323" s="18"/>
      <c r="AU323" s="18"/>
      <c r="AV323" s="18"/>
      <c r="AW323" s="18"/>
      <c r="AX323" s="18"/>
      <c r="AY323" s="18"/>
      <c r="AZ323" s="18"/>
      <c r="BA323" s="20"/>
    </row>
    <row r="324" spans="1:53" x14ac:dyDescent="0.2">
      <c r="A324" s="32"/>
      <c r="B324" s="40"/>
      <c r="C324" s="20"/>
      <c r="D324" s="32"/>
      <c r="E324" s="32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18"/>
      <c r="T324" s="20"/>
      <c r="U324" s="20"/>
      <c r="V324" s="18"/>
      <c r="W324" s="20"/>
      <c r="X324" s="20"/>
      <c r="Y324" s="18"/>
      <c r="Z324" s="20"/>
      <c r="AA324" s="20"/>
      <c r="AB324" s="18"/>
      <c r="AC324" s="20"/>
      <c r="AD324" s="20"/>
      <c r="AE324" s="18"/>
      <c r="AF324" s="20"/>
      <c r="AG324" s="20"/>
      <c r="AH324" s="18"/>
      <c r="AI324" s="20"/>
      <c r="AJ324" s="20"/>
      <c r="AK324" s="18"/>
      <c r="AL324" s="20"/>
      <c r="AM324" s="20"/>
      <c r="AN324" s="18"/>
      <c r="AO324" s="20"/>
      <c r="AP324" s="20"/>
      <c r="AQ324" s="18"/>
      <c r="AR324" s="18"/>
      <c r="AS324" s="18"/>
      <c r="AT324" s="18"/>
      <c r="AU324" s="18"/>
      <c r="AV324" s="18"/>
      <c r="AW324" s="18"/>
      <c r="AX324" s="18"/>
      <c r="AY324" s="18"/>
      <c r="AZ324" s="18"/>
      <c r="BA324" s="20"/>
    </row>
    <row r="325" spans="1:53" x14ac:dyDescent="0.2">
      <c r="A325" s="32"/>
      <c r="B325" s="40"/>
      <c r="C325" s="20"/>
      <c r="D325" s="32"/>
      <c r="E325" s="32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18"/>
      <c r="T325" s="20"/>
      <c r="U325" s="20"/>
      <c r="V325" s="18"/>
      <c r="W325" s="20"/>
      <c r="X325" s="20"/>
      <c r="Y325" s="18"/>
      <c r="Z325" s="20"/>
      <c r="AA325" s="20"/>
      <c r="AB325" s="18"/>
      <c r="AC325" s="20"/>
      <c r="AD325" s="20"/>
      <c r="AE325" s="18"/>
      <c r="AF325" s="20"/>
      <c r="AG325" s="20"/>
      <c r="AH325" s="18"/>
      <c r="AI325" s="20"/>
      <c r="AJ325" s="20"/>
      <c r="AK325" s="18"/>
      <c r="AL325" s="20"/>
      <c r="AM325" s="20"/>
      <c r="AN325" s="18"/>
      <c r="AO325" s="20"/>
      <c r="AP325" s="20"/>
      <c r="AQ325" s="18"/>
      <c r="AR325" s="18"/>
      <c r="AS325" s="18"/>
      <c r="AT325" s="18"/>
      <c r="AU325" s="18"/>
      <c r="AV325" s="18"/>
      <c r="AW325" s="18"/>
      <c r="AX325" s="18"/>
      <c r="AY325" s="18"/>
      <c r="AZ325" s="18"/>
      <c r="BA325" s="20"/>
    </row>
    <row r="326" spans="1:53" x14ac:dyDescent="0.2">
      <c r="A326" s="32"/>
      <c r="B326" s="40"/>
      <c r="C326" s="20"/>
      <c r="D326" s="32"/>
      <c r="E326" s="32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18"/>
      <c r="T326" s="20"/>
      <c r="U326" s="20"/>
      <c r="V326" s="18"/>
      <c r="W326" s="20"/>
      <c r="X326" s="20"/>
      <c r="Y326" s="18"/>
      <c r="Z326" s="20"/>
      <c r="AA326" s="20"/>
      <c r="AB326" s="18"/>
      <c r="AC326" s="20"/>
      <c r="AD326" s="20"/>
      <c r="AE326" s="18"/>
      <c r="AF326" s="20"/>
      <c r="AG326" s="20"/>
      <c r="AH326" s="18"/>
      <c r="AI326" s="20"/>
      <c r="AJ326" s="20"/>
      <c r="AK326" s="18"/>
      <c r="AL326" s="20"/>
      <c r="AM326" s="20"/>
      <c r="AN326" s="18"/>
      <c r="AO326" s="20"/>
      <c r="AP326" s="20"/>
      <c r="AQ326" s="18"/>
      <c r="AR326" s="18"/>
      <c r="AS326" s="18"/>
      <c r="AT326" s="18"/>
      <c r="AU326" s="18"/>
      <c r="AV326" s="18"/>
      <c r="AW326" s="18"/>
      <c r="AX326" s="18"/>
      <c r="AY326" s="18"/>
      <c r="AZ326" s="18"/>
      <c r="BA326" s="20"/>
    </row>
    <row r="327" spans="1:53" x14ac:dyDescent="0.2">
      <c r="A327" s="32"/>
      <c r="B327" s="40"/>
      <c r="C327" s="20"/>
      <c r="D327" s="32"/>
      <c r="E327" s="32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18"/>
      <c r="T327" s="20"/>
      <c r="U327" s="20"/>
      <c r="V327" s="18"/>
      <c r="W327" s="20"/>
      <c r="X327" s="20"/>
      <c r="Y327" s="18"/>
      <c r="Z327" s="20"/>
      <c r="AA327" s="20"/>
      <c r="AB327" s="18"/>
      <c r="AC327" s="20"/>
      <c r="AD327" s="20"/>
      <c r="AE327" s="18"/>
      <c r="AF327" s="20"/>
      <c r="AG327" s="20"/>
      <c r="AH327" s="18"/>
      <c r="AI327" s="20"/>
      <c r="AJ327" s="20"/>
      <c r="AK327" s="18"/>
      <c r="AL327" s="20"/>
      <c r="AM327" s="20"/>
      <c r="AN327" s="18"/>
      <c r="AO327" s="20"/>
      <c r="AP327" s="20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20"/>
    </row>
    <row r="328" spans="1:53" x14ac:dyDescent="0.2">
      <c r="A328" s="32"/>
      <c r="B328" s="40"/>
      <c r="C328" s="20"/>
      <c r="D328" s="32"/>
      <c r="E328" s="32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18"/>
      <c r="T328" s="20"/>
      <c r="U328" s="20"/>
      <c r="V328" s="18"/>
      <c r="W328" s="20"/>
      <c r="X328" s="20"/>
      <c r="Y328" s="18"/>
      <c r="Z328" s="20"/>
      <c r="AA328" s="20"/>
      <c r="AB328" s="18"/>
      <c r="AC328" s="20"/>
      <c r="AD328" s="20"/>
      <c r="AE328" s="18"/>
      <c r="AF328" s="20"/>
      <c r="AG328" s="20"/>
      <c r="AH328" s="18"/>
      <c r="AI328" s="20"/>
      <c r="AJ328" s="20"/>
      <c r="AK328" s="18"/>
      <c r="AL328" s="20"/>
      <c r="AM328" s="20"/>
      <c r="AN328" s="18"/>
      <c r="AO328" s="20"/>
      <c r="AP328" s="20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20"/>
    </row>
    <row r="329" spans="1:53" x14ac:dyDescent="0.2">
      <c r="A329" s="32"/>
      <c r="B329" s="40"/>
      <c r="C329" s="20"/>
      <c r="D329" s="32"/>
      <c r="E329" s="32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18"/>
      <c r="T329" s="20"/>
      <c r="U329" s="20"/>
      <c r="V329" s="18"/>
      <c r="W329" s="20"/>
      <c r="X329" s="20"/>
      <c r="Y329" s="18"/>
      <c r="Z329" s="20"/>
      <c r="AA329" s="20"/>
      <c r="AB329" s="18"/>
      <c r="AC329" s="20"/>
      <c r="AD329" s="20"/>
      <c r="AE329" s="18"/>
      <c r="AF329" s="20"/>
      <c r="AG329" s="20"/>
      <c r="AH329" s="18"/>
      <c r="AI329" s="20"/>
      <c r="AJ329" s="20"/>
      <c r="AK329" s="18"/>
      <c r="AL329" s="20"/>
      <c r="AM329" s="20"/>
      <c r="AN329" s="18"/>
      <c r="AO329" s="20"/>
      <c r="AP329" s="20"/>
      <c r="AQ329" s="18"/>
      <c r="AR329" s="18"/>
      <c r="AS329" s="18"/>
      <c r="AT329" s="18"/>
      <c r="AU329" s="18"/>
      <c r="AV329" s="18"/>
      <c r="AW329" s="18"/>
      <c r="AX329" s="18"/>
      <c r="AY329" s="18"/>
      <c r="AZ329" s="18"/>
      <c r="BA329" s="20"/>
    </row>
    <row r="330" spans="1:53" x14ac:dyDescent="0.2">
      <c r="A330" s="32"/>
      <c r="B330" s="40"/>
      <c r="C330" s="20"/>
      <c r="D330" s="32"/>
      <c r="E330" s="32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18"/>
      <c r="T330" s="20"/>
      <c r="U330" s="20"/>
      <c r="V330" s="18"/>
      <c r="W330" s="20"/>
      <c r="X330" s="20"/>
      <c r="Y330" s="18"/>
      <c r="Z330" s="20"/>
      <c r="AA330" s="20"/>
      <c r="AB330" s="18"/>
      <c r="AC330" s="20"/>
      <c r="AD330" s="20"/>
      <c r="AE330" s="18"/>
      <c r="AF330" s="20"/>
      <c r="AG330" s="20"/>
      <c r="AH330" s="18"/>
      <c r="AI330" s="20"/>
      <c r="AJ330" s="20"/>
      <c r="AK330" s="18"/>
      <c r="AL330" s="20"/>
      <c r="AM330" s="20"/>
      <c r="AN330" s="18"/>
      <c r="AO330" s="20"/>
      <c r="AP330" s="20"/>
      <c r="AQ330" s="18"/>
      <c r="AR330" s="18"/>
      <c r="AS330" s="18"/>
      <c r="AT330" s="18"/>
      <c r="AU330" s="18"/>
      <c r="AV330" s="18"/>
      <c r="AW330" s="18"/>
      <c r="AX330" s="18"/>
      <c r="AY330" s="18"/>
      <c r="AZ330" s="18"/>
      <c r="BA330" s="20"/>
    </row>
    <row r="331" spans="1:53" x14ac:dyDescent="0.2">
      <c r="A331" s="32"/>
      <c r="B331" s="40"/>
      <c r="C331" s="20"/>
      <c r="D331" s="32"/>
      <c r="E331" s="32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18"/>
      <c r="T331" s="20"/>
      <c r="U331" s="20"/>
      <c r="V331" s="18"/>
      <c r="W331" s="20"/>
      <c r="X331" s="20"/>
      <c r="Y331" s="18"/>
      <c r="Z331" s="20"/>
      <c r="AA331" s="20"/>
      <c r="AB331" s="18"/>
      <c r="AC331" s="20"/>
      <c r="AD331" s="20"/>
      <c r="AE331" s="18"/>
      <c r="AF331" s="20"/>
      <c r="AG331" s="20"/>
      <c r="AH331" s="18"/>
      <c r="AI331" s="20"/>
      <c r="AJ331" s="20"/>
      <c r="AK331" s="18"/>
      <c r="AL331" s="20"/>
      <c r="AM331" s="20"/>
      <c r="AN331" s="18"/>
      <c r="AO331" s="20"/>
      <c r="AP331" s="20"/>
      <c r="AQ331" s="18"/>
      <c r="AR331" s="18"/>
      <c r="AS331" s="18"/>
      <c r="AT331" s="18"/>
      <c r="AU331" s="18"/>
      <c r="AV331" s="18"/>
      <c r="AW331" s="18"/>
      <c r="AX331" s="18"/>
      <c r="AY331" s="18"/>
      <c r="AZ331" s="18"/>
      <c r="BA331" s="20"/>
    </row>
    <row r="332" spans="1:53" x14ac:dyDescent="0.2">
      <c r="A332" s="32"/>
      <c r="B332" s="40"/>
      <c r="C332" s="20"/>
      <c r="D332" s="32"/>
      <c r="E332" s="32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18"/>
      <c r="T332" s="20"/>
      <c r="U332" s="20"/>
      <c r="V332" s="18"/>
      <c r="W332" s="20"/>
      <c r="X332" s="20"/>
      <c r="Y332" s="18"/>
      <c r="Z332" s="20"/>
      <c r="AA332" s="20"/>
      <c r="AB332" s="18"/>
      <c r="AC332" s="20"/>
      <c r="AD332" s="20"/>
      <c r="AE332" s="18"/>
      <c r="AF332" s="20"/>
      <c r="AG332" s="20"/>
      <c r="AH332" s="18"/>
      <c r="AI332" s="20"/>
      <c r="AJ332" s="20"/>
      <c r="AK332" s="18"/>
      <c r="AL332" s="20"/>
      <c r="AM332" s="20"/>
      <c r="AN332" s="18"/>
      <c r="AO332" s="20"/>
      <c r="AP332" s="20"/>
      <c r="AQ332" s="18"/>
      <c r="AR332" s="18"/>
      <c r="AS332" s="18"/>
      <c r="AT332" s="18"/>
      <c r="AU332" s="18"/>
      <c r="AV332" s="18"/>
      <c r="AW332" s="18"/>
      <c r="AX332" s="18"/>
      <c r="AY332" s="18"/>
      <c r="AZ332" s="18"/>
      <c r="BA332" s="20"/>
    </row>
    <row r="333" spans="1:53" x14ac:dyDescent="0.2">
      <c r="A333" s="32"/>
      <c r="B333" s="40"/>
      <c r="C333" s="20"/>
      <c r="D333" s="32"/>
      <c r="E333" s="32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18"/>
      <c r="T333" s="20"/>
      <c r="U333" s="20"/>
      <c r="V333" s="18"/>
      <c r="W333" s="20"/>
      <c r="X333" s="20"/>
      <c r="Y333" s="18"/>
      <c r="Z333" s="20"/>
      <c r="AA333" s="20"/>
      <c r="AB333" s="18"/>
      <c r="AC333" s="20"/>
      <c r="AD333" s="20"/>
      <c r="AE333" s="18"/>
      <c r="AF333" s="20"/>
      <c r="AG333" s="20"/>
      <c r="AH333" s="18"/>
      <c r="AI333" s="20"/>
      <c r="AJ333" s="20"/>
      <c r="AK333" s="18"/>
      <c r="AL333" s="20"/>
      <c r="AM333" s="20"/>
      <c r="AN333" s="18"/>
      <c r="AO333" s="20"/>
      <c r="AP333" s="20"/>
      <c r="AQ333" s="18"/>
      <c r="AR333" s="18"/>
      <c r="AS333" s="18"/>
      <c r="AT333" s="18"/>
      <c r="AU333" s="18"/>
      <c r="AV333" s="18"/>
      <c r="AW333" s="18"/>
      <c r="AX333" s="18"/>
      <c r="AY333" s="18"/>
      <c r="AZ333" s="18"/>
      <c r="BA333" s="20"/>
    </row>
    <row r="334" spans="1:53" x14ac:dyDescent="0.2">
      <c r="A334" s="32"/>
      <c r="B334" s="40"/>
      <c r="C334" s="20"/>
      <c r="D334" s="32"/>
      <c r="E334" s="32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18"/>
      <c r="T334" s="20"/>
      <c r="U334" s="20"/>
      <c r="V334" s="18"/>
      <c r="W334" s="20"/>
      <c r="X334" s="20"/>
      <c r="Y334" s="18"/>
      <c r="Z334" s="20"/>
      <c r="AA334" s="20"/>
      <c r="AB334" s="18"/>
      <c r="AC334" s="20"/>
      <c r="AD334" s="20"/>
      <c r="AE334" s="18"/>
      <c r="AF334" s="20"/>
      <c r="AG334" s="20"/>
      <c r="AH334" s="18"/>
      <c r="AI334" s="20"/>
      <c r="AJ334" s="20"/>
      <c r="AK334" s="18"/>
      <c r="AL334" s="20"/>
      <c r="AM334" s="20"/>
      <c r="AN334" s="18"/>
      <c r="AO334" s="20"/>
      <c r="AP334" s="20"/>
      <c r="AQ334" s="18"/>
      <c r="AR334" s="18"/>
      <c r="AS334" s="18"/>
      <c r="AT334" s="18"/>
      <c r="AU334" s="18"/>
      <c r="AV334" s="18"/>
      <c r="AW334" s="18"/>
      <c r="AX334" s="18"/>
      <c r="AY334" s="18"/>
      <c r="AZ334" s="18"/>
      <c r="BA334" s="20"/>
    </row>
    <row r="335" spans="1:53" x14ac:dyDescent="0.2">
      <c r="A335" s="32"/>
      <c r="B335" s="40"/>
      <c r="C335" s="20"/>
      <c r="D335" s="32"/>
      <c r="E335" s="32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18"/>
      <c r="T335" s="20"/>
      <c r="U335" s="20"/>
      <c r="V335" s="18"/>
      <c r="W335" s="20"/>
      <c r="X335" s="20"/>
      <c r="Y335" s="18"/>
      <c r="Z335" s="20"/>
      <c r="AA335" s="20"/>
      <c r="AB335" s="18"/>
      <c r="AC335" s="20"/>
      <c r="AD335" s="20"/>
      <c r="AE335" s="18"/>
      <c r="AF335" s="20"/>
      <c r="AG335" s="20"/>
      <c r="AH335" s="18"/>
      <c r="AI335" s="20"/>
      <c r="AJ335" s="20"/>
      <c r="AK335" s="18"/>
      <c r="AL335" s="20"/>
      <c r="AM335" s="20"/>
      <c r="AN335" s="18"/>
      <c r="AO335" s="20"/>
      <c r="AP335" s="20"/>
      <c r="AQ335" s="18"/>
      <c r="AR335" s="18"/>
      <c r="AS335" s="18"/>
      <c r="AT335" s="18"/>
      <c r="AU335" s="18"/>
      <c r="AV335" s="18"/>
      <c r="AW335" s="18"/>
      <c r="AX335" s="18"/>
      <c r="AY335" s="18"/>
      <c r="AZ335" s="18"/>
      <c r="BA335" s="20"/>
    </row>
    <row r="336" spans="1:53" x14ac:dyDescent="0.2">
      <c r="A336" s="32"/>
      <c r="B336" s="40"/>
      <c r="C336" s="20"/>
      <c r="D336" s="32"/>
      <c r="E336" s="32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18"/>
      <c r="T336" s="20"/>
      <c r="U336" s="20"/>
      <c r="V336" s="18"/>
      <c r="W336" s="20"/>
      <c r="X336" s="20"/>
      <c r="Y336" s="18"/>
      <c r="Z336" s="20"/>
      <c r="AA336" s="20"/>
      <c r="AB336" s="18"/>
      <c r="AC336" s="20"/>
      <c r="AD336" s="20"/>
      <c r="AE336" s="18"/>
      <c r="AF336" s="20"/>
      <c r="AG336" s="20"/>
      <c r="AH336" s="18"/>
      <c r="AI336" s="20"/>
      <c r="AJ336" s="20"/>
      <c r="AK336" s="18"/>
      <c r="AL336" s="20"/>
      <c r="AM336" s="20"/>
      <c r="AN336" s="18"/>
      <c r="AO336" s="20"/>
      <c r="AP336" s="20"/>
      <c r="AQ336" s="18"/>
      <c r="AR336" s="18"/>
      <c r="AS336" s="18"/>
      <c r="AT336" s="18"/>
      <c r="AU336" s="18"/>
      <c r="AV336" s="18"/>
      <c r="AW336" s="18"/>
      <c r="AX336" s="18"/>
      <c r="AY336" s="18"/>
      <c r="AZ336" s="18"/>
      <c r="BA336" s="20"/>
    </row>
    <row r="337" spans="1:53" x14ac:dyDescent="0.2">
      <c r="A337" s="32"/>
      <c r="B337" s="40"/>
      <c r="C337" s="20"/>
      <c r="D337" s="32"/>
      <c r="E337" s="32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18"/>
      <c r="T337" s="20"/>
      <c r="U337" s="20"/>
      <c r="V337" s="18"/>
      <c r="W337" s="20"/>
      <c r="X337" s="20"/>
      <c r="Y337" s="18"/>
      <c r="Z337" s="20"/>
      <c r="AA337" s="20"/>
      <c r="AB337" s="18"/>
      <c r="AC337" s="20"/>
      <c r="AD337" s="20"/>
      <c r="AE337" s="18"/>
      <c r="AF337" s="20"/>
      <c r="AG337" s="20"/>
      <c r="AH337" s="18"/>
      <c r="AI337" s="20"/>
      <c r="AJ337" s="20"/>
      <c r="AK337" s="18"/>
      <c r="AL337" s="20"/>
      <c r="AM337" s="20"/>
      <c r="AN337" s="18"/>
      <c r="AO337" s="20"/>
      <c r="AP337" s="20"/>
      <c r="AQ337" s="18"/>
      <c r="AR337" s="18"/>
      <c r="AS337" s="18"/>
      <c r="AT337" s="18"/>
      <c r="AU337" s="18"/>
      <c r="AV337" s="18"/>
      <c r="AW337" s="18"/>
      <c r="AX337" s="18"/>
      <c r="AY337" s="18"/>
      <c r="AZ337" s="18"/>
      <c r="BA337" s="20"/>
    </row>
    <row r="338" spans="1:53" x14ac:dyDescent="0.2">
      <c r="A338" s="32"/>
      <c r="B338" s="40"/>
      <c r="C338" s="20"/>
      <c r="D338" s="32"/>
      <c r="E338" s="32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18"/>
      <c r="T338" s="20"/>
      <c r="U338" s="20"/>
      <c r="V338" s="18"/>
      <c r="W338" s="20"/>
      <c r="X338" s="20"/>
      <c r="Y338" s="18"/>
      <c r="Z338" s="20"/>
      <c r="AA338" s="20"/>
      <c r="AB338" s="18"/>
      <c r="AC338" s="20"/>
      <c r="AD338" s="20"/>
      <c r="AE338" s="18"/>
      <c r="AF338" s="20"/>
      <c r="AG338" s="20"/>
      <c r="AH338" s="18"/>
      <c r="AI338" s="20"/>
      <c r="AJ338" s="20"/>
      <c r="AK338" s="18"/>
      <c r="AL338" s="20"/>
      <c r="AM338" s="20"/>
      <c r="AN338" s="18"/>
      <c r="AO338" s="20"/>
      <c r="AP338" s="20"/>
      <c r="AQ338" s="18"/>
      <c r="AR338" s="18"/>
      <c r="AS338" s="18"/>
      <c r="AT338" s="18"/>
      <c r="AU338" s="18"/>
      <c r="AV338" s="18"/>
      <c r="AW338" s="18"/>
      <c r="AX338" s="18"/>
      <c r="AY338" s="18"/>
      <c r="AZ338" s="18"/>
      <c r="BA338" s="20"/>
    </row>
    <row r="339" spans="1:53" x14ac:dyDescent="0.2">
      <c r="A339" s="32"/>
      <c r="B339" s="40"/>
      <c r="C339" s="20"/>
      <c r="D339" s="32"/>
      <c r="E339" s="32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18"/>
      <c r="T339" s="20"/>
      <c r="U339" s="20"/>
      <c r="V339" s="18"/>
      <c r="W339" s="20"/>
      <c r="X339" s="20"/>
      <c r="Y339" s="18"/>
      <c r="Z339" s="20"/>
      <c r="AA339" s="20"/>
      <c r="AB339" s="18"/>
      <c r="AC339" s="20"/>
      <c r="AD339" s="20"/>
      <c r="AE339" s="18"/>
      <c r="AF339" s="20"/>
      <c r="AG339" s="20"/>
      <c r="AH339" s="18"/>
      <c r="AI339" s="20"/>
      <c r="AJ339" s="20"/>
      <c r="AK339" s="18"/>
      <c r="AL339" s="20"/>
      <c r="AM339" s="20"/>
      <c r="AN339" s="18"/>
      <c r="AO339" s="20"/>
      <c r="AP339" s="20"/>
      <c r="AQ339" s="18"/>
      <c r="AR339" s="18"/>
      <c r="AS339" s="18"/>
      <c r="AT339" s="18"/>
      <c r="AU339" s="18"/>
      <c r="AV339" s="18"/>
      <c r="AW339" s="18"/>
      <c r="AX339" s="18"/>
      <c r="AY339" s="18"/>
      <c r="AZ339" s="18"/>
      <c r="BA339" s="20"/>
    </row>
    <row r="340" spans="1:53" x14ac:dyDescent="0.2">
      <c r="A340" s="32"/>
      <c r="B340" s="40"/>
      <c r="C340" s="20"/>
      <c r="D340" s="32"/>
      <c r="E340" s="32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18"/>
      <c r="T340" s="20"/>
      <c r="U340" s="20"/>
      <c r="V340" s="18"/>
      <c r="W340" s="20"/>
      <c r="X340" s="20"/>
      <c r="Y340" s="18"/>
      <c r="Z340" s="20"/>
      <c r="AA340" s="20"/>
      <c r="AB340" s="18"/>
      <c r="AC340" s="20"/>
      <c r="AD340" s="20"/>
      <c r="AE340" s="18"/>
      <c r="AF340" s="20"/>
      <c r="AG340" s="20"/>
      <c r="AH340" s="18"/>
      <c r="AI340" s="20"/>
      <c r="AJ340" s="20"/>
      <c r="AK340" s="18"/>
      <c r="AL340" s="20"/>
      <c r="AM340" s="20"/>
      <c r="AN340" s="18"/>
      <c r="AO340" s="20"/>
      <c r="AP340" s="20"/>
      <c r="AQ340" s="18"/>
      <c r="AR340" s="18"/>
      <c r="AS340" s="18"/>
      <c r="AT340" s="18"/>
      <c r="AU340" s="18"/>
      <c r="AV340" s="18"/>
      <c r="AW340" s="18"/>
      <c r="AX340" s="18"/>
      <c r="AY340" s="18"/>
      <c r="AZ340" s="18"/>
      <c r="BA340" s="20"/>
    </row>
    <row r="341" spans="1:53" x14ac:dyDescent="0.2">
      <c r="A341" s="32"/>
      <c r="B341" s="40"/>
      <c r="C341" s="20"/>
      <c r="D341" s="32"/>
      <c r="E341" s="32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18"/>
      <c r="T341" s="20"/>
      <c r="U341" s="20"/>
      <c r="V341" s="18"/>
      <c r="W341" s="20"/>
      <c r="X341" s="20"/>
      <c r="Y341" s="18"/>
      <c r="Z341" s="20"/>
      <c r="AA341" s="20"/>
      <c r="AB341" s="18"/>
      <c r="AC341" s="20"/>
      <c r="AD341" s="20"/>
      <c r="AE341" s="18"/>
      <c r="AF341" s="20"/>
      <c r="AG341" s="20"/>
      <c r="AH341" s="18"/>
      <c r="AI341" s="20"/>
      <c r="AJ341" s="20"/>
      <c r="AK341" s="18"/>
      <c r="AL341" s="20"/>
      <c r="AM341" s="20"/>
      <c r="AN341" s="18"/>
      <c r="AO341" s="20"/>
      <c r="AP341" s="20"/>
      <c r="AQ341" s="18"/>
      <c r="AR341" s="18"/>
      <c r="AS341" s="18"/>
      <c r="AT341" s="18"/>
      <c r="AU341" s="18"/>
      <c r="AV341" s="18"/>
      <c r="AW341" s="18"/>
      <c r="AX341" s="18"/>
      <c r="AY341" s="18"/>
      <c r="AZ341" s="18"/>
      <c r="BA341" s="20"/>
    </row>
    <row r="342" spans="1:53" x14ac:dyDescent="0.2">
      <c r="A342" s="32"/>
      <c r="B342" s="40"/>
      <c r="C342" s="20"/>
      <c r="D342" s="32"/>
      <c r="E342" s="32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18"/>
      <c r="T342" s="20"/>
      <c r="U342" s="20"/>
      <c r="V342" s="18"/>
      <c r="W342" s="20"/>
      <c r="X342" s="20"/>
      <c r="Y342" s="18"/>
      <c r="Z342" s="20"/>
      <c r="AA342" s="20"/>
      <c r="AB342" s="18"/>
      <c r="AC342" s="20"/>
      <c r="AD342" s="20"/>
      <c r="AE342" s="18"/>
      <c r="AF342" s="20"/>
      <c r="AG342" s="20"/>
      <c r="AH342" s="18"/>
      <c r="AI342" s="20"/>
      <c r="AJ342" s="20"/>
      <c r="AK342" s="18"/>
      <c r="AL342" s="20"/>
      <c r="AM342" s="20"/>
      <c r="AN342" s="18"/>
      <c r="AO342" s="20"/>
      <c r="AP342" s="20"/>
      <c r="AQ342" s="18"/>
      <c r="AR342" s="18"/>
      <c r="AS342" s="18"/>
      <c r="AT342" s="18"/>
      <c r="AU342" s="18"/>
      <c r="AV342" s="18"/>
      <c r="AW342" s="18"/>
      <c r="AX342" s="18"/>
      <c r="AY342" s="18"/>
      <c r="AZ342" s="18"/>
      <c r="BA342" s="20"/>
    </row>
    <row r="343" spans="1:53" x14ac:dyDescent="0.2">
      <c r="A343" s="32"/>
      <c r="B343" s="40"/>
      <c r="C343" s="20"/>
      <c r="D343" s="32"/>
      <c r="E343" s="32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18"/>
      <c r="T343" s="20"/>
      <c r="U343" s="20"/>
      <c r="V343" s="18"/>
      <c r="W343" s="20"/>
      <c r="X343" s="20"/>
      <c r="Y343" s="18"/>
      <c r="Z343" s="20"/>
      <c r="AA343" s="20"/>
      <c r="AB343" s="18"/>
      <c r="AC343" s="20"/>
      <c r="AD343" s="20"/>
      <c r="AE343" s="18"/>
      <c r="AF343" s="20"/>
      <c r="AG343" s="20"/>
      <c r="AH343" s="18"/>
      <c r="AI343" s="20"/>
      <c r="AJ343" s="20"/>
      <c r="AK343" s="18"/>
      <c r="AL343" s="20"/>
      <c r="AM343" s="20"/>
      <c r="AN343" s="18"/>
      <c r="AO343" s="20"/>
      <c r="AP343" s="20"/>
      <c r="AQ343" s="18"/>
      <c r="AR343" s="18"/>
      <c r="AS343" s="18"/>
      <c r="AT343" s="18"/>
      <c r="AU343" s="18"/>
      <c r="AV343" s="18"/>
      <c r="AW343" s="18"/>
      <c r="AX343" s="18"/>
      <c r="AY343" s="18"/>
      <c r="AZ343" s="18"/>
      <c r="BA343" s="20"/>
    </row>
    <row r="344" spans="1:53" x14ac:dyDescent="0.2">
      <c r="A344" s="32"/>
      <c r="B344" s="40"/>
      <c r="C344" s="20"/>
      <c r="D344" s="32"/>
      <c r="E344" s="32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18"/>
      <c r="T344" s="20"/>
      <c r="U344" s="20"/>
      <c r="V344" s="18"/>
      <c r="W344" s="20"/>
      <c r="X344" s="20"/>
      <c r="Y344" s="18"/>
      <c r="Z344" s="20"/>
      <c r="AA344" s="20"/>
      <c r="AB344" s="18"/>
      <c r="AC344" s="20"/>
      <c r="AD344" s="20"/>
      <c r="AE344" s="18"/>
      <c r="AF344" s="20"/>
      <c r="AG344" s="20"/>
      <c r="AH344" s="18"/>
      <c r="AI344" s="20"/>
      <c r="AJ344" s="20"/>
      <c r="AK344" s="18"/>
      <c r="AL344" s="20"/>
      <c r="AM344" s="20"/>
      <c r="AN344" s="18"/>
      <c r="AO344" s="20"/>
      <c r="AP344" s="20"/>
      <c r="AQ344" s="18"/>
      <c r="AR344" s="18"/>
      <c r="AS344" s="18"/>
      <c r="AT344" s="18"/>
      <c r="AU344" s="18"/>
      <c r="AV344" s="18"/>
      <c r="AW344" s="18"/>
      <c r="AX344" s="18"/>
      <c r="AY344" s="18"/>
      <c r="AZ344" s="18"/>
      <c r="BA344" s="20"/>
    </row>
    <row r="345" spans="1:53" x14ac:dyDescent="0.2">
      <c r="A345" s="32"/>
      <c r="B345" s="40"/>
      <c r="C345" s="20"/>
      <c r="D345" s="32"/>
      <c r="E345" s="32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18"/>
      <c r="T345" s="20"/>
      <c r="U345" s="20"/>
      <c r="V345" s="18"/>
      <c r="W345" s="20"/>
      <c r="X345" s="20"/>
      <c r="Y345" s="18"/>
      <c r="Z345" s="20"/>
      <c r="AA345" s="20"/>
      <c r="AB345" s="18"/>
      <c r="AC345" s="20"/>
      <c r="AD345" s="20"/>
      <c r="AE345" s="18"/>
      <c r="AF345" s="20"/>
      <c r="AG345" s="20"/>
      <c r="AH345" s="18"/>
      <c r="AI345" s="20"/>
      <c r="AJ345" s="20"/>
      <c r="AK345" s="18"/>
      <c r="AL345" s="20"/>
      <c r="AM345" s="20"/>
      <c r="AN345" s="18"/>
      <c r="AO345" s="20"/>
      <c r="AP345" s="20"/>
      <c r="AQ345" s="18"/>
      <c r="AR345" s="18"/>
      <c r="AS345" s="18"/>
      <c r="AT345" s="18"/>
      <c r="AU345" s="18"/>
      <c r="AV345" s="18"/>
      <c r="AW345" s="18"/>
      <c r="AX345" s="18"/>
      <c r="AY345" s="18"/>
      <c r="AZ345" s="18"/>
      <c r="BA345" s="20"/>
    </row>
    <row r="346" spans="1:53" x14ac:dyDescent="0.2">
      <c r="A346" s="32"/>
      <c r="B346" s="40"/>
      <c r="C346" s="20"/>
      <c r="D346" s="32"/>
      <c r="E346" s="32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18"/>
      <c r="T346" s="20"/>
      <c r="U346" s="20"/>
      <c r="V346" s="18"/>
      <c r="W346" s="20"/>
      <c r="X346" s="20"/>
      <c r="Y346" s="18"/>
      <c r="Z346" s="20"/>
      <c r="AA346" s="20"/>
      <c r="AB346" s="18"/>
      <c r="AC346" s="20"/>
      <c r="AD346" s="20"/>
      <c r="AE346" s="18"/>
      <c r="AF346" s="20"/>
      <c r="AG346" s="20"/>
      <c r="AH346" s="18"/>
      <c r="AI346" s="20"/>
      <c r="AJ346" s="20"/>
      <c r="AK346" s="18"/>
      <c r="AL346" s="20"/>
      <c r="AM346" s="20"/>
      <c r="AN346" s="18"/>
      <c r="AO346" s="20"/>
      <c r="AP346" s="20"/>
      <c r="AQ346" s="18"/>
      <c r="AR346" s="18"/>
      <c r="AS346" s="18"/>
      <c r="AT346" s="18"/>
      <c r="AU346" s="18"/>
      <c r="AV346" s="18"/>
      <c r="AW346" s="18"/>
      <c r="AX346" s="18"/>
      <c r="AY346" s="18"/>
      <c r="AZ346" s="18"/>
      <c r="BA346" s="20"/>
    </row>
    <row r="347" spans="1:53" x14ac:dyDescent="0.2">
      <c r="A347" s="32"/>
      <c r="B347" s="40"/>
      <c r="C347" s="20"/>
      <c r="D347" s="32"/>
      <c r="E347" s="32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18"/>
      <c r="T347" s="20"/>
      <c r="U347" s="20"/>
      <c r="V347" s="18"/>
      <c r="W347" s="20"/>
      <c r="X347" s="20"/>
      <c r="Y347" s="18"/>
      <c r="Z347" s="20"/>
      <c r="AA347" s="20"/>
      <c r="AB347" s="18"/>
      <c r="AC347" s="20"/>
      <c r="AD347" s="20"/>
      <c r="AE347" s="18"/>
      <c r="AF347" s="20"/>
      <c r="AG347" s="20"/>
      <c r="AH347" s="18"/>
      <c r="AI347" s="20"/>
      <c r="AJ347" s="20"/>
      <c r="AK347" s="18"/>
      <c r="AL347" s="20"/>
      <c r="AM347" s="20"/>
      <c r="AN347" s="18"/>
      <c r="AO347" s="20"/>
      <c r="AP347" s="20"/>
      <c r="AQ347" s="18"/>
      <c r="AR347" s="18"/>
      <c r="AS347" s="18"/>
      <c r="AT347" s="18"/>
      <c r="AU347" s="18"/>
      <c r="AV347" s="18"/>
      <c r="AW347" s="18"/>
      <c r="AX347" s="18"/>
      <c r="AY347" s="18"/>
      <c r="AZ347" s="18"/>
      <c r="BA347" s="20"/>
    </row>
    <row r="348" spans="1:53" x14ac:dyDescent="0.2">
      <c r="A348" s="32"/>
      <c r="B348" s="40"/>
      <c r="C348" s="20"/>
      <c r="D348" s="32"/>
      <c r="E348" s="32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18"/>
      <c r="T348" s="20"/>
      <c r="U348" s="20"/>
      <c r="V348" s="18"/>
      <c r="W348" s="20"/>
      <c r="X348" s="20"/>
      <c r="Y348" s="18"/>
      <c r="Z348" s="20"/>
      <c r="AA348" s="20"/>
      <c r="AB348" s="18"/>
      <c r="AC348" s="20"/>
      <c r="AD348" s="20"/>
      <c r="AE348" s="18"/>
      <c r="AF348" s="20"/>
      <c r="AG348" s="20"/>
      <c r="AH348" s="18"/>
      <c r="AI348" s="20"/>
      <c r="AJ348" s="20"/>
      <c r="AK348" s="18"/>
      <c r="AL348" s="20"/>
      <c r="AM348" s="20"/>
      <c r="AN348" s="18"/>
      <c r="AO348" s="20"/>
      <c r="AP348" s="20"/>
      <c r="AQ348" s="18"/>
      <c r="AR348" s="18"/>
      <c r="AS348" s="18"/>
      <c r="AT348" s="18"/>
      <c r="AU348" s="18"/>
      <c r="AV348" s="18"/>
      <c r="AW348" s="18"/>
      <c r="AX348" s="18"/>
      <c r="AY348" s="18"/>
      <c r="AZ348" s="18"/>
      <c r="BA348" s="20"/>
    </row>
    <row r="349" spans="1:53" x14ac:dyDescent="0.2">
      <c r="A349" s="32"/>
      <c r="B349" s="40"/>
      <c r="C349" s="20"/>
      <c r="D349" s="32"/>
      <c r="E349" s="32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18"/>
      <c r="T349" s="20"/>
      <c r="U349" s="20"/>
      <c r="V349" s="18"/>
      <c r="W349" s="20"/>
      <c r="X349" s="20"/>
      <c r="Y349" s="18"/>
      <c r="Z349" s="20"/>
      <c r="AA349" s="20"/>
      <c r="AB349" s="18"/>
      <c r="AC349" s="20"/>
      <c r="AD349" s="20"/>
      <c r="AE349" s="18"/>
      <c r="AF349" s="20"/>
      <c r="AG349" s="20"/>
      <c r="AH349" s="18"/>
      <c r="AI349" s="20"/>
      <c r="AJ349" s="20"/>
      <c r="AK349" s="18"/>
      <c r="AL349" s="20"/>
      <c r="AM349" s="20"/>
      <c r="AN349" s="18"/>
      <c r="AO349" s="20"/>
      <c r="AP349" s="20"/>
      <c r="AQ349" s="18"/>
      <c r="AR349" s="18"/>
      <c r="AS349" s="18"/>
      <c r="AT349" s="18"/>
      <c r="AU349" s="18"/>
      <c r="AV349" s="18"/>
      <c r="AW349" s="18"/>
      <c r="AX349" s="18"/>
      <c r="AY349" s="18"/>
      <c r="AZ349" s="18"/>
      <c r="BA349" s="20"/>
    </row>
    <row r="350" spans="1:53" x14ac:dyDescent="0.2">
      <c r="A350" s="32"/>
      <c r="B350" s="40"/>
      <c r="C350" s="20"/>
      <c r="D350" s="32"/>
      <c r="E350" s="32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18"/>
      <c r="T350" s="20"/>
      <c r="U350" s="20"/>
      <c r="V350" s="18"/>
      <c r="W350" s="20"/>
      <c r="X350" s="20"/>
      <c r="Y350" s="18"/>
      <c r="Z350" s="20"/>
      <c r="AA350" s="20"/>
      <c r="AB350" s="18"/>
      <c r="AC350" s="20"/>
      <c r="AD350" s="20"/>
      <c r="AE350" s="18"/>
      <c r="AF350" s="20"/>
      <c r="AG350" s="20"/>
      <c r="AH350" s="18"/>
      <c r="AI350" s="20"/>
      <c r="AJ350" s="20"/>
      <c r="AK350" s="18"/>
      <c r="AL350" s="20"/>
      <c r="AM350" s="20"/>
      <c r="AN350" s="18"/>
      <c r="AO350" s="20"/>
      <c r="AP350" s="20"/>
      <c r="AQ350" s="18"/>
      <c r="AR350" s="18"/>
      <c r="AS350" s="18"/>
      <c r="AT350" s="18"/>
      <c r="AU350" s="18"/>
      <c r="AV350" s="18"/>
      <c r="AW350" s="18"/>
      <c r="AX350" s="18"/>
      <c r="AY350" s="18"/>
      <c r="AZ350" s="18"/>
      <c r="BA350" s="20"/>
    </row>
    <row r="351" spans="1:53" x14ac:dyDescent="0.2">
      <c r="A351" s="32"/>
      <c r="B351" s="40"/>
      <c r="C351" s="20"/>
      <c r="D351" s="32"/>
      <c r="E351" s="32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18"/>
      <c r="T351" s="20"/>
      <c r="U351" s="20"/>
      <c r="V351" s="18"/>
      <c r="W351" s="20"/>
      <c r="X351" s="20"/>
      <c r="Y351" s="18"/>
      <c r="Z351" s="20"/>
      <c r="AA351" s="20"/>
      <c r="AB351" s="18"/>
      <c r="AC351" s="20"/>
      <c r="AD351" s="20"/>
      <c r="AE351" s="18"/>
      <c r="AF351" s="20"/>
      <c r="AG351" s="20"/>
      <c r="AH351" s="18"/>
      <c r="AI351" s="20"/>
      <c r="AJ351" s="20"/>
      <c r="AK351" s="18"/>
      <c r="AL351" s="20"/>
      <c r="AM351" s="20"/>
      <c r="AN351" s="18"/>
      <c r="AO351" s="20"/>
      <c r="AP351" s="20"/>
      <c r="AQ351" s="18"/>
      <c r="AR351" s="18"/>
      <c r="AS351" s="18"/>
      <c r="AT351" s="18"/>
      <c r="AU351" s="18"/>
      <c r="AV351" s="18"/>
      <c r="AW351" s="18"/>
      <c r="AX351" s="18"/>
      <c r="AY351" s="18"/>
      <c r="AZ351" s="18"/>
      <c r="BA351" s="20"/>
    </row>
    <row r="352" spans="1:53" x14ac:dyDescent="0.2"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18"/>
      <c r="T352" s="20"/>
      <c r="U352" s="20"/>
      <c r="V352" s="18"/>
      <c r="W352" s="20"/>
      <c r="X352" s="20"/>
      <c r="Y352" s="18"/>
      <c r="Z352" s="20"/>
      <c r="AA352" s="20"/>
      <c r="AB352" s="18"/>
      <c r="AC352" s="20"/>
      <c r="AD352" s="20"/>
      <c r="AE352" s="18"/>
      <c r="AF352" s="20"/>
      <c r="AG352" s="20"/>
      <c r="AH352" s="18"/>
      <c r="AI352" s="20"/>
      <c r="AJ352" s="20"/>
      <c r="AK352" s="18"/>
      <c r="AL352" s="20"/>
      <c r="AM352" s="20"/>
      <c r="AN352" s="18"/>
      <c r="AO352" s="20"/>
      <c r="AP352" s="20"/>
      <c r="AQ352" s="18"/>
      <c r="AR352" s="18"/>
      <c r="AS352" s="18"/>
      <c r="AT352" s="18"/>
      <c r="AU352" s="18"/>
      <c r="AV352" s="18"/>
      <c r="AW352" s="18"/>
      <c r="AX352" s="18"/>
      <c r="AY352" s="18"/>
      <c r="AZ352" s="18"/>
      <c r="BA352" s="20"/>
    </row>
    <row r="353" spans="1:53" x14ac:dyDescent="0.2"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18"/>
      <c r="T353" s="20"/>
      <c r="U353" s="20"/>
      <c r="V353" s="18"/>
      <c r="W353" s="20"/>
      <c r="X353" s="20"/>
      <c r="Y353" s="18"/>
      <c r="Z353" s="20"/>
      <c r="AA353" s="20"/>
      <c r="AB353" s="18"/>
      <c r="AC353" s="20"/>
      <c r="AD353" s="20"/>
      <c r="AE353" s="18"/>
      <c r="AF353" s="20"/>
      <c r="AG353" s="20"/>
      <c r="AH353" s="18"/>
      <c r="AI353" s="20"/>
      <c r="AJ353" s="20"/>
      <c r="AK353" s="18"/>
      <c r="AL353" s="20"/>
      <c r="AM353" s="20"/>
      <c r="AN353" s="18"/>
      <c r="AO353" s="20"/>
      <c r="AP353" s="20"/>
      <c r="AQ353" s="18"/>
      <c r="AR353" s="18"/>
      <c r="AS353" s="18"/>
      <c r="AT353" s="18"/>
      <c r="AU353" s="18"/>
      <c r="AV353" s="18"/>
      <c r="AW353" s="18"/>
      <c r="AX353" s="18"/>
      <c r="AY353" s="18"/>
      <c r="AZ353" s="18"/>
      <c r="BA353" s="20"/>
    </row>
    <row r="354" spans="1:53" x14ac:dyDescent="0.2"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18"/>
      <c r="T354" s="20"/>
      <c r="U354" s="20"/>
      <c r="V354" s="18"/>
      <c r="W354" s="20"/>
      <c r="X354" s="20"/>
      <c r="Y354" s="18"/>
      <c r="Z354" s="20"/>
      <c r="AA354" s="20"/>
      <c r="AB354" s="18"/>
      <c r="AC354" s="20"/>
      <c r="AD354" s="20"/>
      <c r="AE354" s="18"/>
      <c r="AF354" s="20"/>
      <c r="AG354" s="20"/>
      <c r="AH354" s="18"/>
      <c r="AI354" s="20"/>
      <c r="AJ354" s="20"/>
      <c r="AK354" s="18"/>
      <c r="AL354" s="20"/>
      <c r="AM354" s="20"/>
      <c r="AN354" s="18"/>
      <c r="AO354" s="20"/>
      <c r="AP354" s="20"/>
      <c r="AQ354" s="18"/>
      <c r="AR354" s="18"/>
      <c r="AS354" s="18"/>
      <c r="AT354" s="18"/>
      <c r="AU354" s="18"/>
      <c r="AV354" s="18"/>
      <c r="AW354" s="18"/>
      <c r="AX354" s="18"/>
      <c r="AY354" s="18"/>
      <c r="AZ354" s="18"/>
      <c r="BA354" s="20"/>
    </row>
    <row r="355" spans="1:53" x14ac:dyDescent="0.2">
      <c r="A355" s="3"/>
      <c r="B355" s="3"/>
      <c r="D355" s="3"/>
      <c r="E355" s="3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18"/>
      <c r="T355" s="20"/>
      <c r="U355" s="20"/>
      <c r="V355" s="18"/>
      <c r="W355" s="20"/>
      <c r="X355" s="20"/>
      <c r="Y355" s="18"/>
      <c r="Z355" s="20"/>
      <c r="AA355" s="20"/>
      <c r="AB355" s="18"/>
      <c r="AC355" s="20"/>
      <c r="AD355" s="20"/>
      <c r="AE355" s="18"/>
      <c r="AF355" s="20"/>
      <c r="AG355" s="20"/>
      <c r="AH355" s="18"/>
      <c r="AI355" s="20"/>
      <c r="AJ355" s="20"/>
      <c r="AK355" s="18"/>
      <c r="AL355" s="20"/>
      <c r="AM355" s="20"/>
      <c r="AN355" s="18"/>
      <c r="AO355" s="20"/>
      <c r="AP355" s="20"/>
      <c r="AQ355" s="18"/>
      <c r="AR355" s="18"/>
      <c r="AS355" s="18"/>
      <c r="AT355" s="18"/>
      <c r="AU355" s="18"/>
      <c r="AV355" s="18"/>
      <c r="AW355" s="18"/>
      <c r="AX355" s="18"/>
      <c r="AY355" s="18"/>
      <c r="AZ355" s="18"/>
      <c r="BA355" s="20"/>
    </row>
    <row r="356" spans="1:53" x14ac:dyDescent="0.2">
      <c r="A356" s="3"/>
      <c r="B356" s="3"/>
      <c r="D356" s="3"/>
      <c r="E356" s="3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18"/>
      <c r="T356" s="20"/>
      <c r="U356" s="20"/>
      <c r="V356" s="18"/>
      <c r="W356" s="20"/>
      <c r="X356" s="20"/>
      <c r="Y356" s="18"/>
      <c r="Z356" s="20"/>
      <c r="AA356" s="20"/>
      <c r="AB356" s="18"/>
      <c r="AC356" s="20"/>
      <c r="AD356" s="20"/>
      <c r="AE356" s="18"/>
      <c r="AF356" s="20"/>
      <c r="AG356" s="20"/>
      <c r="AH356" s="18"/>
      <c r="AI356" s="20"/>
      <c r="AJ356" s="20"/>
      <c r="AK356" s="18"/>
      <c r="AL356" s="20"/>
      <c r="AM356" s="20"/>
      <c r="AN356" s="18"/>
      <c r="AO356" s="20"/>
      <c r="AP356" s="20"/>
      <c r="AQ356" s="18"/>
      <c r="AR356" s="18"/>
      <c r="AS356" s="18"/>
      <c r="AT356" s="18"/>
      <c r="AU356" s="18"/>
      <c r="AV356" s="18"/>
      <c r="AW356" s="18"/>
      <c r="AX356" s="18"/>
      <c r="AY356" s="18"/>
      <c r="AZ356" s="18"/>
      <c r="BA356" s="20"/>
    </row>
    <row r="357" spans="1:53" x14ac:dyDescent="0.2">
      <c r="A357" s="3"/>
      <c r="B357" s="3"/>
      <c r="D357" s="3"/>
      <c r="E357" s="3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18"/>
      <c r="T357" s="20"/>
      <c r="U357" s="20"/>
      <c r="V357" s="18"/>
      <c r="W357" s="20"/>
      <c r="X357" s="20"/>
      <c r="Y357" s="18"/>
      <c r="Z357" s="20"/>
      <c r="AA357" s="20"/>
      <c r="AB357" s="18"/>
      <c r="AC357" s="20"/>
      <c r="AD357" s="20"/>
      <c r="AE357" s="18"/>
      <c r="AF357" s="20"/>
      <c r="AG357" s="20"/>
      <c r="AH357" s="18"/>
      <c r="AI357" s="20"/>
      <c r="AJ357" s="20"/>
      <c r="AK357" s="18"/>
      <c r="AL357" s="20"/>
      <c r="AM357" s="20"/>
      <c r="AN357" s="18"/>
      <c r="AO357" s="20"/>
      <c r="AP357" s="20"/>
      <c r="AQ357" s="18"/>
      <c r="AR357" s="18"/>
      <c r="AS357" s="18"/>
      <c r="AT357" s="18"/>
      <c r="AU357" s="18"/>
      <c r="AV357" s="18"/>
      <c r="AW357" s="18"/>
      <c r="AX357" s="18"/>
      <c r="AY357" s="18"/>
      <c r="AZ357" s="18"/>
      <c r="BA357" s="20"/>
    </row>
    <row r="358" spans="1:53" x14ac:dyDescent="0.2">
      <c r="A358" s="3"/>
      <c r="B358" s="3"/>
      <c r="D358" s="3"/>
      <c r="E358" s="3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18"/>
      <c r="T358" s="20"/>
      <c r="U358" s="20"/>
      <c r="V358" s="18"/>
      <c r="W358" s="20"/>
      <c r="X358" s="20"/>
      <c r="Y358" s="18"/>
      <c r="Z358" s="20"/>
      <c r="AA358" s="20"/>
      <c r="AB358" s="18"/>
      <c r="AC358" s="20"/>
      <c r="AD358" s="20"/>
      <c r="AE358" s="18"/>
      <c r="AF358" s="20"/>
      <c r="AG358" s="20"/>
      <c r="AH358" s="18"/>
      <c r="AI358" s="20"/>
      <c r="AJ358" s="20"/>
      <c r="AK358" s="18"/>
      <c r="AL358" s="20"/>
      <c r="AM358" s="20"/>
      <c r="AN358" s="18"/>
      <c r="AO358" s="20"/>
      <c r="AP358" s="20"/>
      <c r="AQ358" s="18"/>
      <c r="AR358" s="18"/>
      <c r="AS358" s="18"/>
      <c r="AT358" s="18"/>
      <c r="AU358" s="18"/>
      <c r="AV358" s="18"/>
      <c r="AW358" s="18"/>
      <c r="AX358" s="18"/>
      <c r="AY358" s="18"/>
      <c r="AZ358" s="18"/>
      <c r="BA358" s="20"/>
    </row>
    <row r="359" spans="1:53" x14ac:dyDescent="0.2">
      <c r="A359" s="3"/>
      <c r="B359" s="3"/>
      <c r="D359" s="3"/>
      <c r="E359" s="3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18"/>
      <c r="T359" s="20"/>
      <c r="U359" s="20"/>
      <c r="V359" s="18"/>
      <c r="W359" s="20"/>
      <c r="X359" s="20"/>
      <c r="Y359" s="18"/>
      <c r="Z359" s="20"/>
      <c r="AA359" s="20"/>
      <c r="AB359" s="18"/>
      <c r="AC359" s="20"/>
      <c r="AD359" s="20"/>
      <c r="AE359" s="18"/>
      <c r="AF359" s="20"/>
      <c r="AG359" s="20"/>
      <c r="AH359" s="18"/>
      <c r="AI359" s="20"/>
      <c r="AJ359" s="20"/>
      <c r="AK359" s="18"/>
      <c r="AL359" s="20"/>
      <c r="AM359" s="20"/>
      <c r="AN359" s="18"/>
      <c r="AO359" s="20"/>
      <c r="AP359" s="20"/>
      <c r="AQ359" s="18"/>
      <c r="AR359" s="18"/>
      <c r="AS359" s="18"/>
      <c r="AT359" s="18"/>
      <c r="AU359" s="18"/>
      <c r="AV359" s="18"/>
      <c r="AW359" s="18"/>
      <c r="AX359" s="18"/>
      <c r="AY359" s="18"/>
      <c r="AZ359" s="18"/>
      <c r="BA359" s="20"/>
    </row>
    <row r="360" spans="1:53" x14ac:dyDescent="0.2">
      <c r="A360" s="3"/>
      <c r="B360" s="3"/>
      <c r="D360" s="3"/>
      <c r="E360" s="3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18"/>
      <c r="T360" s="20"/>
      <c r="U360" s="20"/>
      <c r="V360" s="18"/>
      <c r="W360" s="20"/>
      <c r="X360" s="20"/>
      <c r="Y360" s="18"/>
      <c r="Z360" s="20"/>
      <c r="AA360" s="20"/>
      <c r="AB360" s="18"/>
      <c r="AC360" s="20"/>
      <c r="AD360" s="20"/>
      <c r="AE360" s="18"/>
      <c r="AF360" s="20"/>
      <c r="AG360" s="20"/>
      <c r="AH360" s="18"/>
      <c r="AI360" s="20"/>
      <c r="AJ360" s="20"/>
      <c r="AK360" s="18"/>
      <c r="AL360" s="20"/>
      <c r="AM360" s="20"/>
      <c r="AN360" s="18"/>
      <c r="AO360" s="20"/>
      <c r="AP360" s="20"/>
      <c r="AQ360" s="18"/>
      <c r="AR360" s="18"/>
      <c r="AS360" s="18"/>
      <c r="AT360" s="18"/>
      <c r="AU360" s="18"/>
      <c r="AV360" s="18"/>
      <c r="AW360" s="18"/>
      <c r="AX360" s="18"/>
      <c r="AY360" s="18"/>
      <c r="AZ360" s="18"/>
      <c r="BA360" s="20"/>
    </row>
    <row r="361" spans="1:53" x14ac:dyDescent="0.2">
      <c r="A361" s="3"/>
      <c r="B361" s="3"/>
      <c r="D361" s="3"/>
      <c r="E361" s="3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18"/>
      <c r="T361" s="20"/>
      <c r="U361" s="20"/>
      <c r="V361" s="18"/>
      <c r="W361" s="20"/>
      <c r="X361" s="20"/>
      <c r="Y361" s="18"/>
      <c r="Z361" s="20"/>
      <c r="AA361" s="20"/>
      <c r="AB361" s="18"/>
      <c r="AC361" s="20"/>
      <c r="AD361" s="20"/>
      <c r="AE361" s="18"/>
      <c r="AF361" s="20"/>
      <c r="AG361" s="20"/>
      <c r="AH361" s="18"/>
      <c r="AI361" s="20"/>
      <c r="AJ361" s="20"/>
      <c r="AK361" s="18"/>
      <c r="AL361" s="20"/>
      <c r="AM361" s="20"/>
      <c r="AN361" s="18"/>
      <c r="AO361" s="20"/>
      <c r="AP361" s="20"/>
      <c r="AQ361" s="18"/>
      <c r="AR361" s="18"/>
      <c r="AS361" s="18"/>
      <c r="AT361" s="18"/>
      <c r="AU361" s="18"/>
      <c r="AV361" s="18"/>
      <c r="AW361" s="18"/>
      <c r="AX361" s="18"/>
      <c r="AY361" s="18"/>
      <c r="AZ361" s="18"/>
      <c r="BA361" s="20"/>
    </row>
    <row r="362" spans="1:53" x14ac:dyDescent="0.2">
      <c r="A362" s="3"/>
      <c r="B362" s="3"/>
      <c r="D362" s="3"/>
      <c r="E362" s="3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18"/>
      <c r="T362" s="20"/>
      <c r="U362" s="20"/>
      <c r="V362" s="18"/>
      <c r="W362" s="20"/>
      <c r="X362" s="20"/>
      <c r="Y362" s="18"/>
      <c r="Z362" s="20"/>
      <c r="AA362" s="20"/>
      <c r="AB362" s="18"/>
      <c r="AC362" s="20"/>
      <c r="AD362" s="20"/>
      <c r="AE362" s="18"/>
      <c r="AF362" s="20"/>
      <c r="AG362" s="20"/>
      <c r="AH362" s="18"/>
      <c r="AI362" s="20"/>
      <c r="AJ362" s="20"/>
      <c r="AK362" s="18"/>
      <c r="AL362" s="20"/>
      <c r="AM362" s="20"/>
      <c r="AN362" s="18"/>
      <c r="AO362" s="20"/>
      <c r="AP362" s="20"/>
      <c r="AQ362" s="18"/>
      <c r="AR362" s="18"/>
      <c r="AS362" s="18"/>
      <c r="AT362" s="18"/>
      <c r="AU362" s="18"/>
      <c r="AV362" s="18"/>
      <c r="AW362" s="18"/>
      <c r="AX362" s="18"/>
      <c r="AY362" s="18"/>
      <c r="AZ362" s="18"/>
      <c r="BA362" s="20"/>
    </row>
    <row r="363" spans="1:53" x14ac:dyDescent="0.2">
      <c r="A363" s="3"/>
      <c r="B363" s="3"/>
      <c r="D363" s="3"/>
      <c r="E363" s="3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18"/>
      <c r="T363" s="20"/>
      <c r="U363" s="20"/>
      <c r="V363" s="18"/>
      <c r="W363" s="20"/>
      <c r="X363" s="20"/>
      <c r="Y363" s="18"/>
      <c r="Z363" s="20"/>
      <c r="AA363" s="20"/>
      <c r="AB363" s="18"/>
      <c r="AC363" s="20"/>
      <c r="AD363" s="20"/>
      <c r="AE363" s="18"/>
      <c r="AF363" s="20"/>
      <c r="AG363" s="20"/>
      <c r="AH363" s="18"/>
      <c r="AI363" s="20"/>
      <c r="AJ363" s="20"/>
      <c r="AK363" s="18"/>
      <c r="AL363" s="20"/>
      <c r="AM363" s="20"/>
      <c r="AN363" s="18"/>
      <c r="AO363" s="20"/>
      <c r="AP363" s="20"/>
      <c r="AQ363" s="18"/>
      <c r="AR363" s="18"/>
      <c r="AS363" s="18"/>
      <c r="AT363" s="18"/>
      <c r="AU363" s="18"/>
      <c r="AV363" s="18"/>
      <c r="AW363" s="18"/>
      <c r="AX363" s="18"/>
      <c r="AY363" s="18"/>
      <c r="AZ363" s="18"/>
      <c r="BA363" s="20"/>
    </row>
    <row r="364" spans="1:53" x14ac:dyDescent="0.2">
      <c r="A364" s="3"/>
      <c r="B364" s="3"/>
      <c r="D364" s="3"/>
      <c r="E364" s="3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18"/>
      <c r="T364" s="20"/>
      <c r="U364" s="20"/>
      <c r="V364" s="18"/>
      <c r="W364" s="20"/>
      <c r="X364" s="20"/>
      <c r="Y364" s="18"/>
      <c r="Z364" s="20"/>
      <c r="AA364" s="20"/>
      <c r="AB364" s="18"/>
      <c r="AC364" s="20"/>
      <c r="AD364" s="20"/>
      <c r="AE364" s="18"/>
      <c r="AF364" s="20"/>
      <c r="AG364" s="20"/>
      <c r="AH364" s="18"/>
      <c r="AI364" s="20"/>
      <c r="AJ364" s="20"/>
      <c r="AK364" s="18"/>
      <c r="AL364" s="20"/>
      <c r="AM364" s="20"/>
      <c r="AN364" s="18"/>
      <c r="AO364" s="20"/>
      <c r="AP364" s="20"/>
      <c r="AQ364" s="18"/>
      <c r="AR364" s="18"/>
      <c r="AS364" s="18"/>
      <c r="AT364" s="18"/>
      <c r="AU364" s="18"/>
      <c r="AV364" s="18"/>
      <c r="AW364" s="18"/>
      <c r="AX364" s="18"/>
      <c r="AY364" s="18"/>
      <c r="AZ364" s="18"/>
      <c r="BA364" s="20"/>
    </row>
    <row r="365" spans="1:53" x14ac:dyDescent="0.2">
      <c r="A365" s="3"/>
      <c r="B365" s="3"/>
      <c r="D365" s="3"/>
      <c r="E365" s="3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18"/>
      <c r="T365" s="20"/>
      <c r="U365" s="20"/>
      <c r="V365" s="18"/>
      <c r="W365" s="20"/>
      <c r="X365" s="20"/>
      <c r="Y365" s="18"/>
      <c r="Z365" s="20"/>
      <c r="AA365" s="20"/>
      <c r="AB365" s="18"/>
      <c r="AC365" s="20"/>
      <c r="AD365" s="20"/>
      <c r="AE365" s="18"/>
      <c r="AF365" s="20"/>
      <c r="AG365" s="20"/>
      <c r="AH365" s="18"/>
      <c r="AI365" s="20"/>
      <c r="AJ365" s="20"/>
      <c r="AK365" s="18"/>
      <c r="AL365" s="20"/>
      <c r="AM365" s="20"/>
      <c r="AN365" s="18"/>
      <c r="AO365" s="20"/>
      <c r="AP365" s="20"/>
      <c r="AQ365" s="18"/>
      <c r="AR365" s="18"/>
      <c r="AS365" s="18"/>
      <c r="AT365" s="18"/>
      <c r="AU365" s="18"/>
      <c r="AV365" s="18"/>
      <c r="AW365" s="18"/>
      <c r="AX365" s="18"/>
      <c r="AY365" s="18"/>
      <c r="AZ365" s="18"/>
      <c r="BA365" s="20"/>
    </row>
    <row r="366" spans="1:53" x14ac:dyDescent="0.2">
      <c r="A366" s="3"/>
      <c r="B366" s="3"/>
      <c r="D366" s="3"/>
      <c r="E366" s="3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18"/>
      <c r="T366" s="20"/>
      <c r="U366" s="20"/>
      <c r="V366" s="18"/>
      <c r="W366" s="20"/>
      <c r="X366" s="20"/>
      <c r="Y366" s="18"/>
      <c r="Z366" s="20"/>
      <c r="AA366" s="20"/>
      <c r="AB366" s="18"/>
      <c r="AC366" s="20"/>
      <c r="AD366" s="20"/>
      <c r="AE366" s="18"/>
      <c r="AF366" s="20"/>
      <c r="AG366" s="20"/>
      <c r="AH366" s="18"/>
      <c r="AI366" s="20"/>
      <c r="AJ366" s="20"/>
      <c r="AK366" s="18"/>
      <c r="AL366" s="20"/>
      <c r="AM366" s="20"/>
      <c r="AN366" s="18"/>
      <c r="AO366" s="20"/>
      <c r="AP366" s="20"/>
      <c r="AQ366" s="18"/>
      <c r="AR366" s="18"/>
      <c r="AS366" s="18"/>
      <c r="AT366" s="18"/>
      <c r="AU366" s="18"/>
      <c r="AV366" s="18"/>
      <c r="AW366" s="18"/>
      <c r="AX366" s="18"/>
      <c r="AY366" s="18"/>
      <c r="AZ366" s="18"/>
      <c r="BA366" s="20"/>
    </row>
    <row r="367" spans="1:53" x14ac:dyDescent="0.2">
      <c r="A367" s="3"/>
      <c r="B367" s="3"/>
      <c r="D367" s="3"/>
      <c r="E367" s="3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18"/>
      <c r="T367" s="20"/>
      <c r="U367" s="20"/>
      <c r="V367" s="18"/>
      <c r="W367" s="20"/>
      <c r="X367" s="20"/>
      <c r="Y367" s="18"/>
      <c r="Z367" s="20"/>
      <c r="AA367" s="20"/>
      <c r="AB367" s="18"/>
      <c r="AC367" s="20"/>
      <c r="AD367" s="20"/>
      <c r="AE367" s="18"/>
      <c r="AF367" s="20"/>
      <c r="AG367" s="20"/>
      <c r="AH367" s="18"/>
      <c r="AI367" s="20"/>
      <c r="AJ367" s="20"/>
      <c r="AK367" s="18"/>
      <c r="AL367" s="20"/>
      <c r="AM367" s="20"/>
      <c r="AN367" s="18"/>
      <c r="AO367" s="20"/>
      <c r="AP367" s="20"/>
      <c r="AQ367" s="18"/>
      <c r="AR367" s="18"/>
      <c r="AS367" s="18"/>
      <c r="AT367" s="18"/>
      <c r="AU367" s="18"/>
      <c r="AV367" s="18"/>
      <c r="AW367" s="18"/>
      <c r="AX367" s="18"/>
      <c r="AY367" s="18"/>
      <c r="AZ367" s="18"/>
      <c r="BA367" s="20"/>
    </row>
    <row r="368" spans="1:53" x14ac:dyDescent="0.2">
      <c r="A368" s="3"/>
      <c r="B368" s="3"/>
      <c r="D368" s="3"/>
      <c r="E368" s="3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18"/>
      <c r="T368" s="20"/>
      <c r="U368" s="20"/>
      <c r="V368" s="18"/>
      <c r="W368" s="20"/>
      <c r="X368" s="20"/>
      <c r="Y368" s="18"/>
      <c r="Z368" s="20"/>
      <c r="AA368" s="20"/>
      <c r="AB368" s="18"/>
      <c r="AC368" s="20"/>
      <c r="AD368" s="20"/>
      <c r="AE368" s="18"/>
      <c r="AF368" s="20"/>
      <c r="AG368" s="20"/>
      <c r="AH368" s="18"/>
      <c r="AI368" s="20"/>
      <c r="AJ368" s="20"/>
      <c r="AK368" s="18"/>
      <c r="AL368" s="20"/>
      <c r="AM368" s="20"/>
      <c r="AN368" s="18"/>
      <c r="AO368" s="20"/>
      <c r="AP368" s="20"/>
      <c r="AQ368" s="18"/>
      <c r="AR368" s="18"/>
      <c r="AS368" s="18"/>
      <c r="AT368" s="18"/>
      <c r="AU368" s="18"/>
      <c r="AV368" s="18"/>
      <c r="AW368" s="18"/>
      <c r="AX368" s="18"/>
      <c r="AY368" s="18"/>
      <c r="AZ368" s="18"/>
      <c r="BA368" s="20"/>
    </row>
    <row r="369" spans="1:53" x14ac:dyDescent="0.2">
      <c r="A369" s="3"/>
      <c r="B369" s="3"/>
      <c r="D369" s="3"/>
      <c r="E369" s="3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18"/>
      <c r="T369" s="20"/>
      <c r="U369" s="20"/>
      <c r="V369" s="18"/>
      <c r="W369" s="20"/>
      <c r="X369" s="20"/>
      <c r="Y369" s="18"/>
      <c r="Z369" s="20"/>
      <c r="AA369" s="20"/>
      <c r="AB369" s="18"/>
      <c r="AC369" s="20"/>
      <c r="AD369" s="20"/>
      <c r="AE369" s="18"/>
      <c r="AF369" s="20"/>
      <c r="AG369" s="20"/>
      <c r="AH369" s="18"/>
      <c r="AI369" s="20"/>
      <c r="AJ369" s="20"/>
      <c r="AK369" s="18"/>
      <c r="AL369" s="20"/>
      <c r="AM369" s="20"/>
      <c r="AN369" s="18"/>
      <c r="AO369" s="20"/>
      <c r="AP369" s="20"/>
      <c r="AQ369" s="18"/>
      <c r="AR369" s="18"/>
      <c r="AS369" s="18"/>
      <c r="AT369" s="18"/>
      <c r="AU369" s="18"/>
      <c r="AV369" s="18"/>
      <c r="AW369" s="18"/>
      <c r="AX369" s="18"/>
      <c r="AY369" s="18"/>
      <c r="AZ369" s="18"/>
      <c r="BA369" s="20"/>
    </row>
    <row r="370" spans="1:53" x14ac:dyDescent="0.2">
      <c r="A370" s="3"/>
      <c r="B370" s="3"/>
      <c r="D370" s="3"/>
      <c r="E370" s="3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18"/>
      <c r="T370" s="20"/>
      <c r="U370" s="20"/>
      <c r="V370" s="18"/>
      <c r="W370" s="20"/>
      <c r="X370" s="20"/>
      <c r="Y370" s="18"/>
      <c r="Z370" s="20"/>
      <c r="AA370" s="20"/>
      <c r="AB370" s="18"/>
      <c r="AC370" s="20"/>
      <c r="AD370" s="20"/>
      <c r="AE370" s="18"/>
      <c r="AF370" s="20"/>
      <c r="AG370" s="20"/>
      <c r="AH370" s="18"/>
      <c r="AI370" s="20"/>
      <c r="AJ370" s="20"/>
      <c r="AK370" s="18"/>
      <c r="AL370" s="20"/>
      <c r="AM370" s="20"/>
      <c r="AN370" s="18"/>
      <c r="AO370" s="20"/>
      <c r="AP370" s="20"/>
      <c r="AQ370" s="18"/>
      <c r="AR370" s="18"/>
      <c r="AS370" s="18"/>
      <c r="AT370" s="18"/>
      <c r="AU370" s="18"/>
      <c r="AV370" s="18"/>
      <c r="AW370" s="18"/>
      <c r="AX370" s="18"/>
      <c r="AY370" s="18"/>
      <c r="AZ370" s="18"/>
      <c r="BA370" s="20"/>
    </row>
    <row r="371" spans="1:53" x14ac:dyDescent="0.2">
      <c r="A371" s="3"/>
      <c r="B371" s="3"/>
      <c r="D371" s="3"/>
      <c r="E371" s="3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18"/>
      <c r="T371" s="20"/>
      <c r="U371" s="20"/>
      <c r="V371" s="18"/>
      <c r="W371" s="20"/>
      <c r="X371" s="20"/>
      <c r="Y371" s="18"/>
      <c r="Z371" s="20"/>
      <c r="AA371" s="20"/>
      <c r="AB371" s="18"/>
      <c r="AC371" s="20"/>
      <c r="AD371" s="20"/>
      <c r="AE371" s="18"/>
      <c r="AF371" s="20"/>
      <c r="AG371" s="20"/>
      <c r="AH371" s="18"/>
      <c r="AI371" s="20"/>
      <c r="AJ371" s="20"/>
      <c r="AK371" s="18"/>
      <c r="AL371" s="20"/>
      <c r="AM371" s="20"/>
      <c r="AN371" s="18"/>
      <c r="AO371" s="20"/>
      <c r="AP371" s="20"/>
      <c r="AQ371" s="18"/>
      <c r="AR371" s="18"/>
      <c r="AS371" s="18"/>
      <c r="AT371" s="18"/>
      <c r="AU371" s="18"/>
      <c r="AV371" s="18"/>
      <c r="AW371" s="18"/>
      <c r="AX371" s="18"/>
      <c r="AY371" s="18"/>
      <c r="AZ371" s="18"/>
      <c r="BA371" s="20"/>
    </row>
    <row r="372" spans="1:53" x14ac:dyDescent="0.2">
      <c r="A372" s="3"/>
      <c r="B372" s="3"/>
      <c r="D372" s="3"/>
      <c r="E372" s="3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18"/>
      <c r="T372" s="20"/>
      <c r="U372" s="20"/>
      <c r="V372" s="18"/>
      <c r="W372" s="20"/>
      <c r="X372" s="20"/>
      <c r="Y372" s="18"/>
      <c r="Z372" s="20"/>
      <c r="AA372" s="20"/>
      <c r="AB372" s="18"/>
      <c r="AC372" s="20"/>
      <c r="AD372" s="20"/>
      <c r="AE372" s="18"/>
      <c r="AF372" s="20"/>
      <c r="AG372" s="20"/>
      <c r="AH372" s="18"/>
      <c r="AI372" s="20"/>
      <c r="AJ372" s="20"/>
      <c r="AK372" s="18"/>
      <c r="AL372" s="20"/>
      <c r="AM372" s="20"/>
      <c r="AN372" s="18"/>
      <c r="AO372" s="20"/>
      <c r="AP372" s="20"/>
      <c r="AQ372" s="18"/>
      <c r="AR372" s="18"/>
      <c r="AS372" s="18"/>
      <c r="AT372" s="18"/>
      <c r="AU372" s="18"/>
      <c r="AV372" s="18"/>
      <c r="AW372" s="18"/>
      <c r="AX372" s="18"/>
      <c r="AY372" s="18"/>
      <c r="AZ372" s="18"/>
      <c r="BA372" s="20"/>
    </row>
    <row r="373" spans="1:53" x14ac:dyDescent="0.2">
      <c r="A373" s="3"/>
      <c r="B373" s="3"/>
      <c r="D373" s="3"/>
      <c r="E373" s="3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18"/>
      <c r="T373" s="20"/>
      <c r="U373" s="20"/>
      <c r="V373" s="18"/>
      <c r="W373" s="20"/>
      <c r="X373" s="20"/>
      <c r="Y373" s="18"/>
      <c r="Z373" s="20"/>
      <c r="AA373" s="20"/>
      <c r="AB373" s="18"/>
      <c r="AC373" s="20"/>
      <c r="AD373" s="20"/>
      <c r="AE373" s="18"/>
      <c r="AF373" s="20"/>
      <c r="AG373" s="20"/>
      <c r="AH373" s="18"/>
      <c r="AI373" s="20"/>
      <c r="AJ373" s="20"/>
      <c r="AK373" s="18"/>
      <c r="AL373" s="20"/>
      <c r="AM373" s="20"/>
      <c r="AN373" s="18"/>
      <c r="AO373" s="20"/>
      <c r="AP373" s="20"/>
      <c r="AQ373" s="18"/>
      <c r="AR373" s="18"/>
      <c r="AS373" s="18"/>
      <c r="AT373" s="18"/>
      <c r="AU373" s="18"/>
      <c r="AV373" s="18"/>
      <c r="AW373" s="18"/>
      <c r="AX373" s="18"/>
      <c r="AY373" s="18"/>
      <c r="AZ373" s="18"/>
      <c r="BA373" s="20"/>
    </row>
    <row r="374" spans="1:53" x14ac:dyDescent="0.2">
      <c r="A374" s="3"/>
      <c r="B374" s="3"/>
      <c r="D374" s="3"/>
      <c r="E374" s="3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18"/>
      <c r="T374" s="20"/>
      <c r="U374" s="20"/>
      <c r="V374" s="18"/>
      <c r="W374" s="20"/>
      <c r="X374" s="20"/>
      <c r="Y374" s="18"/>
      <c r="Z374" s="20"/>
      <c r="AA374" s="20"/>
      <c r="AB374" s="18"/>
      <c r="AC374" s="20"/>
      <c r="AD374" s="20"/>
      <c r="AE374" s="18"/>
      <c r="AF374" s="20"/>
      <c r="AG374" s="20"/>
      <c r="AH374" s="18"/>
      <c r="AI374" s="20"/>
      <c r="AJ374" s="20"/>
      <c r="AK374" s="18"/>
      <c r="AL374" s="20"/>
      <c r="AM374" s="20"/>
      <c r="AN374" s="18"/>
      <c r="AO374" s="20"/>
      <c r="AP374" s="20"/>
      <c r="AQ374" s="18"/>
      <c r="AR374" s="18"/>
      <c r="AS374" s="18"/>
      <c r="AT374" s="18"/>
      <c r="AU374" s="18"/>
      <c r="AV374" s="18"/>
      <c r="AW374" s="18"/>
      <c r="AX374" s="18"/>
      <c r="AY374" s="18"/>
      <c r="AZ374" s="18"/>
      <c r="BA374" s="20"/>
    </row>
    <row r="375" spans="1:53" x14ac:dyDescent="0.2">
      <c r="A375" s="3"/>
      <c r="B375" s="3"/>
      <c r="D375" s="3"/>
      <c r="E375" s="3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18"/>
      <c r="T375" s="20"/>
      <c r="U375" s="20"/>
      <c r="V375" s="18"/>
      <c r="W375" s="20"/>
      <c r="X375" s="20"/>
      <c r="Y375" s="18"/>
      <c r="Z375" s="20"/>
      <c r="AA375" s="20"/>
      <c r="AB375" s="18"/>
      <c r="AC375" s="20"/>
      <c r="AD375" s="20"/>
      <c r="AE375" s="18"/>
      <c r="AF375" s="20"/>
      <c r="AG375" s="20"/>
      <c r="AH375" s="18"/>
      <c r="AI375" s="20"/>
      <c r="AJ375" s="20"/>
      <c r="AK375" s="18"/>
      <c r="AL375" s="20"/>
      <c r="AM375" s="20"/>
      <c r="AN375" s="18"/>
      <c r="AO375" s="20"/>
      <c r="AP375" s="20"/>
      <c r="AQ375" s="18"/>
      <c r="AR375" s="18"/>
      <c r="AS375" s="18"/>
      <c r="AT375" s="18"/>
      <c r="AU375" s="18"/>
      <c r="AV375" s="18"/>
      <c r="AW375" s="18"/>
      <c r="AX375" s="18"/>
      <c r="AY375" s="18"/>
      <c r="AZ375" s="18"/>
      <c r="BA375" s="20"/>
    </row>
    <row r="376" spans="1:53" x14ac:dyDescent="0.2">
      <c r="A376" s="3"/>
      <c r="B376" s="3"/>
      <c r="D376" s="3"/>
      <c r="E376" s="3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18"/>
      <c r="T376" s="20"/>
      <c r="U376" s="20"/>
      <c r="V376" s="18"/>
      <c r="W376" s="20"/>
      <c r="X376" s="20"/>
      <c r="Y376" s="18"/>
      <c r="Z376" s="20"/>
      <c r="AA376" s="20"/>
      <c r="AB376" s="18"/>
      <c r="AC376" s="20"/>
      <c r="AD376" s="20"/>
      <c r="AE376" s="18"/>
      <c r="AF376" s="20"/>
      <c r="AG376" s="20"/>
      <c r="AH376" s="18"/>
      <c r="AI376" s="20"/>
      <c r="AJ376" s="20"/>
      <c r="AK376" s="18"/>
      <c r="AL376" s="20"/>
      <c r="AM376" s="20"/>
      <c r="AN376" s="18"/>
      <c r="AO376" s="20"/>
      <c r="AP376" s="20"/>
      <c r="AQ376" s="18"/>
      <c r="AR376" s="18"/>
      <c r="AS376" s="18"/>
      <c r="AT376" s="18"/>
      <c r="AU376" s="18"/>
      <c r="AV376" s="18"/>
      <c r="AW376" s="18"/>
      <c r="AX376" s="18"/>
      <c r="AY376" s="18"/>
      <c r="AZ376" s="18"/>
      <c r="BA376" s="20"/>
    </row>
    <row r="377" spans="1:53" x14ac:dyDescent="0.2">
      <c r="A377" s="3"/>
      <c r="B377" s="3"/>
      <c r="D377" s="3"/>
      <c r="E377" s="3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18"/>
      <c r="T377" s="20"/>
      <c r="U377" s="20"/>
      <c r="V377" s="18"/>
      <c r="W377" s="20"/>
      <c r="X377" s="20"/>
      <c r="Y377" s="18"/>
      <c r="Z377" s="20"/>
      <c r="AA377" s="20"/>
      <c r="AB377" s="18"/>
      <c r="AC377" s="20"/>
      <c r="AD377" s="20"/>
      <c r="AE377" s="18"/>
      <c r="AF377" s="20"/>
      <c r="AG377" s="20"/>
      <c r="AH377" s="18"/>
      <c r="AI377" s="20"/>
      <c r="AJ377" s="20"/>
      <c r="AK377" s="18"/>
      <c r="AL377" s="20"/>
      <c r="AM377" s="20"/>
      <c r="AN377" s="18"/>
      <c r="AO377" s="20"/>
      <c r="AP377" s="20"/>
      <c r="AQ377" s="18"/>
      <c r="AR377" s="18"/>
      <c r="AS377" s="18"/>
      <c r="AT377" s="18"/>
      <c r="AU377" s="18"/>
      <c r="AV377" s="18"/>
      <c r="AW377" s="18"/>
      <c r="AX377" s="18"/>
      <c r="AY377" s="18"/>
      <c r="AZ377" s="18"/>
      <c r="BA377" s="20"/>
    </row>
    <row r="378" spans="1:53" x14ac:dyDescent="0.2">
      <c r="A378" s="3"/>
      <c r="B378" s="3"/>
      <c r="D378" s="3"/>
      <c r="E378" s="3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18"/>
      <c r="T378" s="20"/>
      <c r="U378" s="20"/>
      <c r="V378" s="18"/>
      <c r="W378" s="20"/>
      <c r="X378" s="20"/>
      <c r="Y378" s="18"/>
      <c r="Z378" s="20"/>
      <c r="AA378" s="20"/>
      <c r="AB378" s="18"/>
      <c r="AC378" s="20"/>
      <c r="AD378" s="20"/>
      <c r="AE378" s="18"/>
      <c r="AF378" s="20"/>
      <c r="AG378" s="20"/>
      <c r="AH378" s="18"/>
      <c r="AI378" s="20"/>
      <c r="AJ378" s="20"/>
      <c r="AK378" s="18"/>
      <c r="AL378" s="20"/>
      <c r="AM378" s="20"/>
      <c r="AN378" s="18"/>
      <c r="AO378" s="20"/>
      <c r="AP378" s="20"/>
      <c r="AQ378" s="18"/>
      <c r="AR378" s="18"/>
      <c r="AS378" s="18"/>
      <c r="AT378" s="18"/>
      <c r="AU378" s="18"/>
      <c r="AV378" s="18"/>
      <c r="AW378" s="18"/>
      <c r="AX378" s="18"/>
      <c r="AY378" s="18"/>
      <c r="AZ378" s="18"/>
      <c r="BA378" s="20"/>
    </row>
    <row r="379" spans="1:53" x14ac:dyDescent="0.2">
      <c r="A379" s="3"/>
      <c r="B379" s="3"/>
      <c r="D379" s="3"/>
      <c r="E379" s="3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18"/>
      <c r="T379" s="20"/>
      <c r="U379" s="20"/>
      <c r="V379" s="18"/>
      <c r="W379" s="20"/>
      <c r="X379" s="20"/>
      <c r="Y379" s="18"/>
      <c r="Z379" s="20"/>
      <c r="AA379" s="20"/>
      <c r="AB379" s="18"/>
      <c r="AC379" s="20"/>
      <c r="AD379" s="20"/>
      <c r="AE379" s="18"/>
      <c r="AF379" s="20"/>
      <c r="AG379" s="20"/>
      <c r="AH379" s="18"/>
      <c r="AI379" s="20"/>
      <c r="AJ379" s="20"/>
      <c r="AK379" s="18"/>
      <c r="AL379" s="20"/>
      <c r="AM379" s="20"/>
      <c r="AN379" s="18"/>
      <c r="AO379" s="20"/>
      <c r="AP379" s="20"/>
      <c r="AQ379" s="18"/>
      <c r="AR379" s="18"/>
      <c r="AS379" s="18"/>
      <c r="AT379" s="18"/>
      <c r="AU379" s="18"/>
      <c r="AV379" s="18"/>
      <c r="AW379" s="18"/>
      <c r="AX379" s="18"/>
      <c r="AY379" s="18"/>
      <c r="AZ379" s="18"/>
      <c r="BA379" s="20"/>
    </row>
    <row r="380" spans="1:53" x14ac:dyDescent="0.2">
      <c r="A380" s="3"/>
      <c r="B380" s="3"/>
      <c r="D380" s="3"/>
      <c r="E380" s="3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18"/>
      <c r="T380" s="20"/>
      <c r="U380" s="20"/>
      <c r="V380" s="18"/>
      <c r="W380" s="20"/>
      <c r="X380" s="20"/>
      <c r="Y380" s="18"/>
      <c r="Z380" s="20"/>
      <c r="AA380" s="20"/>
      <c r="AB380" s="18"/>
      <c r="AC380" s="20"/>
      <c r="AD380" s="20"/>
      <c r="AE380" s="18"/>
      <c r="AF380" s="20"/>
      <c r="AG380" s="20"/>
      <c r="AH380" s="18"/>
      <c r="AI380" s="20"/>
      <c r="AJ380" s="20"/>
      <c r="AK380" s="18"/>
      <c r="AL380" s="20"/>
      <c r="AM380" s="20"/>
      <c r="AN380" s="18"/>
      <c r="AO380" s="20"/>
      <c r="AP380" s="20"/>
      <c r="AQ380" s="18"/>
      <c r="AR380" s="18"/>
      <c r="AS380" s="18"/>
      <c r="AT380" s="18"/>
      <c r="AU380" s="18"/>
      <c r="AV380" s="18"/>
      <c r="AW380" s="18"/>
      <c r="AX380" s="18"/>
      <c r="AY380" s="18"/>
      <c r="AZ380" s="18"/>
      <c r="BA380" s="20"/>
    </row>
    <row r="381" spans="1:53" x14ac:dyDescent="0.2">
      <c r="A381" s="3"/>
      <c r="B381" s="3"/>
      <c r="D381" s="3"/>
      <c r="E381" s="3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18"/>
      <c r="T381" s="20"/>
      <c r="U381" s="20"/>
      <c r="V381" s="18"/>
      <c r="W381" s="20"/>
      <c r="X381" s="20"/>
      <c r="Y381" s="18"/>
      <c r="Z381" s="20"/>
      <c r="AA381" s="20"/>
      <c r="AB381" s="18"/>
      <c r="AC381" s="20"/>
      <c r="AD381" s="20"/>
      <c r="AE381" s="18"/>
      <c r="AF381" s="20"/>
      <c r="AG381" s="20"/>
      <c r="AH381" s="18"/>
      <c r="AI381" s="20"/>
      <c r="AJ381" s="20"/>
      <c r="AK381" s="18"/>
      <c r="AL381" s="20"/>
      <c r="AM381" s="20"/>
      <c r="AN381" s="18"/>
      <c r="AO381" s="20"/>
      <c r="AP381" s="20"/>
      <c r="AQ381" s="18"/>
      <c r="AR381" s="18"/>
      <c r="AS381" s="18"/>
      <c r="AT381" s="18"/>
      <c r="AU381" s="18"/>
      <c r="AV381" s="18"/>
      <c r="AW381" s="18"/>
      <c r="AX381" s="18"/>
      <c r="AY381" s="18"/>
      <c r="AZ381" s="18"/>
      <c r="BA381" s="20"/>
    </row>
    <row r="382" spans="1:53" x14ac:dyDescent="0.2">
      <c r="A382" s="3"/>
      <c r="B382" s="3"/>
      <c r="D382" s="3"/>
      <c r="E382" s="3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18"/>
      <c r="T382" s="20"/>
      <c r="U382" s="20"/>
      <c r="V382" s="18"/>
      <c r="W382" s="20"/>
      <c r="X382" s="20"/>
      <c r="Y382" s="18"/>
      <c r="Z382" s="20"/>
      <c r="AA382" s="20"/>
      <c r="AB382" s="18"/>
      <c r="AC382" s="20"/>
      <c r="AD382" s="20"/>
      <c r="AE382" s="18"/>
      <c r="AF382" s="20"/>
      <c r="AG382" s="20"/>
      <c r="AH382" s="18"/>
      <c r="AI382" s="20"/>
      <c r="AJ382" s="20"/>
      <c r="AK382" s="18"/>
      <c r="AL382" s="20"/>
      <c r="AM382" s="20"/>
      <c r="AN382" s="18"/>
      <c r="AO382" s="20"/>
      <c r="AP382" s="20"/>
      <c r="AQ382" s="18"/>
      <c r="AR382" s="18"/>
      <c r="AS382" s="18"/>
      <c r="AT382" s="18"/>
      <c r="AU382" s="18"/>
      <c r="AV382" s="18"/>
      <c r="AW382" s="18"/>
      <c r="AX382" s="18"/>
      <c r="AY382" s="18"/>
      <c r="AZ382" s="18"/>
      <c r="BA382" s="20"/>
    </row>
    <row r="383" spans="1:53" x14ac:dyDescent="0.2">
      <c r="A383" s="3"/>
      <c r="B383" s="3"/>
      <c r="D383" s="3"/>
      <c r="E383" s="3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18"/>
      <c r="T383" s="20"/>
      <c r="U383" s="20"/>
      <c r="V383" s="18"/>
      <c r="W383" s="20"/>
      <c r="X383" s="20"/>
      <c r="Y383" s="18"/>
      <c r="Z383" s="20"/>
      <c r="AA383" s="20"/>
      <c r="AB383" s="18"/>
      <c r="AC383" s="20"/>
      <c r="AD383" s="20"/>
      <c r="AE383" s="18"/>
      <c r="AF383" s="20"/>
      <c r="AG383" s="20"/>
      <c r="AH383" s="18"/>
      <c r="AI383" s="20"/>
      <c r="AJ383" s="20"/>
      <c r="AK383" s="18"/>
      <c r="AL383" s="20"/>
      <c r="AM383" s="20"/>
      <c r="AN383" s="18"/>
      <c r="AO383" s="20"/>
      <c r="AP383" s="20"/>
      <c r="AQ383" s="18"/>
      <c r="AR383" s="18"/>
      <c r="AS383" s="18"/>
      <c r="AT383" s="18"/>
      <c r="AU383" s="18"/>
      <c r="AV383" s="18"/>
      <c r="AW383" s="18"/>
      <c r="AX383" s="18"/>
      <c r="AY383" s="18"/>
      <c r="AZ383" s="18"/>
      <c r="BA383" s="20"/>
    </row>
    <row r="384" spans="1:53" x14ac:dyDescent="0.2">
      <c r="A384" s="3"/>
      <c r="B384" s="3"/>
      <c r="D384" s="3"/>
      <c r="E384" s="3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18"/>
      <c r="T384" s="20"/>
      <c r="U384" s="20"/>
      <c r="V384" s="18"/>
      <c r="W384" s="20"/>
      <c r="X384" s="20"/>
      <c r="Y384" s="18"/>
      <c r="Z384" s="20"/>
      <c r="AA384" s="20"/>
      <c r="AB384" s="18"/>
      <c r="AC384" s="20"/>
      <c r="AD384" s="20"/>
      <c r="AE384" s="18"/>
      <c r="AF384" s="20"/>
      <c r="AG384" s="20"/>
      <c r="AH384" s="18"/>
      <c r="AI384" s="20"/>
      <c r="AJ384" s="20"/>
      <c r="AK384" s="18"/>
      <c r="AL384" s="20"/>
      <c r="AM384" s="20"/>
      <c r="AN384" s="18"/>
      <c r="AO384" s="20"/>
      <c r="AP384" s="20"/>
      <c r="AQ384" s="18"/>
      <c r="AR384" s="18"/>
      <c r="AS384" s="18"/>
      <c r="AT384" s="18"/>
      <c r="AU384" s="18"/>
      <c r="AV384" s="18"/>
      <c r="AW384" s="18"/>
      <c r="AX384" s="18"/>
      <c r="AY384" s="18"/>
      <c r="AZ384" s="18"/>
      <c r="BA384" s="20"/>
    </row>
    <row r="385" spans="1:53" x14ac:dyDescent="0.2">
      <c r="A385" s="3"/>
      <c r="B385" s="3"/>
      <c r="D385" s="3"/>
      <c r="E385" s="3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18"/>
      <c r="T385" s="20"/>
      <c r="U385" s="20"/>
      <c r="V385" s="18"/>
      <c r="W385" s="20"/>
      <c r="X385" s="20"/>
      <c r="Y385" s="18"/>
      <c r="Z385" s="20"/>
      <c r="AA385" s="20"/>
      <c r="AB385" s="18"/>
      <c r="AC385" s="20"/>
      <c r="AD385" s="20"/>
      <c r="AE385" s="18"/>
      <c r="AF385" s="20"/>
      <c r="AG385" s="20"/>
      <c r="AH385" s="18"/>
      <c r="AI385" s="20"/>
      <c r="AJ385" s="20"/>
      <c r="AK385" s="18"/>
      <c r="AL385" s="20"/>
      <c r="AM385" s="20"/>
      <c r="AN385" s="18"/>
      <c r="AO385" s="20"/>
      <c r="AP385" s="20"/>
      <c r="AQ385" s="18"/>
      <c r="AR385" s="18"/>
      <c r="AS385" s="18"/>
      <c r="AT385" s="18"/>
      <c r="AU385" s="18"/>
      <c r="AV385" s="18"/>
      <c r="AW385" s="18"/>
      <c r="AX385" s="18"/>
      <c r="AY385" s="18"/>
      <c r="AZ385" s="18"/>
      <c r="BA385" s="20"/>
    </row>
    <row r="386" spans="1:53" x14ac:dyDescent="0.2">
      <c r="A386" s="3"/>
      <c r="B386" s="3"/>
      <c r="D386" s="3"/>
      <c r="E386" s="3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18"/>
      <c r="T386" s="20"/>
      <c r="U386" s="20"/>
      <c r="V386" s="18"/>
      <c r="W386" s="20"/>
      <c r="X386" s="20"/>
      <c r="Y386" s="18"/>
      <c r="Z386" s="20"/>
      <c r="AA386" s="20"/>
      <c r="AB386" s="18"/>
      <c r="AC386" s="20"/>
      <c r="AD386" s="20"/>
      <c r="AE386" s="18"/>
      <c r="AF386" s="20"/>
      <c r="AG386" s="20"/>
      <c r="AH386" s="18"/>
      <c r="AI386" s="20"/>
      <c r="AJ386" s="20"/>
      <c r="AK386" s="18"/>
      <c r="AL386" s="20"/>
      <c r="AM386" s="20"/>
      <c r="AN386" s="18"/>
      <c r="AO386" s="20"/>
      <c r="AP386" s="20"/>
      <c r="AQ386" s="18"/>
      <c r="AR386" s="18"/>
      <c r="AS386" s="18"/>
      <c r="AT386" s="18"/>
      <c r="AU386" s="18"/>
      <c r="AV386" s="18"/>
      <c r="AW386" s="18"/>
      <c r="AX386" s="18"/>
      <c r="AY386" s="18"/>
      <c r="AZ386" s="18"/>
      <c r="BA386" s="20"/>
    </row>
    <row r="387" spans="1:53" x14ac:dyDescent="0.2">
      <c r="A387" s="3"/>
      <c r="B387" s="3"/>
      <c r="D387" s="3"/>
      <c r="E387" s="3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18"/>
      <c r="T387" s="20"/>
      <c r="U387" s="20"/>
      <c r="V387" s="18"/>
      <c r="W387" s="20"/>
      <c r="X387" s="20"/>
      <c r="Y387" s="18"/>
      <c r="Z387" s="20"/>
      <c r="AA387" s="20"/>
      <c r="AB387" s="18"/>
      <c r="AC387" s="20"/>
      <c r="AD387" s="20"/>
      <c r="AE387" s="18"/>
      <c r="AF387" s="20"/>
      <c r="AG387" s="20"/>
      <c r="AH387" s="18"/>
      <c r="AI387" s="20"/>
      <c r="AJ387" s="20"/>
      <c r="AK387" s="18"/>
      <c r="AL387" s="20"/>
      <c r="AM387" s="20"/>
      <c r="AN387" s="18"/>
      <c r="AO387" s="20"/>
      <c r="AP387" s="20"/>
      <c r="AQ387" s="18"/>
      <c r="AR387" s="18"/>
      <c r="AS387" s="18"/>
      <c r="AT387" s="18"/>
      <c r="AU387" s="18"/>
      <c r="AV387" s="18"/>
      <c r="AW387" s="18"/>
      <c r="AX387" s="18"/>
      <c r="AY387" s="18"/>
      <c r="AZ387" s="18"/>
      <c r="BA387" s="20"/>
    </row>
    <row r="388" spans="1:53" x14ac:dyDescent="0.2">
      <c r="A388" s="3"/>
      <c r="B388" s="3"/>
      <c r="D388" s="3"/>
      <c r="E388" s="3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18"/>
      <c r="T388" s="20"/>
      <c r="U388" s="20"/>
      <c r="V388" s="18"/>
      <c r="W388" s="20"/>
      <c r="X388" s="20"/>
      <c r="Y388" s="18"/>
      <c r="Z388" s="20"/>
      <c r="AA388" s="20"/>
      <c r="AB388" s="18"/>
      <c r="AC388" s="20"/>
      <c r="AD388" s="20"/>
      <c r="AE388" s="18"/>
      <c r="AF388" s="20"/>
      <c r="AG388" s="20"/>
      <c r="AH388" s="18"/>
      <c r="AI388" s="20"/>
      <c r="AJ388" s="20"/>
      <c r="AK388" s="18"/>
      <c r="AL388" s="20"/>
      <c r="AM388" s="20"/>
      <c r="AN388" s="18"/>
      <c r="AO388" s="20"/>
      <c r="AP388" s="20"/>
      <c r="AQ388" s="18"/>
      <c r="AR388" s="18"/>
      <c r="AS388" s="18"/>
      <c r="AT388" s="18"/>
      <c r="AU388" s="18"/>
      <c r="AV388" s="18"/>
      <c r="AW388" s="18"/>
      <c r="AX388" s="18"/>
      <c r="AY388" s="18"/>
      <c r="AZ388" s="18"/>
      <c r="BA388" s="20"/>
    </row>
    <row r="389" spans="1:53" x14ac:dyDescent="0.2">
      <c r="A389" s="3"/>
      <c r="B389" s="3"/>
      <c r="D389" s="3"/>
      <c r="E389" s="3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18"/>
      <c r="T389" s="20"/>
      <c r="U389" s="20"/>
      <c r="V389" s="18"/>
      <c r="W389" s="20"/>
      <c r="X389" s="20"/>
      <c r="Y389" s="18"/>
      <c r="Z389" s="20"/>
      <c r="AA389" s="20"/>
      <c r="AB389" s="18"/>
      <c r="AC389" s="20"/>
      <c r="AD389" s="20"/>
      <c r="AE389" s="18"/>
      <c r="AF389" s="20"/>
      <c r="AG389" s="20"/>
      <c r="AH389" s="18"/>
      <c r="AI389" s="20"/>
      <c r="AJ389" s="20"/>
      <c r="AK389" s="18"/>
      <c r="AL389" s="20"/>
      <c r="AM389" s="20"/>
      <c r="AN389" s="18"/>
      <c r="AO389" s="20"/>
      <c r="AP389" s="20"/>
      <c r="AQ389" s="18"/>
      <c r="AR389" s="18"/>
      <c r="AS389" s="18"/>
      <c r="AT389" s="18"/>
      <c r="AU389" s="18"/>
      <c r="AV389" s="18"/>
      <c r="AW389" s="18"/>
      <c r="AX389" s="18"/>
      <c r="AY389" s="18"/>
      <c r="AZ389" s="18"/>
      <c r="BA389" s="20"/>
    </row>
    <row r="390" spans="1:53" x14ac:dyDescent="0.2">
      <c r="A390" s="3"/>
      <c r="B390" s="3"/>
      <c r="D390" s="3"/>
      <c r="E390" s="3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18"/>
      <c r="T390" s="20"/>
      <c r="U390" s="20"/>
      <c r="V390" s="18"/>
      <c r="W390" s="20"/>
      <c r="X390" s="20"/>
      <c r="Y390" s="18"/>
      <c r="Z390" s="20"/>
      <c r="AA390" s="20"/>
      <c r="AB390" s="18"/>
      <c r="AC390" s="20"/>
      <c r="AD390" s="20"/>
      <c r="AE390" s="18"/>
      <c r="AF390" s="20"/>
      <c r="AG390" s="20"/>
      <c r="AH390" s="18"/>
      <c r="AI390" s="20"/>
      <c r="AJ390" s="20"/>
      <c r="AK390" s="18"/>
      <c r="AL390" s="20"/>
      <c r="AM390" s="20"/>
      <c r="AN390" s="18"/>
      <c r="AO390" s="20"/>
      <c r="AP390" s="20"/>
      <c r="AQ390" s="18"/>
      <c r="AR390" s="18"/>
      <c r="AS390" s="18"/>
      <c r="AT390" s="18"/>
      <c r="AU390" s="18"/>
      <c r="AV390" s="18"/>
      <c r="AW390" s="18"/>
      <c r="AX390" s="18"/>
      <c r="AY390" s="18"/>
      <c r="AZ390" s="18"/>
      <c r="BA390" s="20"/>
    </row>
    <row r="391" spans="1:53" x14ac:dyDescent="0.2">
      <c r="A391" s="3"/>
      <c r="B391" s="3"/>
      <c r="D391" s="3"/>
      <c r="E391" s="3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18"/>
      <c r="T391" s="20"/>
      <c r="U391" s="20"/>
      <c r="V391" s="18"/>
      <c r="W391" s="20"/>
      <c r="X391" s="20"/>
      <c r="Y391" s="18"/>
      <c r="Z391" s="20"/>
      <c r="AA391" s="20"/>
      <c r="AB391" s="18"/>
      <c r="AC391" s="20"/>
      <c r="AD391" s="20"/>
      <c r="AE391" s="18"/>
      <c r="AF391" s="20"/>
      <c r="AG391" s="20"/>
      <c r="AH391" s="18"/>
      <c r="AI391" s="20"/>
      <c r="AJ391" s="20"/>
      <c r="AK391" s="18"/>
      <c r="AL391" s="20"/>
      <c r="AM391" s="20"/>
      <c r="AN391" s="18"/>
      <c r="AO391" s="20"/>
      <c r="AP391" s="20"/>
      <c r="AQ391" s="18"/>
      <c r="AR391" s="18"/>
      <c r="AS391" s="18"/>
      <c r="AT391" s="18"/>
      <c r="AU391" s="18"/>
      <c r="AV391" s="18"/>
      <c r="AW391" s="18"/>
      <c r="AX391" s="18"/>
      <c r="AY391" s="18"/>
      <c r="AZ391" s="18"/>
      <c r="BA391" s="20"/>
    </row>
    <row r="392" spans="1:53" x14ac:dyDescent="0.2">
      <c r="A392" s="3"/>
      <c r="B392" s="3"/>
      <c r="D392" s="3"/>
      <c r="E392" s="3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18"/>
      <c r="T392" s="20"/>
      <c r="U392" s="20"/>
      <c r="V392" s="18"/>
      <c r="W392" s="20"/>
      <c r="X392" s="20"/>
      <c r="Y392" s="18"/>
      <c r="Z392" s="20"/>
      <c r="AA392" s="20"/>
      <c r="AB392" s="18"/>
      <c r="AC392" s="20"/>
      <c r="AD392" s="20"/>
      <c r="AE392" s="18"/>
      <c r="AF392" s="20"/>
      <c r="AG392" s="20"/>
      <c r="AH392" s="18"/>
      <c r="AI392" s="20"/>
      <c r="AJ392" s="20"/>
      <c r="AK392" s="18"/>
      <c r="AL392" s="20"/>
      <c r="AM392" s="20"/>
      <c r="AN392" s="18"/>
      <c r="AO392" s="20"/>
      <c r="AP392" s="20"/>
      <c r="AQ392" s="18"/>
      <c r="AR392" s="18"/>
      <c r="AS392" s="18"/>
      <c r="AT392" s="18"/>
      <c r="AU392" s="18"/>
      <c r="AV392" s="18"/>
      <c r="AW392" s="18"/>
      <c r="AX392" s="18"/>
      <c r="AY392" s="18"/>
      <c r="AZ392" s="18"/>
      <c r="BA392" s="20"/>
    </row>
    <row r="393" spans="1:53" x14ac:dyDescent="0.2">
      <c r="A393" s="3"/>
      <c r="B393" s="3"/>
      <c r="D393" s="3"/>
      <c r="E393" s="3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18"/>
      <c r="T393" s="20"/>
      <c r="U393" s="20"/>
      <c r="V393" s="18"/>
      <c r="W393" s="20"/>
      <c r="X393" s="20"/>
      <c r="Y393" s="18"/>
      <c r="Z393" s="20"/>
      <c r="AA393" s="20"/>
      <c r="AB393" s="18"/>
      <c r="AC393" s="20"/>
      <c r="AD393" s="20"/>
      <c r="AE393" s="18"/>
      <c r="AF393" s="20"/>
      <c r="AG393" s="20"/>
      <c r="AH393" s="18"/>
      <c r="AI393" s="20"/>
      <c r="AJ393" s="20"/>
      <c r="AK393" s="18"/>
      <c r="AL393" s="20"/>
      <c r="AM393" s="20"/>
      <c r="AN393" s="18"/>
      <c r="AO393" s="20"/>
      <c r="AP393" s="20"/>
      <c r="AQ393" s="18"/>
      <c r="AR393" s="18"/>
      <c r="AS393" s="18"/>
      <c r="AT393" s="18"/>
      <c r="AU393" s="18"/>
      <c r="AV393" s="18"/>
      <c r="AW393" s="18"/>
      <c r="AX393" s="18"/>
      <c r="AY393" s="18"/>
      <c r="AZ393" s="18"/>
      <c r="BA393" s="20"/>
    </row>
    <row r="394" spans="1:53" x14ac:dyDescent="0.2">
      <c r="A394" s="3"/>
      <c r="B394" s="3"/>
      <c r="D394" s="3"/>
      <c r="E394" s="3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18"/>
      <c r="T394" s="20"/>
      <c r="U394" s="20"/>
      <c r="V394" s="18"/>
      <c r="W394" s="20"/>
      <c r="X394" s="20"/>
      <c r="Y394" s="18"/>
      <c r="Z394" s="20"/>
      <c r="AA394" s="20"/>
      <c r="AB394" s="18"/>
      <c r="AC394" s="20"/>
      <c r="AD394" s="20"/>
      <c r="AE394" s="18"/>
      <c r="AF394" s="20"/>
      <c r="AG394" s="20"/>
      <c r="AH394" s="18"/>
      <c r="AI394" s="20"/>
      <c r="AJ394" s="20"/>
      <c r="AK394" s="18"/>
      <c r="AL394" s="20"/>
      <c r="AM394" s="20"/>
      <c r="AN394" s="18"/>
      <c r="AO394" s="20"/>
      <c r="AP394" s="20"/>
      <c r="AQ394" s="18"/>
      <c r="AR394" s="18"/>
      <c r="AS394" s="18"/>
      <c r="AT394" s="18"/>
      <c r="AU394" s="18"/>
      <c r="AV394" s="18"/>
      <c r="AW394" s="18"/>
      <c r="AX394" s="18"/>
      <c r="AY394" s="18"/>
      <c r="AZ394" s="18"/>
      <c r="BA394" s="20"/>
    </row>
    <row r="395" spans="1:53" x14ac:dyDescent="0.2">
      <c r="A395" s="3"/>
      <c r="B395" s="3"/>
      <c r="D395" s="3"/>
      <c r="E395" s="3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18"/>
      <c r="T395" s="20"/>
      <c r="U395" s="20"/>
      <c r="V395" s="18"/>
      <c r="W395" s="20"/>
      <c r="X395" s="20"/>
      <c r="Y395" s="18"/>
      <c r="Z395" s="20"/>
      <c r="AA395" s="20"/>
      <c r="AB395" s="18"/>
      <c r="AC395" s="20"/>
      <c r="AD395" s="20"/>
      <c r="AE395" s="18"/>
      <c r="AF395" s="20"/>
      <c r="AG395" s="20"/>
      <c r="AH395" s="18"/>
      <c r="AI395" s="20"/>
      <c r="AJ395" s="20"/>
      <c r="AK395" s="18"/>
      <c r="AL395" s="20"/>
      <c r="AM395" s="20"/>
      <c r="AN395" s="18"/>
      <c r="AO395" s="20"/>
      <c r="AP395" s="20"/>
      <c r="AQ395" s="18"/>
      <c r="AR395" s="18"/>
      <c r="AS395" s="18"/>
      <c r="AT395" s="18"/>
      <c r="AU395" s="18"/>
      <c r="AV395" s="18"/>
      <c r="AW395" s="18"/>
      <c r="AX395" s="18"/>
      <c r="AY395" s="18"/>
      <c r="AZ395" s="18"/>
      <c r="BA395" s="20"/>
    </row>
    <row r="396" spans="1:53" x14ac:dyDescent="0.2">
      <c r="A396" s="3"/>
      <c r="B396" s="3"/>
      <c r="D396" s="3"/>
      <c r="E396" s="3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18"/>
      <c r="T396" s="20"/>
      <c r="U396" s="20"/>
      <c r="V396" s="18"/>
      <c r="W396" s="20"/>
      <c r="X396" s="20"/>
      <c r="Y396" s="18"/>
      <c r="Z396" s="20"/>
      <c r="AA396" s="20"/>
      <c r="AB396" s="18"/>
      <c r="AC396" s="20"/>
      <c r="AD396" s="20"/>
      <c r="AE396" s="18"/>
      <c r="AF396" s="20"/>
      <c r="AG396" s="20"/>
      <c r="AH396" s="18"/>
      <c r="AI396" s="20"/>
      <c r="AJ396" s="20"/>
      <c r="AK396" s="18"/>
      <c r="AL396" s="20"/>
      <c r="AM396" s="20"/>
      <c r="AN396" s="18"/>
      <c r="AO396" s="20"/>
      <c r="AP396" s="20"/>
      <c r="AQ396" s="18"/>
      <c r="AR396" s="18"/>
      <c r="AS396" s="18"/>
      <c r="AT396" s="18"/>
      <c r="AU396" s="18"/>
      <c r="AV396" s="18"/>
      <c r="AW396" s="18"/>
      <c r="AX396" s="18"/>
      <c r="AY396" s="18"/>
      <c r="AZ396" s="18"/>
      <c r="BA396" s="20"/>
    </row>
    <row r="397" spans="1:53" x14ac:dyDescent="0.2">
      <c r="A397" s="3"/>
      <c r="B397" s="3"/>
      <c r="D397" s="3"/>
      <c r="E397" s="3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18"/>
      <c r="T397" s="20"/>
      <c r="U397" s="20"/>
      <c r="V397" s="18"/>
      <c r="W397" s="20"/>
      <c r="X397" s="20"/>
      <c r="Y397" s="18"/>
      <c r="Z397" s="20"/>
      <c r="AA397" s="20"/>
      <c r="AB397" s="18"/>
      <c r="AC397" s="20"/>
      <c r="AD397" s="20"/>
      <c r="AE397" s="18"/>
      <c r="AF397" s="20"/>
      <c r="AG397" s="20"/>
      <c r="AH397" s="18"/>
      <c r="AI397" s="20"/>
      <c r="AJ397" s="20"/>
      <c r="AK397" s="18"/>
      <c r="AL397" s="20"/>
      <c r="AM397" s="20"/>
      <c r="AN397" s="18"/>
      <c r="AO397" s="20"/>
      <c r="AP397" s="20"/>
      <c r="AQ397" s="18"/>
      <c r="AR397" s="18"/>
      <c r="AS397" s="18"/>
      <c r="AT397" s="18"/>
      <c r="AU397" s="18"/>
      <c r="AV397" s="18"/>
      <c r="AW397" s="18"/>
      <c r="AX397" s="18"/>
      <c r="AY397" s="18"/>
      <c r="AZ397" s="18"/>
      <c r="BA397" s="20"/>
    </row>
    <row r="398" spans="1:53" x14ac:dyDescent="0.2">
      <c r="A398" s="3"/>
      <c r="B398" s="3"/>
      <c r="D398" s="3"/>
      <c r="E398" s="3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18"/>
      <c r="T398" s="20"/>
      <c r="U398" s="20"/>
      <c r="V398" s="18"/>
      <c r="W398" s="20"/>
      <c r="X398" s="20"/>
      <c r="Y398" s="18"/>
      <c r="Z398" s="20"/>
      <c r="AA398" s="20"/>
      <c r="AB398" s="18"/>
      <c r="AC398" s="20"/>
      <c r="AD398" s="20"/>
      <c r="AE398" s="18"/>
      <c r="AF398" s="20"/>
      <c r="AG398" s="20"/>
      <c r="AH398" s="18"/>
      <c r="AI398" s="20"/>
      <c r="AJ398" s="20"/>
      <c r="AK398" s="18"/>
      <c r="AL398" s="20"/>
      <c r="AM398" s="20"/>
      <c r="AN398" s="18"/>
      <c r="AO398" s="20"/>
      <c r="AP398" s="20"/>
      <c r="AQ398" s="18"/>
      <c r="AR398" s="18"/>
      <c r="AS398" s="18"/>
      <c r="AT398" s="18"/>
      <c r="AU398" s="18"/>
      <c r="AV398" s="18"/>
      <c r="AW398" s="18"/>
      <c r="AX398" s="18"/>
      <c r="AY398" s="18"/>
      <c r="AZ398" s="18"/>
      <c r="BA398" s="20"/>
    </row>
    <row r="399" spans="1:53" x14ac:dyDescent="0.2">
      <c r="A399" s="3"/>
      <c r="B399" s="3"/>
      <c r="D399" s="3"/>
      <c r="E399" s="3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18"/>
      <c r="T399" s="20"/>
      <c r="U399" s="20"/>
      <c r="V399" s="18"/>
      <c r="W399" s="20"/>
      <c r="X399" s="20"/>
      <c r="Y399" s="18"/>
      <c r="Z399" s="20"/>
      <c r="AA399" s="20"/>
      <c r="AB399" s="18"/>
      <c r="AC399" s="20"/>
      <c r="AD399" s="20"/>
      <c r="AE399" s="18"/>
      <c r="AF399" s="20"/>
      <c r="AG399" s="20"/>
      <c r="AH399" s="18"/>
      <c r="AI399" s="20"/>
      <c r="AJ399" s="20"/>
      <c r="AK399" s="18"/>
      <c r="AL399" s="20"/>
      <c r="AM399" s="20"/>
      <c r="AN399" s="18"/>
      <c r="AO399" s="20"/>
      <c r="AP399" s="20"/>
      <c r="AQ399" s="18"/>
      <c r="AR399" s="18"/>
      <c r="AS399" s="18"/>
      <c r="AT399" s="18"/>
      <c r="AU399" s="18"/>
      <c r="AV399" s="18"/>
      <c r="AW399" s="18"/>
      <c r="AX399" s="18"/>
      <c r="AY399" s="18"/>
      <c r="AZ399" s="18"/>
      <c r="BA399" s="20"/>
    </row>
    <row r="400" spans="1:53" x14ac:dyDescent="0.2">
      <c r="A400" s="3"/>
      <c r="B400" s="3"/>
      <c r="D400" s="3"/>
      <c r="E400" s="3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18"/>
      <c r="T400" s="20"/>
      <c r="U400" s="20"/>
      <c r="V400" s="18"/>
      <c r="W400" s="20"/>
      <c r="X400" s="20"/>
      <c r="Y400" s="18"/>
      <c r="Z400" s="20"/>
      <c r="AA400" s="20"/>
      <c r="AB400" s="18"/>
      <c r="AC400" s="20"/>
      <c r="AD400" s="20"/>
      <c r="AE400" s="18"/>
      <c r="AF400" s="20"/>
      <c r="AG400" s="20"/>
      <c r="AH400" s="18"/>
      <c r="AI400" s="20"/>
      <c r="AJ400" s="20"/>
      <c r="AK400" s="18"/>
      <c r="AL400" s="20"/>
      <c r="AM400" s="20"/>
      <c r="AN400" s="18"/>
      <c r="AO400" s="20"/>
      <c r="AP400" s="20"/>
      <c r="AQ400" s="18"/>
      <c r="AR400" s="18"/>
      <c r="AS400" s="18"/>
      <c r="AT400" s="18"/>
      <c r="AU400" s="18"/>
      <c r="AV400" s="18"/>
      <c r="AW400" s="18"/>
      <c r="AX400" s="18"/>
      <c r="AY400" s="18"/>
      <c r="AZ400" s="18"/>
      <c r="BA400" s="20"/>
    </row>
    <row r="401" spans="1:53" x14ac:dyDescent="0.2">
      <c r="A401" s="3"/>
      <c r="B401" s="3"/>
      <c r="D401" s="3"/>
      <c r="E401" s="3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18"/>
      <c r="T401" s="20"/>
      <c r="U401" s="20"/>
      <c r="V401" s="18"/>
      <c r="W401" s="20"/>
      <c r="X401" s="20"/>
      <c r="Y401" s="18"/>
      <c r="Z401" s="20"/>
      <c r="AA401" s="20"/>
      <c r="AB401" s="18"/>
      <c r="AC401" s="20"/>
      <c r="AD401" s="20"/>
      <c r="AE401" s="18"/>
      <c r="AF401" s="20"/>
      <c r="AG401" s="20"/>
      <c r="AH401" s="18"/>
      <c r="AI401" s="20"/>
      <c r="AJ401" s="20"/>
      <c r="AK401" s="18"/>
      <c r="AL401" s="20"/>
      <c r="AM401" s="20"/>
      <c r="AN401" s="18"/>
      <c r="AO401" s="20"/>
      <c r="AP401" s="20"/>
      <c r="AQ401" s="18"/>
      <c r="AR401" s="18"/>
      <c r="AS401" s="18"/>
      <c r="AT401" s="18"/>
      <c r="AU401" s="18"/>
      <c r="AV401" s="18"/>
      <c r="AW401" s="18"/>
      <c r="AX401" s="18"/>
      <c r="AY401" s="18"/>
      <c r="AZ401" s="18"/>
      <c r="BA401" s="20"/>
    </row>
    <row r="402" spans="1:53" x14ac:dyDescent="0.2">
      <c r="A402" s="3"/>
      <c r="B402" s="3"/>
      <c r="D402" s="3"/>
      <c r="E402" s="3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18"/>
      <c r="T402" s="20"/>
      <c r="U402" s="20"/>
      <c r="V402" s="18"/>
      <c r="W402" s="20"/>
      <c r="X402" s="20"/>
      <c r="Y402" s="18"/>
      <c r="Z402" s="20"/>
      <c r="AA402" s="20"/>
      <c r="AB402" s="18"/>
      <c r="AC402" s="20"/>
      <c r="AD402" s="20"/>
      <c r="AE402" s="18"/>
      <c r="AF402" s="20"/>
      <c r="AG402" s="20"/>
      <c r="AH402" s="18"/>
      <c r="AI402" s="20"/>
      <c r="AJ402" s="20"/>
      <c r="AK402" s="18"/>
      <c r="AL402" s="20"/>
      <c r="AM402" s="20"/>
      <c r="AN402" s="18"/>
      <c r="AO402" s="20"/>
      <c r="AP402" s="20"/>
      <c r="AQ402" s="18"/>
      <c r="AR402" s="18"/>
      <c r="AS402" s="18"/>
      <c r="AT402" s="18"/>
      <c r="AU402" s="18"/>
      <c r="AV402" s="18"/>
      <c r="AW402" s="18"/>
      <c r="AX402" s="18"/>
      <c r="AY402" s="18"/>
      <c r="AZ402" s="18"/>
      <c r="BA402" s="20"/>
    </row>
    <row r="403" spans="1:53" x14ac:dyDescent="0.2">
      <c r="A403" s="3"/>
      <c r="B403" s="3"/>
      <c r="D403" s="3"/>
      <c r="E403" s="3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18"/>
      <c r="T403" s="20"/>
      <c r="U403" s="20"/>
      <c r="V403" s="18"/>
      <c r="W403" s="20"/>
      <c r="X403" s="20"/>
      <c r="Y403" s="18"/>
      <c r="Z403" s="20"/>
      <c r="AA403" s="20"/>
      <c r="AB403" s="18"/>
      <c r="AC403" s="20"/>
      <c r="AD403" s="20"/>
      <c r="AE403" s="18"/>
      <c r="AF403" s="20"/>
      <c r="AG403" s="20"/>
      <c r="AH403" s="18"/>
      <c r="AI403" s="20"/>
      <c r="AJ403" s="20"/>
      <c r="AK403" s="18"/>
      <c r="AL403" s="20"/>
      <c r="AM403" s="20"/>
      <c r="AN403" s="18"/>
      <c r="AO403" s="20"/>
      <c r="AP403" s="20"/>
      <c r="AQ403" s="18"/>
      <c r="AR403" s="18"/>
      <c r="AS403" s="18"/>
      <c r="AT403" s="18"/>
      <c r="AU403" s="18"/>
      <c r="AV403" s="18"/>
      <c r="AW403" s="18"/>
      <c r="AX403" s="18"/>
      <c r="AY403" s="18"/>
      <c r="AZ403" s="18"/>
      <c r="BA403" s="20"/>
    </row>
    <row r="404" spans="1:53" x14ac:dyDescent="0.2">
      <c r="A404" s="3"/>
      <c r="B404" s="3"/>
      <c r="D404" s="3"/>
      <c r="E404" s="3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18"/>
      <c r="T404" s="20"/>
      <c r="U404" s="20"/>
      <c r="V404" s="18"/>
      <c r="W404" s="20"/>
      <c r="X404" s="20"/>
      <c r="Y404" s="18"/>
      <c r="Z404" s="20"/>
      <c r="AA404" s="20"/>
      <c r="AB404" s="18"/>
      <c r="AC404" s="20"/>
      <c r="AD404" s="20"/>
      <c r="AE404" s="18"/>
      <c r="AF404" s="20"/>
      <c r="AG404" s="20"/>
      <c r="AH404" s="18"/>
      <c r="AI404" s="20"/>
      <c r="AJ404" s="20"/>
      <c r="AK404" s="18"/>
      <c r="AL404" s="20"/>
      <c r="AM404" s="20"/>
      <c r="AN404" s="18"/>
      <c r="AO404" s="20"/>
      <c r="AP404" s="20"/>
      <c r="AQ404" s="18"/>
      <c r="AR404" s="18"/>
      <c r="AS404" s="18"/>
      <c r="AT404" s="18"/>
      <c r="AU404" s="18"/>
      <c r="AV404" s="18"/>
      <c r="AW404" s="18"/>
      <c r="AX404" s="18"/>
      <c r="AY404" s="18"/>
      <c r="AZ404" s="18"/>
      <c r="BA404" s="20"/>
    </row>
    <row r="405" spans="1:53" x14ac:dyDescent="0.2">
      <c r="A405" s="3"/>
      <c r="B405" s="3"/>
      <c r="D405" s="3"/>
      <c r="E405" s="3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18"/>
      <c r="T405" s="20"/>
      <c r="U405" s="20"/>
      <c r="V405" s="18"/>
      <c r="W405" s="20"/>
      <c r="X405" s="20"/>
      <c r="Y405" s="18"/>
      <c r="Z405" s="20"/>
      <c r="AA405" s="20"/>
      <c r="AB405" s="18"/>
      <c r="AC405" s="20"/>
      <c r="AD405" s="20"/>
      <c r="AE405" s="18"/>
      <c r="AF405" s="20"/>
      <c r="AG405" s="20"/>
      <c r="AH405" s="18"/>
      <c r="AI405" s="20"/>
      <c r="AJ405" s="20"/>
      <c r="AK405" s="18"/>
      <c r="AL405" s="20"/>
      <c r="AM405" s="20"/>
      <c r="AN405" s="18"/>
      <c r="AO405" s="20"/>
      <c r="AP405" s="20"/>
      <c r="AQ405" s="18"/>
      <c r="AR405" s="18"/>
      <c r="AS405" s="18"/>
      <c r="AT405" s="18"/>
      <c r="AU405" s="18"/>
      <c r="AV405" s="18"/>
      <c r="AW405" s="18"/>
      <c r="AX405" s="18"/>
      <c r="AY405" s="18"/>
      <c r="AZ405" s="18"/>
      <c r="BA405" s="20"/>
    </row>
    <row r="406" spans="1:53" x14ac:dyDescent="0.2">
      <c r="A406" s="3"/>
      <c r="B406" s="3"/>
      <c r="D406" s="3"/>
      <c r="E406" s="3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18"/>
      <c r="T406" s="20"/>
      <c r="U406" s="20"/>
      <c r="V406" s="18"/>
      <c r="W406" s="20"/>
      <c r="X406" s="20"/>
      <c r="Y406" s="18"/>
      <c r="Z406" s="20"/>
      <c r="AA406" s="20"/>
      <c r="AB406" s="18"/>
      <c r="AC406" s="20"/>
      <c r="AD406" s="20"/>
      <c r="AE406" s="18"/>
      <c r="AF406" s="20"/>
      <c r="AG406" s="20"/>
      <c r="AH406" s="18"/>
      <c r="AI406" s="20"/>
      <c r="AJ406" s="20"/>
      <c r="AK406" s="18"/>
      <c r="AL406" s="20"/>
      <c r="AM406" s="20"/>
      <c r="AN406" s="18"/>
      <c r="AO406" s="20"/>
      <c r="AP406" s="20"/>
      <c r="AQ406" s="18"/>
      <c r="AR406" s="18"/>
      <c r="AS406" s="18"/>
      <c r="AT406" s="18"/>
      <c r="AU406" s="18"/>
      <c r="AV406" s="18"/>
      <c r="AW406" s="18"/>
      <c r="AX406" s="18"/>
      <c r="AY406" s="18"/>
      <c r="AZ406" s="18"/>
      <c r="BA406" s="20"/>
    </row>
    <row r="407" spans="1:53" x14ac:dyDescent="0.2">
      <c r="A407" s="3"/>
      <c r="B407" s="3"/>
      <c r="D407" s="3"/>
      <c r="E407" s="3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18"/>
      <c r="T407" s="20"/>
      <c r="U407" s="20"/>
      <c r="V407" s="18"/>
      <c r="W407" s="20"/>
      <c r="X407" s="20"/>
      <c r="Y407" s="18"/>
      <c r="Z407" s="20"/>
      <c r="AA407" s="20"/>
      <c r="AB407" s="18"/>
      <c r="AC407" s="20"/>
      <c r="AD407" s="20"/>
      <c r="AE407" s="18"/>
      <c r="AF407" s="20"/>
      <c r="AG407" s="20"/>
      <c r="AH407" s="18"/>
      <c r="AI407" s="20"/>
      <c r="AJ407" s="20"/>
      <c r="AK407" s="18"/>
      <c r="AL407" s="20"/>
      <c r="AM407" s="20"/>
      <c r="AN407" s="18"/>
      <c r="AO407" s="20"/>
      <c r="AP407" s="20"/>
      <c r="AQ407" s="18"/>
      <c r="AR407" s="18"/>
      <c r="AS407" s="18"/>
      <c r="AT407" s="18"/>
      <c r="AU407" s="18"/>
      <c r="AV407" s="18"/>
      <c r="AW407" s="18"/>
      <c r="AX407" s="18"/>
      <c r="AY407" s="18"/>
      <c r="AZ407" s="18"/>
      <c r="BA407" s="20"/>
    </row>
    <row r="408" spans="1:53" x14ac:dyDescent="0.2">
      <c r="A408" s="3"/>
      <c r="B408" s="3"/>
      <c r="D408" s="3"/>
      <c r="E408" s="3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18"/>
      <c r="T408" s="20"/>
      <c r="U408" s="20"/>
      <c r="V408" s="18"/>
      <c r="W408" s="20"/>
      <c r="X408" s="20"/>
      <c r="Y408" s="18"/>
      <c r="Z408" s="20"/>
      <c r="AA408" s="20"/>
      <c r="AB408" s="18"/>
      <c r="AC408" s="20"/>
      <c r="AD408" s="20"/>
      <c r="AE408" s="18"/>
      <c r="AF408" s="20"/>
      <c r="AG408" s="20"/>
      <c r="AH408" s="18"/>
      <c r="AI408" s="20"/>
      <c r="AJ408" s="20"/>
      <c r="AK408" s="18"/>
      <c r="AL408" s="20"/>
      <c r="AM408" s="20"/>
      <c r="AN408" s="18"/>
      <c r="AO408" s="20"/>
      <c r="AP408" s="20"/>
      <c r="AQ408" s="18"/>
      <c r="AR408" s="18"/>
      <c r="AS408" s="18"/>
      <c r="AT408" s="18"/>
      <c r="AU408" s="18"/>
      <c r="AV408" s="18"/>
      <c r="AW408" s="18"/>
      <c r="AX408" s="18"/>
      <c r="AY408" s="18"/>
      <c r="AZ408" s="18"/>
      <c r="BA408" s="20"/>
    </row>
    <row r="409" spans="1:53" x14ac:dyDescent="0.2">
      <c r="A409" s="3"/>
      <c r="B409" s="3"/>
      <c r="D409" s="3"/>
      <c r="E409" s="3"/>
      <c r="F409" s="20"/>
      <c r="G409" s="20"/>
      <c r="H409" s="20"/>
      <c r="N409" s="20"/>
      <c r="O409" s="20"/>
      <c r="P409" s="20"/>
      <c r="Q409" s="20"/>
      <c r="R409" s="20"/>
      <c r="S409" s="18"/>
      <c r="T409" s="20"/>
      <c r="U409" s="20"/>
      <c r="V409" s="18"/>
      <c r="W409" s="20"/>
      <c r="X409" s="20"/>
      <c r="Y409" s="18"/>
      <c r="Z409" s="20"/>
      <c r="AA409" s="20"/>
      <c r="AB409" s="18"/>
      <c r="AC409" s="20"/>
      <c r="AD409" s="20"/>
      <c r="AE409" s="18"/>
      <c r="AF409" s="20"/>
      <c r="AG409" s="20"/>
      <c r="AH409" s="18"/>
      <c r="AI409" s="20"/>
      <c r="AJ409" s="20"/>
      <c r="AK409" s="18"/>
      <c r="AL409" s="20"/>
      <c r="AM409" s="20"/>
      <c r="AN409" s="18"/>
      <c r="AO409" s="20"/>
      <c r="AP409" s="20"/>
      <c r="AQ409" s="18"/>
      <c r="AR409" s="18"/>
      <c r="AS409" s="18"/>
      <c r="AT409" s="18"/>
      <c r="AU409" s="18"/>
      <c r="AV409" s="18"/>
      <c r="AW409" s="18"/>
      <c r="AX409" s="18"/>
      <c r="AY409" s="18"/>
      <c r="AZ409" s="18"/>
      <c r="BA409" s="20"/>
    </row>
    <row r="410" spans="1:53" x14ac:dyDescent="0.2">
      <c r="A410" s="3"/>
      <c r="B410" s="3"/>
      <c r="D410" s="3"/>
      <c r="E410" s="3"/>
      <c r="F410" s="20"/>
      <c r="G410" s="20"/>
      <c r="H410" s="20"/>
      <c r="N410" s="20"/>
      <c r="O410" s="20"/>
      <c r="P410" s="20"/>
      <c r="Q410" s="20"/>
      <c r="R410" s="20"/>
      <c r="S410" s="18"/>
      <c r="T410" s="20"/>
      <c r="U410" s="20"/>
      <c r="V410" s="18"/>
      <c r="W410" s="20"/>
      <c r="X410" s="20"/>
      <c r="Y410" s="18"/>
      <c r="Z410" s="20"/>
      <c r="AA410" s="20"/>
      <c r="AB410" s="18"/>
      <c r="AC410" s="20"/>
      <c r="AD410" s="20"/>
      <c r="AE410" s="18"/>
      <c r="AF410" s="20"/>
      <c r="AG410" s="20"/>
      <c r="AH410" s="18"/>
      <c r="AI410" s="20"/>
      <c r="AJ410" s="20"/>
      <c r="AK410" s="18"/>
      <c r="AL410" s="20"/>
      <c r="AM410" s="20"/>
      <c r="AN410" s="18"/>
      <c r="AO410" s="20"/>
      <c r="AP410" s="20"/>
      <c r="AQ410" s="18"/>
      <c r="AR410" s="18"/>
      <c r="AS410" s="18"/>
      <c r="AT410" s="18"/>
      <c r="AU410" s="18"/>
      <c r="AV410" s="18"/>
      <c r="AW410" s="18"/>
      <c r="AX410" s="18"/>
      <c r="AY410" s="18"/>
      <c r="AZ410" s="18"/>
      <c r="BA410" s="20"/>
    </row>
    <row r="411" spans="1:53" x14ac:dyDescent="0.2">
      <c r="A411" s="3"/>
      <c r="B411" s="3"/>
      <c r="D411" s="3"/>
      <c r="E411" s="3"/>
      <c r="F411" s="20"/>
      <c r="G411" s="20"/>
      <c r="H411" s="20"/>
      <c r="N411" s="20"/>
      <c r="O411" s="20"/>
      <c r="P411" s="20"/>
      <c r="Q411" s="20"/>
      <c r="R411" s="20"/>
      <c r="S411" s="18"/>
      <c r="T411" s="20"/>
      <c r="U411" s="20"/>
      <c r="V411" s="18"/>
      <c r="W411" s="20"/>
      <c r="X411" s="20"/>
      <c r="Y411" s="18"/>
      <c r="Z411" s="20"/>
      <c r="AA411" s="20"/>
      <c r="AB411" s="18"/>
      <c r="AC411" s="20"/>
      <c r="AD411" s="20"/>
      <c r="AE411" s="18"/>
      <c r="AF411" s="20"/>
      <c r="AG411" s="20"/>
      <c r="AH411" s="18"/>
      <c r="AI411" s="20"/>
      <c r="AJ411" s="20"/>
      <c r="AK411" s="18"/>
      <c r="AL411" s="20"/>
      <c r="AM411" s="20"/>
      <c r="AN411" s="18"/>
      <c r="AO411" s="20"/>
      <c r="AP411" s="20"/>
      <c r="AQ411" s="18"/>
      <c r="AR411" s="18"/>
      <c r="AS411" s="18"/>
      <c r="AT411" s="18"/>
      <c r="AU411" s="18"/>
      <c r="AV411" s="18"/>
      <c r="AW411" s="18"/>
      <c r="AX411" s="18"/>
      <c r="AY411" s="18"/>
      <c r="AZ411" s="18"/>
      <c r="BA411" s="20"/>
    </row>
    <row r="412" spans="1:53" x14ac:dyDescent="0.2">
      <c r="A412" s="3"/>
      <c r="B412" s="3"/>
      <c r="D412" s="3"/>
      <c r="E412" s="3"/>
      <c r="F412" s="20"/>
      <c r="T412" s="20"/>
      <c r="U412" s="20"/>
      <c r="V412" s="18"/>
    </row>
    <row r="413" spans="1:53" x14ac:dyDescent="0.2">
      <c r="A413" s="3"/>
      <c r="B413" s="3"/>
      <c r="D413" s="3"/>
      <c r="E413" s="3"/>
    </row>
    <row r="414" spans="1:53" x14ac:dyDescent="0.2">
      <c r="A414" s="3"/>
      <c r="B414" s="3"/>
      <c r="D414" s="3"/>
      <c r="E414" s="3"/>
    </row>
    <row r="415" spans="1:53" x14ac:dyDescent="0.2">
      <c r="A415" s="3"/>
      <c r="B415" s="3"/>
      <c r="D415" s="3"/>
      <c r="E415" s="3"/>
    </row>
    <row r="416" spans="1:53" x14ac:dyDescent="0.2">
      <c r="A416" s="3"/>
      <c r="B416" s="3"/>
      <c r="D416" s="3"/>
      <c r="E416" s="3"/>
    </row>
    <row r="417" spans="1:52" x14ac:dyDescent="0.2">
      <c r="A417" s="3"/>
      <c r="B417" s="3"/>
      <c r="D417" s="3"/>
      <c r="E417" s="3"/>
    </row>
    <row r="418" spans="1:52" x14ac:dyDescent="0.2">
      <c r="A418" s="3"/>
      <c r="B418" s="3"/>
      <c r="D418" s="3"/>
      <c r="E418" s="3"/>
    </row>
    <row r="419" spans="1:52" x14ac:dyDescent="0.2">
      <c r="A419" s="3"/>
      <c r="B419" s="3"/>
      <c r="D419" s="3"/>
      <c r="E419" s="3"/>
      <c r="S419" s="3"/>
      <c r="Y419" s="3"/>
      <c r="AB419" s="3"/>
      <c r="AE419" s="3"/>
      <c r="AH419" s="3"/>
      <c r="AK419" s="3"/>
      <c r="AN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</row>
    <row r="420" spans="1:52" x14ac:dyDescent="0.2">
      <c r="A420" s="3"/>
      <c r="B420" s="3"/>
      <c r="D420" s="3"/>
      <c r="E420" s="3"/>
      <c r="S420" s="3"/>
      <c r="V420" s="3"/>
      <c r="Y420" s="3"/>
      <c r="AB420" s="3"/>
      <c r="AE420" s="3"/>
      <c r="AH420" s="3"/>
      <c r="AK420" s="3"/>
      <c r="AN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</row>
    <row r="421" spans="1:52" x14ac:dyDescent="0.2">
      <c r="A421" s="3"/>
      <c r="B421" s="3"/>
      <c r="D421" s="3"/>
      <c r="E421" s="3"/>
      <c r="S421" s="3"/>
      <c r="V421" s="3"/>
      <c r="Y421" s="3"/>
      <c r="AB421" s="3"/>
      <c r="AE421" s="3"/>
      <c r="AH421" s="3"/>
      <c r="AK421" s="3"/>
      <c r="AN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</row>
    <row r="422" spans="1:52" x14ac:dyDescent="0.2">
      <c r="A422" s="3"/>
      <c r="B422" s="3"/>
      <c r="D422" s="3"/>
      <c r="E422" s="3"/>
      <c r="S422" s="3"/>
      <c r="V422" s="3"/>
      <c r="Y422" s="3"/>
      <c r="AB422" s="3"/>
      <c r="AE422" s="3"/>
      <c r="AH422" s="3"/>
      <c r="AK422" s="3"/>
      <c r="AN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</row>
    <row r="423" spans="1:52" x14ac:dyDescent="0.2">
      <c r="A423" s="3"/>
      <c r="B423" s="3"/>
      <c r="D423" s="3"/>
      <c r="E423" s="3"/>
      <c r="S423" s="3"/>
      <c r="V423" s="3"/>
      <c r="Y423" s="3"/>
      <c r="AB423" s="3"/>
      <c r="AE423" s="3"/>
      <c r="AH423" s="3"/>
      <c r="AK423" s="3"/>
      <c r="AN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</row>
    <row r="424" spans="1:52" x14ac:dyDescent="0.2">
      <c r="A424" s="3"/>
      <c r="B424" s="3"/>
      <c r="D424" s="3"/>
      <c r="E424" s="3"/>
      <c r="S424" s="3"/>
      <c r="V424" s="3"/>
      <c r="Y424" s="3"/>
      <c r="AB424" s="3"/>
      <c r="AE424" s="3"/>
      <c r="AH424" s="3"/>
      <c r="AK424" s="3"/>
      <c r="AN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</row>
    <row r="425" spans="1:52" x14ac:dyDescent="0.2">
      <c r="A425" s="3"/>
      <c r="B425" s="3"/>
      <c r="D425" s="3"/>
      <c r="E425" s="3"/>
      <c r="S425" s="3"/>
      <c r="V425" s="3"/>
      <c r="Y425" s="3"/>
      <c r="AB425" s="3"/>
      <c r="AE425" s="3"/>
      <c r="AH425" s="3"/>
      <c r="AK425" s="3"/>
      <c r="AN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</row>
    <row r="426" spans="1:52" x14ac:dyDescent="0.2">
      <c r="A426" s="3"/>
      <c r="B426" s="3"/>
      <c r="D426" s="3"/>
      <c r="E426" s="3"/>
      <c r="S426" s="3"/>
      <c r="V426" s="3"/>
      <c r="Y426" s="3"/>
      <c r="AB426" s="3"/>
      <c r="AE426" s="3"/>
      <c r="AH426" s="3"/>
      <c r="AK426" s="3"/>
      <c r="AN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</row>
    <row r="427" spans="1:52" x14ac:dyDescent="0.2">
      <c r="A427" s="3"/>
      <c r="B427" s="3"/>
      <c r="D427" s="3"/>
      <c r="E427" s="3"/>
      <c r="S427" s="3"/>
      <c r="V427" s="3"/>
      <c r="Y427" s="3"/>
      <c r="AB427" s="3"/>
      <c r="AE427" s="3"/>
      <c r="AH427" s="3"/>
      <c r="AK427" s="3"/>
      <c r="AN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</row>
    <row r="428" spans="1:52" x14ac:dyDescent="0.2">
      <c r="A428" s="3"/>
      <c r="B428" s="3"/>
      <c r="D428" s="3"/>
      <c r="E428" s="3"/>
      <c r="S428" s="3"/>
      <c r="V428" s="3"/>
      <c r="Y428" s="3"/>
      <c r="AB428" s="3"/>
      <c r="AE428" s="3"/>
      <c r="AH428" s="3"/>
      <c r="AK428" s="3"/>
      <c r="AN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</row>
    <row r="429" spans="1:52" x14ac:dyDescent="0.2">
      <c r="A429" s="3"/>
      <c r="B429" s="3"/>
      <c r="D429" s="3"/>
      <c r="E429" s="3"/>
      <c r="S429" s="3"/>
      <c r="V429" s="3"/>
      <c r="Y429" s="3"/>
      <c r="AB429" s="3"/>
      <c r="AE429" s="3"/>
      <c r="AH429" s="3"/>
      <c r="AK429" s="3"/>
      <c r="AN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</row>
    <row r="430" spans="1:52" x14ac:dyDescent="0.2">
      <c r="A430" s="3"/>
      <c r="B430" s="3"/>
      <c r="D430" s="3"/>
      <c r="E430" s="3"/>
      <c r="S430" s="3"/>
      <c r="V430" s="3"/>
      <c r="Y430" s="3"/>
      <c r="AB430" s="3"/>
      <c r="AE430" s="3"/>
      <c r="AH430" s="3"/>
      <c r="AK430" s="3"/>
      <c r="AN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</row>
    <row r="431" spans="1:52" x14ac:dyDescent="0.2">
      <c r="A431" s="3"/>
      <c r="B431" s="3"/>
      <c r="D431" s="3"/>
      <c r="E431" s="3"/>
      <c r="S431" s="3"/>
      <c r="V431" s="3"/>
      <c r="Y431" s="3"/>
      <c r="AB431" s="3"/>
      <c r="AE431" s="3"/>
      <c r="AH431" s="3"/>
      <c r="AK431" s="3"/>
      <c r="AN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</row>
    <row r="432" spans="1:52" x14ac:dyDescent="0.2">
      <c r="A432" s="3"/>
      <c r="B432" s="3"/>
      <c r="D432" s="3"/>
      <c r="E432" s="3"/>
      <c r="S432" s="3"/>
      <c r="V432" s="3"/>
      <c r="Y432" s="3"/>
      <c r="AB432" s="3"/>
      <c r="AE432" s="3"/>
      <c r="AH432" s="3"/>
      <c r="AK432" s="3"/>
      <c r="AN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</row>
    <row r="433" spans="1:52" x14ac:dyDescent="0.2">
      <c r="A433" s="3"/>
      <c r="B433" s="3"/>
      <c r="D433" s="3"/>
      <c r="E433" s="3"/>
      <c r="S433" s="3"/>
      <c r="V433" s="3"/>
      <c r="Y433" s="3"/>
      <c r="AB433" s="3"/>
      <c r="AE433" s="3"/>
      <c r="AH433" s="3"/>
      <c r="AK433" s="3"/>
      <c r="AN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</row>
    <row r="434" spans="1:52" x14ac:dyDescent="0.2">
      <c r="A434" s="3"/>
      <c r="B434" s="3"/>
      <c r="D434" s="3"/>
      <c r="E434" s="3"/>
      <c r="S434" s="3"/>
      <c r="V434" s="3"/>
      <c r="Y434" s="3"/>
      <c r="AB434" s="3"/>
      <c r="AE434" s="3"/>
      <c r="AH434" s="3"/>
      <c r="AK434" s="3"/>
      <c r="AN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</row>
    <row r="435" spans="1:52" x14ac:dyDescent="0.2">
      <c r="A435" s="3"/>
      <c r="B435" s="3"/>
      <c r="D435" s="3"/>
      <c r="E435" s="3"/>
      <c r="S435" s="3"/>
      <c r="V435" s="3"/>
      <c r="Y435" s="3"/>
      <c r="AB435" s="3"/>
      <c r="AE435" s="3"/>
      <c r="AH435" s="3"/>
      <c r="AK435" s="3"/>
      <c r="AN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</row>
    <row r="436" spans="1:52" x14ac:dyDescent="0.2">
      <c r="A436" s="3"/>
      <c r="B436" s="3"/>
      <c r="D436" s="3"/>
      <c r="E436" s="3"/>
      <c r="S436" s="3"/>
      <c r="V436" s="3"/>
      <c r="Y436" s="3"/>
      <c r="AB436" s="3"/>
      <c r="AE436" s="3"/>
      <c r="AH436" s="3"/>
      <c r="AK436" s="3"/>
      <c r="AN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</row>
    <row r="437" spans="1:52" x14ac:dyDescent="0.2">
      <c r="A437" s="3"/>
      <c r="B437" s="3"/>
      <c r="D437" s="3"/>
      <c r="E437" s="3"/>
      <c r="S437" s="3"/>
      <c r="V437" s="3"/>
      <c r="Y437" s="3"/>
      <c r="AB437" s="3"/>
      <c r="AE437" s="3"/>
      <c r="AH437" s="3"/>
      <c r="AK437" s="3"/>
      <c r="AN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</row>
    <row r="438" spans="1:52" x14ac:dyDescent="0.2">
      <c r="A438" s="3"/>
      <c r="B438" s="3"/>
      <c r="D438" s="3"/>
      <c r="E438" s="3"/>
      <c r="S438" s="3"/>
      <c r="V438" s="3"/>
      <c r="Y438" s="3"/>
      <c r="AB438" s="3"/>
      <c r="AE438" s="3"/>
      <c r="AH438" s="3"/>
      <c r="AK438" s="3"/>
      <c r="AN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</row>
    <row r="439" spans="1:52" x14ac:dyDescent="0.2">
      <c r="A439" s="3"/>
      <c r="B439" s="3"/>
      <c r="D439" s="3"/>
      <c r="E439" s="3"/>
      <c r="S439" s="3"/>
      <c r="V439" s="3"/>
      <c r="Y439" s="3"/>
      <c r="AB439" s="3"/>
      <c r="AE439" s="3"/>
      <c r="AH439" s="3"/>
      <c r="AK439" s="3"/>
      <c r="AN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</row>
    <row r="440" spans="1:52" x14ac:dyDescent="0.2">
      <c r="A440" s="3"/>
      <c r="B440" s="3"/>
      <c r="D440" s="3"/>
      <c r="E440" s="3"/>
      <c r="S440" s="3"/>
      <c r="V440" s="3"/>
      <c r="Y440" s="3"/>
      <c r="AB440" s="3"/>
      <c r="AE440" s="3"/>
      <c r="AH440" s="3"/>
      <c r="AK440" s="3"/>
      <c r="AN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</row>
    <row r="441" spans="1:52" x14ac:dyDescent="0.2">
      <c r="A441" s="3"/>
      <c r="B441" s="3"/>
      <c r="D441" s="3"/>
      <c r="E441" s="3"/>
      <c r="S441" s="3"/>
      <c r="V441" s="3"/>
      <c r="Y441" s="3"/>
      <c r="AB441" s="3"/>
      <c r="AE441" s="3"/>
      <c r="AH441" s="3"/>
      <c r="AK441" s="3"/>
      <c r="AN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</row>
    <row r="442" spans="1:52" x14ac:dyDescent="0.2">
      <c r="A442" s="3"/>
      <c r="B442" s="3"/>
      <c r="D442" s="3"/>
      <c r="E442" s="3"/>
      <c r="S442" s="3"/>
      <c r="V442" s="3"/>
      <c r="Y442" s="3"/>
      <c r="AB442" s="3"/>
      <c r="AE442" s="3"/>
      <c r="AH442" s="3"/>
      <c r="AK442" s="3"/>
      <c r="AN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</row>
    <row r="443" spans="1:52" x14ac:dyDescent="0.2">
      <c r="A443" s="3"/>
      <c r="B443" s="3"/>
      <c r="D443" s="3"/>
      <c r="E443" s="3"/>
      <c r="S443" s="3"/>
      <c r="V443" s="3"/>
      <c r="Y443" s="3"/>
      <c r="AB443" s="3"/>
      <c r="AE443" s="3"/>
      <c r="AH443" s="3"/>
      <c r="AK443" s="3"/>
      <c r="AN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</row>
    <row r="444" spans="1:52" x14ac:dyDescent="0.2">
      <c r="A444" s="3"/>
      <c r="B444" s="3"/>
      <c r="D444" s="3"/>
      <c r="E444" s="3"/>
      <c r="S444" s="3"/>
      <c r="V444" s="3"/>
      <c r="Y444" s="3"/>
      <c r="AB444" s="3"/>
      <c r="AE444" s="3"/>
      <c r="AH444" s="3"/>
      <c r="AK444" s="3"/>
      <c r="AN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</row>
    <row r="445" spans="1:52" x14ac:dyDescent="0.2">
      <c r="A445" s="3"/>
      <c r="B445" s="3"/>
      <c r="D445" s="3"/>
      <c r="E445" s="3"/>
      <c r="S445" s="3"/>
      <c r="V445" s="3"/>
      <c r="Y445" s="3"/>
      <c r="AB445" s="3"/>
      <c r="AE445" s="3"/>
      <c r="AH445" s="3"/>
      <c r="AK445" s="3"/>
      <c r="AN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</row>
    <row r="446" spans="1:52" x14ac:dyDescent="0.2">
      <c r="A446" s="3"/>
      <c r="B446" s="3"/>
      <c r="D446" s="3"/>
      <c r="E446" s="3"/>
      <c r="S446" s="3"/>
      <c r="V446" s="3"/>
      <c r="Y446" s="3"/>
      <c r="AB446" s="3"/>
      <c r="AE446" s="3"/>
      <c r="AH446" s="3"/>
      <c r="AK446" s="3"/>
      <c r="AN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</row>
    <row r="447" spans="1:52" x14ac:dyDescent="0.2">
      <c r="A447" s="3"/>
      <c r="B447" s="3"/>
      <c r="D447" s="3"/>
      <c r="E447" s="3"/>
      <c r="S447" s="3"/>
      <c r="V447" s="3"/>
      <c r="Y447" s="3"/>
      <c r="AB447" s="3"/>
      <c r="AE447" s="3"/>
      <c r="AH447" s="3"/>
      <c r="AK447" s="3"/>
      <c r="AN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</row>
    <row r="448" spans="1:52" x14ac:dyDescent="0.2">
      <c r="A448" s="3"/>
      <c r="B448" s="3"/>
      <c r="D448" s="3"/>
      <c r="E448" s="3"/>
      <c r="S448" s="3"/>
      <c r="V448" s="3"/>
      <c r="Y448" s="3"/>
      <c r="AB448" s="3"/>
      <c r="AE448" s="3"/>
      <c r="AH448" s="3"/>
      <c r="AK448" s="3"/>
      <c r="AN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</row>
    <row r="449" spans="1:52" x14ac:dyDescent="0.2">
      <c r="A449" s="3"/>
      <c r="B449" s="3"/>
      <c r="D449" s="3"/>
      <c r="E449" s="3"/>
      <c r="S449" s="3"/>
      <c r="V449" s="3"/>
      <c r="Y449" s="3"/>
      <c r="AB449" s="3"/>
      <c r="AE449" s="3"/>
      <c r="AH449" s="3"/>
      <c r="AK449" s="3"/>
      <c r="AN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</row>
    <row r="450" spans="1:52" x14ac:dyDescent="0.2">
      <c r="A450" s="3"/>
      <c r="B450" s="3"/>
      <c r="D450" s="3"/>
      <c r="E450" s="3"/>
      <c r="S450" s="3"/>
      <c r="V450" s="3"/>
      <c r="Y450" s="3"/>
      <c r="AB450" s="3"/>
      <c r="AE450" s="3"/>
      <c r="AH450" s="3"/>
      <c r="AK450" s="3"/>
      <c r="AN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</row>
    <row r="451" spans="1:52" x14ac:dyDescent="0.2">
      <c r="A451" s="3"/>
      <c r="B451" s="3"/>
      <c r="D451" s="3"/>
      <c r="E451" s="3"/>
      <c r="S451" s="3"/>
      <c r="V451" s="3"/>
      <c r="Y451" s="3"/>
      <c r="AB451" s="3"/>
      <c r="AE451" s="3"/>
      <c r="AH451" s="3"/>
      <c r="AK451" s="3"/>
      <c r="AN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</row>
    <row r="452" spans="1:52" x14ac:dyDescent="0.2">
      <c r="A452" s="3"/>
      <c r="B452" s="3"/>
      <c r="D452" s="3"/>
      <c r="E452" s="3"/>
      <c r="S452" s="3"/>
      <c r="V452" s="3"/>
      <c r="Y452" s="3"/>
      <c r="AB452" s="3"/>
      <c r="AE452" s="3"/>
      <c r="AH452" s="3"/>
      <c r="AK452" s="3"/>
      <c r="AN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</row>
    <row r="453" spans="1:52" x14ac:dyDescent="0.2">
      <c r="A453" s="3"/>
      <c r="B453" s="3"/>
      <c r="D453" s="3"/>
      <c r="E453" s="3"/>
      <c r="S453" s="3"/>
      <c r="V453" s="3"/>
      <c r="Y453" s="3"/>
      <c r="AB453" s="3"/>
      <c r="AE453" s="3"/>
      <c r="AH453" s="3"/>
      <c r="AK453" s="3"/>
      <c r="AN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</row>
    <row r="454" spans="1:52" x14ac:dyDescent="0.2">
      <c r="A454" s="3"/>
      <c r="B454" s="3"/>
      <c r="D454" s="3"/>
      <c r="E454" s="3"/>
      <c r="S454" s="3"/>
      <c r="V454" s="3"/>
      <c r="Y454" s="3"/>
      <c r="AB454" s="3"/>
      <c r="AE454" s="3"/>
      <c r="AH454" s="3"/>
      <c r="AK454" s="3"/>
      <c r="AN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</row>
    <row r="455" spans="1:52" x14ac:dyDescent="0.2">
      <c r="A455" s="3"/>
      <c r="B455" s="3"/>
      <c r="D455" s="3"/>
      <c r="E455" s="3"/>
      <c r="S455" s="3"/>
      <c r="V455" s="3"/>
      <c r="Y455" s="3"/>
      <c r="AB455" s="3"/>
      <c r="AE455" s="3"/>
      <c r="AH455" s="3"/>
      <c r="AK455" s="3"/>
      <c r="AN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</row>
    <row r="456" spans="1:52" x14ac:dyDescent="0.2">
      <c r="A456" s="3"/>
      <c r="B456" s="3"/>
      <c r="D456" s="3"/>
      <c r="E456" s="3"/>
      <c r="S456" s="3"/>
      <c r="V456" s="3"/>
      <c r="Y456" s="3"/>
      <c r="AB456" s="3"/>
      <c r="AE456" s="3"/>
      <c r="AH456" s="3"/>
      <c r="AK456" s="3"/>
      <c r="AN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</row>
    <row r="457" spans="1:52" x14ac:dyDescent="0.2">
      <c r="A457" s="3"/>
      <c r="B457" s="3"/>
      <c r="D457" s="3"/>
      <c r="E457" s="3"/>
      <c r="S457" s="3"/>
      <c r="V457" s="3"/>
      <c r="Y457" s="3"/>
      <c r="AB457" s="3"/>
      <c r="AE457" s="3"/>
      <c r="AH457" s="3"/>
      <c r="AK457" s="3"/>
      <c r="AN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</row>
    <row r="458" spans="1:52" x14ac:dyDescent="0.2">
      <c r="A458" s="3"/>
      <c r="B458" s="3"/>
      <c r="D458" s="3"/>
      <c r="E458" s="3"/>
      <c r="S458" s="3"/>
      <c r="V458" s="3"/>
      <c r="Y458" s="3"/>
      <c r="AB458" s="3"/>
      <c r="AE458" s="3"/>
      <c r="AH458" s="3"/>
      <c r="AK458" s="3"/>
      <c r="AN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</row>
    <row r="459" spans="1:52" x14ac:dyDescent="0.2">
      <c r="A459" s="3"/>
      <c r="B459" s="3"/>
      <c r="D459" s="3"/>
      <c r="E459" s="3"/>
      <c r="S459" s="3"/>
      <c r="V459" s="3"/>
      <c r="Y459" s="3"/>
      <c r="AB459" s="3"/>
      <c r="AE459" s="3"/>
      <c r="AH459" s="3"/>
      <c r="AK459" s="3"/>
      <c r="AN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</row>
    <row r="460" spans="1:52" x14ac:dyDescent="0.2">
      <c r="A460" s="3"/>
      <c r="B460" s="3"/>
      <c r="D460" s="3"/>
      <c r="E460" s="3"/>
      <c r="S460" s="3"/>
      <c r="V460" s="3"/>
      <c r="Y460" s="3"/>
      <c r="AB460" s="3"/>
      <c r="AE460" s="3"/>
      <c r="AH460" s="3"/>
      <c r="AK460" s="3"/>
      <c r="AN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</row>
    <row r="461" spans="1:52" x14ac:dyDescent="0.2">
      <c r="V461" s="3"/>
    </row>
  </sheetData>
  <sortState ref="C7:AS77">
    <sortCondition ref="C77"/>
  </sortState>
  <mergeCells count="26">
    <mergeCell ref="AR5:AT5"/>
    <mergeCell ref="AU5:AW5"/>
    <mergeCell ref="AX5:AZ5"/>
    <mergeCell ref="A36:E36"/>
    <mergeCell ref="BA5:BB5"/>
    <mergeCell ref="J5:J6"/>
    <mergeCell ref="K5:M5"/>
    <mergeCell ref="F5:F6"/>
    <mergeCell ref="G5:H5"/>
    <mergeCell ref="I5:I6"/>
    <mergeCell ref="A63:C63"/>
    <mergeCell ref="AO5:AQ5"/>
    <mergeCell ref="W5:Y5"/>
    <mergeCell ref="Z5:AB5"/>
    <mergeCell ref="AC5:AE5"/>
    <mergeCell ref="AF5:AH5"/>
    <mergeCell ref="AI5:AK5"/>
    <mergeCell ref="AL5:AN5"/>
    <mergeCell ref="T5:V5"/>
    <mergeCell ref="A5:A6"/>
    <mergeCell ref="B5:B6"/>
    <mergeCell ref="C5:C6"/>
    <mergeCell ref="D5:D6"/>
    <mergeCell ref="N5:P5"/>
    <mergeCell ref="Q5:S5"/>
    <mergeCell ref="A32:D32"/>
  </mergeCells>
  <pageMargins left="0" right="0" top="0" bottom="0" header="0.31496062992125984" footer="0.31496062992125984"/>
  <pageSetup paperSize="9" orientation="portrait" horizontalDpi="300" verticalDpi="300" r:id="rId1"/>
  <ignoredErrors>
    <ignoredError sqref="BC12" evalError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22"/>
  <sheetViews>
    <sheetView workbookViewId="0">
      <selection activeCell="L12" sqref="L12"/>
    </sheetView>
  </sheetViews>
  <sheetFormatPr defaultRowHeight="15" x14ac:dyDescent="0.25"/>
  <cols>
    <col min="4" max="4" width="9.140625" style="76"/>
    <col min="6" max="7" width="14" bestFit="1" customWidth="1"/>
    <col min="8" max="8" width="12.85546875" bestFit="1" customWidth="1"/>
  </cols>
  <sheetData>
    <row r="1" spans="3:11" ht="18.75" x14ac:dyDescent="0.3">
      <c r="C1" s="77" t="s">
        <v>79</v>
      </c>
      <c r="D1"/>
      <c r="F1" s="76"/>
      <c r="G1" s="76"/>
    </row>
    <row r="2" spans="3:11" ht="15.75" x14ac:dyDescent="0.25">
      <c r="C2" s="96" t="s">
        <v>54</v>
      </c>
      <c r="D2"/>
      <c r="F2" s="76"/>
      <c r="G2" s="76"/>
    </row>
    <row r="3" spans="3:11" x14ac:dyDescent="0.25">
      <c r="D3"/>
      <c r="F3" s="76"/>
      <c r="G3" s="76"/>
    </row>
    <row r="4" spans="3:11" x14ac:dyDescent="0.25">
      <c r="C4" t="s">
        <v>80</v>
      </c>
      <c r="D4"/>
      <c r="F4" s="76"/>
      <c r="G4" s="76"/>
    </row>
    <row r="5" spans="3:11" x14ac:dyDescent="0.25">
      <c r="D5"/>
      <c r="F5" s="76"/>
      <c r="G5" s="76"/>
    </row>
    <row r="6" spans="3:11" x14ac:dyDescent="0.25">
      <c r="C6" s="78" t="s">
        <v>64</v>
      </c>
      <c r="D6"/>
      <c r="F6" s="76"/>
      <c r="G6" s="76">
        <v>10000000</v>
      </c>
    </row>
    <row r="7" spans="3:11" ht="15.75" thickBot="1" x14ac:dyDescent="0.3">
      <c r="C7" t="s">
        <v>65</v>
      </c>
      <c r="D7"/>
      <c r="F7" s="76"/>
      <c r="G7" s="76"/>
    </row>
    <row r="8" spans="3:11" x14ac:dyDescent="0.25">
      <c r="C8" s="79"/>
      <c r="D8" s="80"/>
      <c r="E8" s="80"/>
      <c r="F8" s="81"/>
      <c r="G8" s="82"/>
      <c r="H8" s="80"/>
      <c r="I8" s="80"/>
      <c r="J8" s="83"/>
    </row>
    <row r="9" spans="3:11" x14ac:dyDescent="0.25">
      <c r="C9" s="208" t="s">
        <v>66</v>
      </c>
      <c r="D9" s="209"/>
      <c r="E9" s="209"/>
      <c r="F9" s="210"/>
      <c r="G9" s="211" t="s">
        <v>67</v>
      </c>
      <c r="H9" s="212"/>
      <c r="I9" s="212"/>
      <c r="J9" s="213"/>
    </row>
    <row r="10" spans="3:11" x14ac:dyDescent="0.25">
      <c r="C10" s="84"/>
      <c r="D10" s="85" t="s">
        <v>68</v>
      </c>
      <c r="E10" s="85"/>
      <c r="F10" s="86">
        <v>3000000</v>
      </c>
      <c r="G10" s="87" t="s">
        <v>87</v>
      </c>
      <c r="H10" s="86">
        <v>3000000</v>
      </c>
      <c r="I10" s="107">
        <v>35644</v>
      </c>
      <c r="J10" s="88"/>
    </row>
    <row r="11" spans="3:11" x14ac:dyDescent="0.25">
      <c r="C11" s="84"/>
      <c r="D11" s="85" t="s">
        <v>69</v>
      </c>
      <c r="E11" s="85"/>
      <c r="F11" s="86">
        <v>780000</v>
      </c>
      <c r="G11" s="89" t="s">
        <v>113</v>
      </c>
      <c r="H11" s="86">
        <v>3000000</v>
      </c>
      <c r="I11" s="107">
        <v>38526</v>
      </c>
      <c r="J11" s="88"/>
    </row>
    <row r="12" spans="3:11" x14ac:dyDescent="0.25">
      <c r="C12" s="84"/>
      <c r="D12" s="85" t="s">
        <v>70</v>
      </c>
      <c r="E12" s="85"/>
      <c r="F12" s="86">
        <v>780000</v>
      </c>
      <c r="G12" s="89" t="s">
        <v>158</v>
      </c>
      <c r="H12" s="86">
        <v>750000</v>
      </c>
      <c r="I12" s="135">
        <v>40855</v>
      </c>
      <c r="J12" s="88"/>
    </row>
    <row r="13" spans="3:11" x14ac:dyDescent="0.25">
      <c r="C13" s="84"/>
      <c r="D13" s="85" t="s">
        <v>71</v>
      </c>
      <c r="E13" s="85"/>
      <c r="F13" s="86">
        <v>780000</v>
      </c>
      <c r="G13" s="89" t="s">
        <v>173</v>
      </c>
      <c r="H13" s="144">
        <v>1000000</v>
      </c>
      <c r="I13" s="148">
        <v>41886</v>
      </c>
      <c r="J13" s="88"/>
      <c r="K13" s="136"/>
    </row>
    <row r="14" spans="3:11" x14ac:dyDescent="0.25">
      <c r="C14" s="84"/>
      <c r="D14" s="85" t="s">
        <v>72</v>
      </c>
      <c r="E14" s="85"/>
      <c r="F14" s="86">
        <v>780000</v>
      </c>
      <c r="G14" s="89"/>
      <c r="H14" s="85"/>
      <c r="I14" s="85"/>
      <c r="J14" s="88"/>
    </row>
    <row r="15" spans="3:11" x14ac:dyDescent="0.25">
      <c r="C15" s="84"/>
      <c r="D15" s="85" t="s">
        <v>73</v>
      </c>
      <c r="E15" s="85"/>
      <c r="F15" s="86">
        <v>780000</v>
      </c>
      <c r="G15" s="89"/>
      <c r="H15" s="85"/>
      <c r="I15" s="85"/>
      <c r="J15" s="88"/>
    </row>
    <row r="16" spans="3:11" x14ac:dyDescent="0.25">
      <c r="C16" s="84"/>
      <c r="D16" s="85" t="s">
        <v>74</v>
      </c>
      <c r="E16" s="85"/>
      <c r="F16" s="86">
        <v>780000</v>
      </c>
      <c r="G16" s="89"/>
      <c r="H16" s="85"/>
      <c r="I16" s="85"/>
      <c r="J16" s="88"/>
    </row>
    <row r="17" spans="3:10" x14ac:dyDescent="0.25">
      <c r="C17" s="84"/>
      <c r="D17" s="85" t="s">
        <v>75</v>
      </c>
      <c r="E17" s="85"/>
      <c r="F17" s="86">
        <v>780000</v>
      </c>
      <c r="G17" s="89"/>
      <c r="H17" s="85"/>
      <c r="I17" s="85"/>
      <c r="J17" s="88"/>
    </row>
    <row r="18" spans="3:10" x14ac:dyDescent="0.25">
      <c r="C18" s="84"/>
      <c r="D18" s="85" t="s">
        <v>76</v>
      </c>
      <c r="E18" s="85"/>
      <c r="F18" s="86">
        <v>780000</v>
      </c>
      <c r="G18" s="89"/>
      <c r="H18" s="85"/>
      <c r="I18" s="85"/>
      <c r="J18" s="88"/>
    </row>
    <row r="19" spans="3:10" x14ac:dyDescent="0.25">
      <c r="C19" s="84"/>
      <c r="D19" s="85" t="s">
        <v>77</v>
      </c>
      <c r="E19" s="85"/>
      <c r="F19" s="86">
        <v>760000</v>
      </c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7750000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14">
        <f>F21-H21</f>
        <v>2250000</v>
      </c>
      <c r="J22" s="215"/>
    </row>
  </sheetData>
  <mergeCells count="3">
    <mergeCell ref="C9:F9"/>
    <mergeCell ref="G9:J9"/>
    <mergeCell ref="I22:J22"/>
  </mergeCells>
  <hyperlinks>
    <hyperlink ref="I13" r:id="rId1" display="http://195.168.40.200/payment.lp3itasik.edu/htdocs/admin/cetak-kwitansi.php?id=1703751"/>
  </hyperlinks>
  <pageMargins left="0.7" right="0.7" top="0.75" bottom="0.75" header="0.3" footer="0.3"/>
  <pageSetup orientation="portrait" horizontalDpi="0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G17" sqref="G17"/>
    </sheetView>
  </sheetViews>
  <sheetFormatPr defaultRowHeight="15" x14ac:dyDescent="0.25"/>
  <cols>
    <col min="4" max="4" width="9.140625" style="76"/>
    <col min="6" max="8" width="14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88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08" t="s">
        <v>66</v>
      </c>
      <c r="D9" s="209"/>
      <c r="E9" s="209"/>
      <c r="F9" s="210"/>
      <c r="G9" s="211" t="s">
        <v>67</v>
      </c>
      <c r="H9" s="212"/>
      <c r="I9" s="212"/>
      <c r="J9" s="213"/>
    </row>
    <row r="10" spans="3:10" x14ac:dyDescent="0.25">
      <c r="C10" s="84"/>
      <c r="D10" s="85" t="s">
        <v>68</v>
      </c>
      <c r="E10" s="85"/>
      <c r="F10" s="86">
        <v>3000000</v>
      </c>
      <c r="G10" s="87" t="s">
        <v>86</v>
      </c>
      <c r="H10" s="86">
        <v>3000000</v>
      </c>
      <c r="I10" s="107">
        <v>35612</v>
      </c>
      <c r="J10" s="88"/>
    </row>
    <row r="11" spans="3:10" x14ac:dyDescent="0.25">
      <c r="C11" s="84"/>
      <c r="D11" s="85" t="s">
        <v>69</v>
      </c>
      <c r="E11" s="85"/>
      <c r="F11" s="86">
        <v>780000</v>
      </c>
      <c r="G11" s="89" t="s">
        <v>94</v>
      </c>
      <c r="H11" s="86">
        <v>700000</v>
      </c>
      <c r="I11" s="107">
        <v>36311</v>
      </c>
      <c r="J11" s="88"/>
    </row>
    <row r="12" spans="3:10" x14ac:dyDescent="0.25">
      <c r="C12" s="84"/>
      <c r="D12" s="85" t="s">
        <v>70</v>
      </c>
      <c r="E12" s="85"/>
      <c r="F12" s="86">
        <v>780000</v>
      </c>
      <c r="G12" s="89" t="s">
        <v>114</v>
      </c>
      <c r="H12" s="86">
        <v>1640000</v>
      </c>
      <c r="I12" s="106">
        <v>38395</v>
      </c>
      <c r="J12" s="88"/>
    </row>
    <row r="13" spans="3:10" x14ac:dyDescent="0.25">
      <c r="C13" s="84"/>
      <c r="D13" s="85" t="s">
        <v>71</v>
      </c>
      <c r="E13" s="85"/>
      <c r="F13" s="86">
        <v>780000</v>
      </c>
      <c r="G13" s="89" t="s">
        <v>122</v>
      </c>
      <c r="H13" s="86">
        <v>780000</v>
      </c>
      <c r="I13" s="139">
        <v>38972</v>
      </c>
      <c r="J13" s="88"/>
    </row>
    <row r="14" spans="3:10" x14ac:dyDescent="0.25">
      <c r="C14" s="84"/>
      <c r="D14" s="85" t="s">
        <v>72</v>
      </c>
      <c r="E14" s="85"/>
      <c r="F14" s="86">
        <v>780000</v>
      </c>
      <c r="G14" s="89" t="s">
        <v>134</v>
      </c>
      <c r="H14" s="86">
        <v>780000</v>
      </c>
      <c r="I14" s="139">
        <v>40179</v>
      </c>
      <c r="J14" s="88"/>
    </row>
    <row r="15" spans="3:10" x14ac:dyDescent="0.25">
      <c r="C15" s="84"/>
      <c r="D15" s="85" t="s">
        <v>73</v>
      </c>
      <c r="E15" s="85"/>
      <c r="F15" s="86">
        <v>780000</v>
      </c>
      <c r="G15" s="89" t="s">
        <v>166</v>
      </c>
      <c r="H15" s="86">
        <v>780000</v>
      </c>
      <c r="I15" s="140">
        <v>41396</v>
      </c>
      <c r="J15" s="88"/>
    </row>
    <row r="16" spans="3:10" x14ac:dyDescent="0.25">
      <c r="C16" s="84"/>
      <c r="D16" s="85" t="s">
        <v>74</v>
      </c>
      <c r="E16" s="85"/>
      <c r="F16" s="86">
        <v>780000</v>
      </c>
      <c r="G16" s="89" t="s">
        <v>176</v>
      </c>
      <c r="H16" s="86">
        <v>2320000</v>
      </c>
      <c r="I16" s="139">
        <v>42227</v>
      </c>
      <c r="J16" s="88"/>
    </row>
    <row r="17" spans="3:10" x14ac:dyDescent="0.25">
      <c r="C17" s="84"/>
      <c r="D17" s="85" t="s">
        <v>75</v>
      </c>
      <c r="E17" s="85"/>
      <c r="F17" s="86">
        <v>780000</v>
      </c>
      <c r="G17" s="89"/>
      <c r="H17" s="86"/>
      <c r="I17" s="85"/>
      <c r="J17" s="88"/>
    </row>
    <row r="18" spans="3:10" x14ac:dyDescent="0.25">
      <c r="C18" s="84"/>
      <c r="D18" s="85" t="s">
        <v>76</v>
      </c>
      <c r="E18" s="85"/>
      <c r="F18" s="86">
        <v>780000</v>
      </c>
      <c r="G18" s="89"/>
      <c r="H18" s="86"/>
      <c r="I18" s="85"/>
      <c r="J18" s="88"/>
    </row>
    <row r="19" spans="3:10" x14ac:dyDescent="0.25">
      <c r="C19" s="84"/>
      <c r="D19" s="85" t="s">
        <v>77</v>
      </c>
      <c r="E19" s="85"/>
      <c r="F19" s="86">
        <v>760000</v>
      </c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10000000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14">
        <f>F21-H21</f>
        <v>0</v>
      </c>
      <c r="J22" s="215"/>
    </row>
  </sheetData>
  <mergeCells count="3">
    <mergeCell ref="C9:F9"/>
    <mergeCell ref="G9:J9"/>
    <mergeCell ref="I22:J22"/>
  </mergeCells>
  <pageMargins left="0.7" right="0.7" top="0.75" bottom="0.75" header="0.3" footer="0.3"/>
  <pageSetup orientation="portrait" horizontalDpi="120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P8" sqref="P8"/>
    </sheetView>
  </sheetViews>
  <sheetFormatPr defaultRowHeight="15" x14ac:dyDescent="0.25"/>
  <cols>
    <col min="4" max="4" width="9.140625" style="76"/>
    <col min="6" max="8" width="14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48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08" t="s">
        <v>66</v>
      </c>
      <c r="D9" s="209"/>
      <c r="E9" s="209"/>
      <c r="F9" s="210"/>
      <c r="G9" s="211" t="s">
        <v>67</v>
      </c>
      <c r="H9" s="212"/>
      <c r="I9" s="212"/>
      <c r="J9" s="213"/>
    </row>
    <row r="10" spans="3:10" x14ac:dyDescent="0.25">
      <c r="C10" s="84"/>
      <c r="D10" s="85" t="s">
        <v>68</v>
      </c>
      <c r="E10" s="85"/>
      <c r="F10" s="86">
        <v>3000000</v>
      </c>
      <c r="G10" s="87" t="s">
        <v>89</v>
      </c>
      <c r="H10" s="86">
        <v>3000000</v>
      </c>
      <c r="I10" s="107">
        <v>35370</v>
      </c>
      <c r="J10" s="88"/>
    </row>
    <row r="11" spans="3:10" x14ac:dyDescent="0.25">
      <c r="C11" s="84"/>
      <c r="D11" s="85" t="s">
        <v>69</v>
      </c>
      <c r="E11" s="85"/>
      <c r="F11" s="86">
        <v>780000</v>
      </c>
      <c r="G11" s="89" t="s">
        <v>112</v>
      </c>
      <c r="H11" s="85">
        <v>2340000</v>
      </c>
      <c r="I11" s="107">
        <v>38266</v>
      </c>
      <c r="J11" s="88"/>
    </row>
    <row r="12" spans="3:10" x14ac:dyDescent="0.25">
      <c r="C12" s="84"/>
      <c r="D12" s="85" t="s">
        <v>70</v>
      </c>
      <c r="E12" s="85"/>
      <c r="F12" s="86">
        <v>780000</v>
      </c>
      <c r="G12" s="89" t="s">
        <v>170</v>
      </c>
      <c r="H12" s="85">
        <v>4660000</v>
      </c>
      <c r="I12" s="107">
        <v>41771</v>
      </c>
      <c r="J12" s="88"/>
    </row>
    <row r="13" spans="3:10" x14ac:dyDescent="0.25">
      <c r="C13" s="84"/>
      <c r="D13" s="85" t="s">
        <v>71</v>
      </c>
      <c r="E13" s="85"/>
      <c r="F13" s="86">
        <v>780000</v>
      </c>
      <c r="G13" s="89"/>
      <c r="H13" s="85"/>
      <c r="I13" s="85"/>
      <c r="J13" s="88"/>
    </row>
    <row r="14" spans="3:10" x14ac:dyDescent="0.25">
      <c r="C14" s="84"/>
      <c r="D14" s="85" t="s">
        <v>72</v>
      </c>
      <c r="E14" s="85"/>
      <c r="F14" s="86">
        <v>780000</v>
      </c>
      <c r="G14" s="89"/>
      <c r="H14" s="85"/>
      <c r="I14" s="85"/>
      <c r="J14" s="88"/>
    </row>
    <row r="15" spans="3:10" x14ac:dyDescent="0.25">
      <c r="C15" s="84"/>
      <c r="D15" s="85" t="s">
        <v>73</v>
      </c>
      <c r="E15" s="85"/>
      <c r="F15" s="86">
        <v>780000</v>
      </c>
      <c r="G15" s="89"/>
      <c r="H15" s="85"/>
      <c r="I15" s="85"/>
      <c r="J15" s="88"/>
    </row>
    <row r="16" spans="3:10" x14ac:dyDescent="0.25">
      <c r="C16" s="84"/>
      <c r="D16" s="85" t="s">
        <v>74</v>
      </c>
      <c r="E16" s="85"/>
      <c r="F16" s="86">
        <v>780000</v>
      </c>
      <c r="G16" s="89"/>
      <c r="H16" s="85"/>
      <c r="I16" s="85"/>
      <c r="J16" s="88"/>
    </row>
    <row r="17" spans="3:10" x14ac:dyDescent="0.25">
      <c r="C17" s="84"/>
      <c r="D17" s="85" t="s">
        <v>75</v>
      </c>
      <c r="E17" s="85"/>
      <c r="F17" s="86">
        <v>780000</v>
      </c>
      <c r="G17" s="89"/>
      <c r="H17" s="85"/>
      <c r="I17" s="85"/>
      <c r="J17" s="88"/>
    </row>
    <row r="18" spans="3:10" x14ac:dyDescent="0.25">
      <c r="C18" s="84"/>
      <c r="D18" s="85" t="s">
        <v>76</v>
      </c>
      <c r="E18" s="85"/>
      <c r="F18" s="86">
        <v>780000</v>
      </c>
      <c r="G18" s="89"/>
      <c r="H18" s="85"/>
      <c r="I18" s="85"/>
      <c r="J18" s="88"/>
    </row>
    <row r="19" spans="3:10" x14ac:dyDescent="0.25">
      <c r="C19" s="84"/>
      <c r="D19" s="85" t="s">
        <v>77</v>
      </c>
      <c r="E19" s="85"/>
      <c r="F19" s="86">
        <v>760000</v>
      </c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10000000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14">
        <f>F21-H21</f>
        <v>0</v>
      </c>
      <c r="J22" s="215"/>
    </row>
  </sheetData>
  <mergeCells count="3">
    <mergeCell ref="C9:F9"/>
    <mergeCell ref="G9:J9"/>
    <mergeCell ref="I22:J2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K14" sqref="K14"/>
    </sheetView>
  </sheetViews>
  <sheetFormatPr defaultRowHeight="15" x14ac:dyDescent="0.25"/>
  <cols>
    <col min="4" max="4" width="9.140625" style="76"/>
    <col min="6" max="7" width="14" bestFit="1" customWidth="1"/>
    <col min="8" max="8" width="14.28515625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56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08" t="s">
        <v>66</v>
      </c>
      <c r="D9" s="209"/>
      <c r="E9" s="209"/>
      <c r="F9" s="210"/>
      <c r="G9" s="211" t="s">
        <v>67</v>
      </c>
      <c r="H9" s="212"/>
      <c r="I9" s="212"/>
      <c r="J9" s="213"/>
    </row>
    <row r="10" spans="3:10" x14ac:dyDescent="0.25">
      <c r="C10" s="84"/>
      <c r="D10" s="85" t="s">
        <v>68</v>
      </c>
      <c r="E10" s="85"/>
      <c r="F10" s="86">
        <v>3000000</v>
      </c>
      <c r="G10" s="87" t="s">
        <v>86</v>
      </c>
      <c r="H10" s="153">
        <v>1000000</v>
      </c>
      <c r="I10" s="107" t="s">
        <v>85</v>
      </c>
      <c r="J10" s="88"/>
    </row>
    <row r="11" spans="3:10" x14ac:dyDescent="0.25">
      <c r="C11" s="84"/>
      <c r="D11" s="85" t="s">
        <v>69</v>
      </c>
      <c r="E11" s="85"/>
      <c r="F11" s="86">
        <v>780000</v>
      </c>
      <c r="G11" s="89" t="s">
        <v>180</v>
      </c>
      <c r="H11" s="153">
        <v>6000000</v>
      </c>
      <c r="I11" s="85" t="s">
        <v>85</v>
      </c>
      <c r="J11" s="88"/>
    </row>
    <row r="12" spans="3:10" x14ac:dyDescent="0.25">
      <c r="C12" s="84"/>
      <c r="D12" s="85" t="s">
        <v>70</v>
      </c>
      <c r="E12" s="85"/>
      <c r="F12" s="86">
        <v>780000</v>
      </c>
      <c r="G12" s="89"/>
      <c r="H12" s="85"/>
      <c r="I12" s="85"/>
      <c r="J12" s="88"/>
    </row>
    <row r="13" spans="3:10" x14ac:dyDescent="0.25">
      <c r="C13" s="84"/>
      <c r="D13" s="85" t="s">
        <v>71</v>
      </c>
      <c r="E13" s="85"/>
      <c r="F13" s="86">
        <v>780000</v>
      </c>
      <c r="G13" s="89"/>
      <c r="H13" s="85"/>
      <c r="I13" s="85"/>
      <c r="J13" s="88"/>
    </row>
    <row r="14" spans="3:10" x14ac:dyDescent="0.25">
      <c r="C14" s="84"/>
      <c r="D14" s="85" t="s">
        <v>72</v>
      </c>
      <c r="E14" s="85"/>
      <c r="F14" s="86">
        <v>780000</v>
      </c>
      <c r="G14" s="89"/>
      <c r="H14" s="85"/>
      <c r="I14" s="85"/>
      <c r="J14" s="88"/>
    </row>
    <row r="15" spans="3:10" x14ac:dyDescent="0.25">
      <c r="C15" s="84"/>
      <c r="D15" s="85" t="s">
        <v>73</v>
      </c>
      <c r="E15" s="85"/>
      <c r="F15" s="86">
        <v>780000</v>
      </c>
      <c r="G15" s="89"/>
      <c r="H15" s="85"/>
      <c r="I15" s="85"/>
      <c r="J15" s="88"/>
    </row>
    <row r="16" spans="3:10" x14ac:dyDescent="0.25">
      <c r="C16" s="84"/>
      <c r="D16" s="85" t="s">
        <v>74</v>
      </c>
      <c r="E16" s="85"/>
      <c r="F16" s="86">
        <v>780000</v>
      </c>
      <c r="G16" s="89"/>
      <c r="H16" s="85"/>
      <c r="I16" s="85"/>
      <c r="J16" s="88"/>
    </row>
    <row r="17" spans="3:10" x14ac:dyDescent="0.25">
      <c r="C17" s="84"/>
      <c r="D17" s="85" t="s">
        <v>75</v>
      </c>
      <c r="E17" s="85"/>
      <c r="F17" s="86">
        <v>780000</v>
      </c>
      <c r="G17" s="89"/>
      <c r="H17" s="85"/>
      <c r="I17" s="85"/>
      <c r="J17" s="88"/>
    </row>
    <row r="18" spans="3:10" x14ac:dyDescent="0.25">
      <c r="C18" s="84"/>
      <c r="D18" s="85" t="s">
        <v>76</v>
      </c>
      <c r="E18" s="85"/>
      <c r="F18" s="86">
        <v>780000</v>
      </c>
      <c r="G18" s="89"/>
      <c r="H18" s="85"/>
      <c r="I18" s="85"/>
      <c r="J18" s="88"/>
    </row>
    <row r="19" spans="3:10" x14ac:dyDescent="0.25">
      <c r="C19" s="84"/>
      <c r="D19" s="85" t="s">
        <v>77</v>
      </c>
      <c r="E19" s="85"/>
      <c r="F19" s="86">
        <v>760000</v>
      </c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7000000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14">
        <f>F21-H21</f>
        <v>3000000</v>
      </c>
      <c r="J22" s="215"/>
    </row>
  </sheetData>
  <mergeCells count="3">
    <mergeCell ref="C9:F9"/>
    <mergeCell ref="G9:J9"/>
    <mergeCell ref="I22:J22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I10" sqref="I10:I15"/>
    </sheetView>
  </sheetViews>
  <sheetFormatPr defaultRowHeight="15" x14ac:dyDescent="0.25"/>
  <cols>
    <col min="4" max="4" width="9.140625" style="76"/>
    <col min="6" max="8" width="14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57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08" t="s">
        <v>66</v>
      </c>
      <c r="D9" s="209"/>
      <c r="E9" s="209"/>
      <c r="F9" s="210"/>
      <c r="G9" s="211" t="s">
        <v>67</v>
      </c>
      <c r="H9" s="212"/>
      <c r="I9" s="216"/>
      <c r="J9" s="213"/>
    </row>
    <row r="10" spans="3:10" x14ac:dyDescent="0.25">
      <c r="C10" s="84"/>
      <c r="D10" s="85" t="s">
        <v>68</v>
      </c>
      <c r="E10" s="85"/>
      <c r="F10" s="86">
        <v>3000000</v>
      </c>
      <c r="G10" s="87" t="s">
        <v>90</v>
      </c>
      <c r="H10" s="86">
        <v>3000000</v>
      </c>
      <c r="I10" s="137" t="s">
        <v>85</v>
      </c>
      <c r="J10" s="88"/>
    </row>
    <row r="11" spans="3:10" x14ac:dyDescent="0.25">
      <c r="C11" s="84"/>
      <c r="D11" s="85" t="s">
        <v>69</v>
      </c>
      <c r="E11" s="85"/>
      <c r="F11" s="86">
        <v>780000</v>
      </c>
      <c r="G11" s="89" t="s">
        <v>111</v>
      </c>
      <c r="H11" s="85">
        <v>700000</v>
      </c>
      <c r="I11" s="137">
        <v>37796</v>
      </c>
      <c r="J11" s="88"/>
    </row>
    <row r="12" spans="3:10" x14ac:dyDescent="0.25">
      <c r="C12" s="84"/>
      <c r="D12" s="85" t="s">
        <v>70</v>
      </c>
      <c r="E12" s="85"/>
      <c r="F12" s="86">
        <v>780000</v>
      </c>
      <c r="G12" s="89" t="s">
        <v>132</v>
      </c>
      <c r="H12" s="85">
        <v>2420000</v>
      </c>
      <c r="I12" s="138" t="s">
        <v>85</v>
      </c>
      <c r="J12" s="88"/>
    </row>
    <row r="13" spans="3:10" x14ac:dyDescent="0.25">
      <c r="C13" s="84"/>
      <c r="D13" s="85" t="s">
        <v>71</v>
      </c>
      <c r="E13" s="85"/>
      <c r="F13" s="86">
        <v>780000</v>
      </c>
      <c r="G13" s="89" t="s">
        <v>128</v>
      </c>
      <c r="H13" s="85">
        <v>750000</v>
      </c>
      <c r="I13" s="138">
        <v>39617</v>
      </c>
      <c r="J13" s="88"/>
    </row>
    <row r="14" spans="3:10" x14ac:dyDescent="0.25">
      <c r="C14" s="84"/>
      <c r="D14" s="85" t="s">
        <v>72</v>
      </c>
      <c r="E14" s="85"/>
      <c r="F14" s="86">
        <v>780000</v>
      </c>
      <c r="G14" s="89" t="s">
        <v>135</v>
      </c>
      <c r="H14" s="104">
        <v>780000</v>
      </c>
      <c r="I14" s="138">
        <v>40368</v>
      </c>
      <c r="J14" s="88"/>
    </row>
    <row r="15" spans="3:10" x14ac:dyDescent="0.25">
      <c r="C15" s="84"/>
      <c r="D15" s="85" t="s">
        <v>73</v>
      </c>
      <c r="E15" s="85"/>
      <c r="F15" s="86">
        <v>780000</v>
      </c>
      <c r="G15" s="89" t="s">
        <v>144</v>
      </c>
      <c r="H15" s="104">
        <v>2350000</v>
      </c>
      <c r="I15" s="138">
        <v>40661</v>
      </c>
      <c r="J15" s="88"/>
    </row>
    <row r="16" spans="3:10" x14ac:dyDescent="0.25">
      <c r="C16" s="84"/>
      <c r="D16" s="85" t="s">
        <v>74</v>
      </c>
      <c r="E16" s="85"/>
      <c r="F16" s="86">
        <v>780000</v>
      </c>
      <c r="G16" s="89"/>
      <c r="H16" s="85"/>
      <c r="I16" s="85"/>
      <c r="J16" s="88"/>
    </row>
    <row r="17" spans="3:10" x14ac:dyDescent="0.25">
      <c r="C17" s="84"/>
      <c r="D17" s="85" t="s">
        <v>75</v>
      </c>
      <c r="E17" s="85"/>
      <c r="F17" s="86">
        <v>780000</v>
      </c>
      <c r="G17" s="89"/>
      <c r="H17" s="85"/>
      <c r="I17" s="85"/>
      <c r="J17" s="88"/>
    </row>
    <row r="18" spans="3:10" x14ac:dyDescent="0.25">
      <c r="C18" s="84"/>
      <c r="D18" s="85" t="s">
        <v>76</v>
      </c>
      <c r="E18" s="85"/>
      <c r="F18" s="86">
        <v>780000</v>
      </c>
      <c r="G18" s="89"/>
      <c r="H18" s="85"/>
      <c r="I18" s="85"/>
      <c r="J18" s="88"/>
    </row>
    <row r="19" spans="3:10" x14ac:dyDescent="0.25">
      <c r="C19" s="84"/>
      <c r="D19" s="85" t="s">
        <v>77</v>
      </c>
      <c r="E19" s="85"/>
      <c r="F19" s="86">
        <v>760000</v>
      </c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10000000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14">
        <f>F21-H21</f>
        <v>0</v>
      </c>
      <c r="J22" s="215"/>
    </row>
  </sheetData>
  <mergeCells count="3">
    <mergeCell ref="C9:F9"/>
    <mergeCell ref="G9:J9"/>
    <mergeCell ref="I22:J2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H11" sqref="H11"/>
    </sheetView>
  </sheetViews>
  <sheetFormatPr defaultRowHeight="15" x14ac:dyDescent="0.25"/>
  <cols>
    <col min="4" max="4" width="9.140625" style="76"/>
    <col min="6" max="7" width="14" bestFit="1" customWidth="1"/>
    <col min="8" max="8" width="12.85546875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58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08" t="s">
        <v>66</v>
      </c>
      <c r="D9" s="209"/>
      <c r="E9" s="209"/>
      <c r="F9" s="210"/>
      <c r="G9" s="211" t="s">
        <v>67</v>
      </c>
      <c r="H9" s="212"/>
      <c r="I9" s="212"/>
      <c r="J9" s="213"/>
    </row>
    <row r="10" spans="3:10" x14ac:dyDescent="0.25">
      <c r="C10" s="84"/>
      <c r="D10" s="85" t="s">
        <v>68</v>
      </c>
      <c r="E10" s="85"/>
      <c r="F10" s="86">
        <v>3000000</v>
      </c>
      <c r="G10" s="87" t="s">
        <v>90</v>
      </c>
      <c r="H10" s="86">
        <v>1500000</v>
      </c>
      <c r="I10" s="107" t="s">
        <v>85</v>
      </c>
      <c r="J10" s="88"/>
    </row>
    <row r="11" spans="3:10" x14ac:dyDescent="0.25">
      <c r="C11" s="84"/>
      <c r="D11" s="85" t="s">
        <v>69</v>
      </c>
      <c r="E11" s="85"/>
      <c r="F11" s="86">
        <v>780000</v>
      </c>
      <c r="G11" s="89" t="s">
        <v>115</v>
      </c>
      <c r="H11" s="85">
        <v>4620000</v>
      </c>
      <c r="I11" s="107" t="s">
        <v>85</v>
      </c>
      <c r="J11" s="88"/>
    </row>
    <row r="12" spans="3:10" x14ac:dyDescent="0.25">
      <c r="C12" s="84"/>
      <c r="D12" s="85" t="s">
        <v>70</v>
      </c>
      <c r="E12" s="85"/>
      <c r="F12" s="86">
        <v>780000</v>
      </c>
      <c r="G12" s="89"/>
      <c r="H12" s="85"/>
      <c r="I12" s="85"/>
      <c r="J12" s="88"/>
    </row>
    <row r="13" spans="3:10" x14ac:dyDescent="0.25">
      <c r="C13" s="84"/>
      <c r="D13" s="85" t="s">
        <v>71</v>
      </c>
      <c r="E13" s="85"/>
      <c r="F13" s="86">
        <v>780000</v>
      </c>
      <c r="G13" s="89"/>
      <c r="H13" s="85"/>
      <c r="I13" s="85"/>
      <c r="J13" s="88"/>
    </row>
    <row r="14" spans="3:10" x14ac:dyDescent="0.25">
      <c r="C14" s="84"/>
      <c r="D14" s="85" t="s">
        <v>72</v>
      </c>
      <c r="E14" s="85"/>
      <c r="F14" s="86">
        <v>780000</v>
      </c>
      <c r="G14" s="89"/>
      <c r="H14" s="85"/>
      <c r="I14" s="85"/>
      <c r="J14" s="88"/>
    </row>
    <row r="15" spans="3:10" x14ac:dyDescent="0.25">
      <c r="C15" s="84"/>
      <c r="D15" s="85" t="s">
        <v>73</v>
      </c>
      <c r="E15" s="85"/>
      <c r="F15" s="86">
        <v>780000</v>
      </c>
      <c r="G15" s="89"/>
      <c r="H15" s="85"/>
      <c r="I15" s="85"/>
      <c r="J15" s="88"/>
    </row>
    <row r="16" spans="3:10" x14ac:dyDescent="0.25">
      <c r="C16" s="84"/>
      <c r="D16" s="85" t="s">
        <v>74</v>
      </c>
      <c r="E16" s="85"/>
      <c r="F16" s="86">
        <v>780000</v>
      </c>
      <c r="G16" s="89"/>
      <c r="H16" s="85"/>
      <c r="I16" s="85"/>
      <c r="J16" s="88"/>
    </row>
    <row r="17" spans="3:10" x14ac:dyDescent="0.25">
      <c r="C17" s="84"/>
      <c r="D17" s="85" t="s">
        <v>75</v>
      </c>
      <c r="E17" s="85"/>
      <c r="F17" s="86">
        <v>780000</v>
      </c>
      <c r="G17" s="89"/>
      <c r="H17" s="85"/>
      <c r="I17" s="85"/>
      <c r="J17" s="88"/>
    </row>
    <row r="18" spans="3:10" x14ac:dyDescent="0.25">
      <c r="C18" s="84"/>
      <c r="D18" s="85" t="s">
        <v>76</v>
      </c>
      <c r="E18" s="85"/>
      <c r="F18" s="86">
        <v>780000</v>
      </c>
      <c r="G18" s="89"/>
      <c r="H18" s="85"/>
      <c r="I18" s="85"/>
      <c r="J18" s="88"/>
    </row>
    <row r="19" spans="3:10" x14ac:dyDescent="0.25">
      <c r="C19" s="84"/>
      <c r="D19" s="85" t="s">
        <v>77</v>
      </c>
      <c r="E19" s="85"/>
      <c r="F19" s="86">
        <v>760000</v>
      </c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6120000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14">
        <f>F21-H21</f>
        <v>3880000</v>
      </c>
      <c r="J22" s="215"/>
    </row>
  </sheetData>
  <mergeCells count="3">
    <mergeCell ref="C9:F9"/>
    <mergeCell ref="G9:J9"/>
    <mergeCell ref="I22:J2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H13" sqref="H13"/>
    </sheetView>
  </sheetViews>
  <sheetFormatPr defaultRowHeight="15" x14ac:dyDescent="0.25"/>
  <cols>
    <col min="4" max="4" width="9.140625" style="76"/>
    <col min="6" max="7" width="14" bestFit="1" customWidth="1"/>
    <col min="8" max="8" width="12.85546875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97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08" t="s">
        <v>66</v>
      </c>
      <c r="D9" s="209"/>
      <c r="E9" s="209"/>
      <c r="F9" s="210"/>
      <c r="G9" s="211" t="s">
        <v>67</v>
      </c>
      <c r="H9" s="212"/>
      <c r="I9" s="216"/>
      <c r="J9" s="213"/>
    </row>
    <row r="10" spans="3:10" x14ac:dyDescent="0.25">
      <c r="C10" s="84"/>
      <c r="D10" s="85" t="s">
        <v>68</v>
      </c>
      <c r="E10" s="85"/>
      <c r="F10" s="86">
        <v>3000000</v>
      </c>
      <c r="G10" s="87" t="s">
        <v>101</v>
      </c>
      <c r="H10" s="86">
        <v>3000000</v>
      </c>
      <c r="I10" s="137">
        <v>35715</v>
      </c>
      <c r="J10" s="88"/>
    </row>
    <row r="11" spans="3:10" x14ac:dyDescent="0.25">
      <c r="C11" s="84"/>
      <c r="D11" s="85" t="s">
        <v>69</v>
      </c>
      <c r="E11" s="85"/>
      <c r="F11" s="86">
        <v>780000</v>
      </c>
      <c r="G11" s="89" t="s">
        <v>135</v>
      </c>
      <c r="H11" s="86">
        <v>780000</v>
      </c>
      <c r="I11" s="138">
        <v>40369</v>
      </c>
      <c r="J11" s="88"/>
    </row>
    <row r="12" spans="3:10" x14ac:dyDescent="0.25">
      <c r="C12" s="84"/>
      <c r="D12" s="85" t="s">
        <v>70</v>
      </c>
      <c r="E12" s="85"/>
      <c r="F12" s="86">
        <v>780000</v>
      </c>
      <c r="G12" s="89" t="s">
        <v>181</v>
      </c>
      <c r="H12" s="86">
        <v>780000</v>
      </c>
      <c r="I12">
        <v>40576</v>
      </c>
      <c r="J12" s="88"/>
    </row>
    <row r="13" spans="3:10" x14ac:dyDescent="0.25">
      <c r="C13" s="84"/>
      <c r="D13" s="85" t="s">
        <v>71</v>
      </c>
      <c r="E13" s="85"/>
      <c r="F13" s="86">
        <v>780000</v>
      </c>
      <c r="G13" s="89" t="s">
        <v>178</v>
      </c>
      <c r="H13" s="86">
        <v>150000</v>
      </c>
      <c r="I13" s="136">
        <v>42296</v>
      </c>
      <c r="J13" s="136"/>
    </row>
    <row r="14" spans="3:10" x14ac:dyDescent="0.25">
      <c r="C14" s="84"/>
      <c r="D14" s="85" t="s">
        <v>72</v>
      </c>
      <c r="E14" s="85"/>
      <c r="F14" s="86">
        <v>780000</v>
      </c>
      <c r="G14" s="89"/>
      <c r="H14" s="86"/>
      <c r="I14" s="85"/>
      <c r="J14" s="88"/>
    </row>
    <row r="15" spans="3:10" x14ac:dyDescent="0.25">
      <c r="C15" s="84"/>
      <c r="D15" s="85" t="s">
        <v>73</v>
      </c>
      <c r="E15" s="85"/>
      <c r="F15" s="86">
        <v>780000</v>
      </c>
      <c r="G15" s="89"/>
      <c r="H15" s="86"/>
      <c r="I15" s="85"/>
      <c r="J15" s="88"/>
    </row>
    <row r="16" spans="3:10" x14ac:dyDescent="0.25">
      <c r="C16" s="84"/>
      <c r="D16" s="85" t="s">
        <v>74</v>
      </c>
      <c r="E16" s="85"/>
      <c r="F16" s="86">
        <v>780000</v>
      </c>
      <c r="G16" s="89"/>
      <c r="H16" s="86"/>
      <c r="I16" s="85"/>
      <c r="J16" s="88"/>
    </row>
    <row r="17" spans="3:10" x14ac:dyDescent="0.25">
      <c r="C17" s="84"/>
      <c r="D17" s="85" t="s">
        <v>75</v>
      </c>
      <c r="E17" s="85"/>
      <c r="F17" s="86">
        <v>780000</v>
      </c>
      <c r="G17" s="89"/>
      <c r="H17" s="86"/>
      <c r="I17" s="85"/>
      <c r="J17" s="88"/>
    </row>
    <row r="18" spans="3:10" x14ac:dyDescent="0.25">
      <c r="C18" s="84"/>
      <c r="D18" s="85" t="s">
        <v>76</v>
      </c>
      <c r="E18" s="85"/>
      <c r="F18" s="86">
        <v>780000</v>
      </c>
      <c r="G18" s="89"/>
      <c r="H18" s="86"/>
      <c r="I18" s="85"/>
      <c r="J18" s="88"/>
    </row>
    <row r="19" spans="3:10" x14ac:dyDescent="0.25">
      <c r="C19" s="84"/>
      <c r="D19" s="85" t="s">
        <v>77</v>
      </c>
      <c r="E19" s="85"/>
      <c r="F19" s="86">
        <v>760000</v>
      </c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4710000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14">
        <f>F21-H21</f>
        <v>5290000</v>
      </c>
      <c r="J22" s="215"/>
    </row>
  </sheetData>
  <mergeCells count="3">
    <mergeCell ref="C9:F9"/>
    <mergeCell ref="G9:J9"/>
    <mergeCell ref="I22:J2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G14" sqref="G14"/>
    </sheetView>
  </sheetViews>
  <sheetFormatPr defaultRowHeight="15" x14ac:dyDescent="0.25"/>
  <cols>
    <col min="4" max="4" width="9.140625" style="76"/>
    <col min="6" max="7" width="14" bestFit="1" customWidth="1"/>
    <col min="8" max="8" width="12.85546875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102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08" t="s">
        <v>66</v>
      </c>
      <c r="D9" s="209"/>
      <c r="E9" s="209"/>
      <c r="F9" s="210"/>
      <c r="G9" s="211" t="s">
        <v>67</v>
      </c>
      <c r="H9" s="212"/>
      <c r="I9" s="212"/>
      <c r="J9" s="213"/>
    </row>
    <row r="10" spans="3:10" x14ac:dyDescent="0.25">
      <c r="C10" s="84"/>
      <c r="D10" s="85" t="s">
        <v>68</v>
      </c>
      <c r="E10" s="85"/>
      <c r="F10" s="86">
        <v>4000000</v>
      </c>
      <c r="G10" s="87" t="s">
        <v>103</v>
      </c>
      <c r="H10" s="86">
        <v>4000000</v>
      </c>
      <c r="I10" s="107">
        <v>36147</v>
      </c>
      <c r="J10" s="88"/>
    </row>
    <row r="11" spans="3:10" x14ac:dyDescent="0.25">
      <c r="C11" s="84"/>
      <c r="D11" s="85" t="s">
        <v>69</v>
      </c>
      <c r="E11" s="85"/>
      <c r="F11" s="86">
        <v>660000</v>
      </c>
      <c r="G11" s="89" t="s">
        <v>117</v>
      </c>
      <c r="H11" s="86">
        <v>1000000</v>
      </c>
      <c r="I11" s="107">
        <v>38828</v>
      </c>
      <c r="J11" s="88"/>
    </row>
    <row r="12" spans="3:10" x14ac:dyDescent="0.25">
      <c r="C12" s="84"/>
      <c r="D12" s="85" t="s">
        <v>70</v>
      </c>
      <c r="E12" s="85"/>
      <c r="F12" s="86">
        <v>660000</v>
      </c>
      <c r="G12" s="89" t="s">
        <v>167</v>
      </c>
      <c r="H12" s="86">
        <v>1000000</v>
      </c>
      <c r="I12" s="140">
        <v>41484</v>
      </c>
      <c r="J12" s="88"/>
    </row>
    <row r="13" spans="3:10" x14ac:dyDescent="0.25">
      <c r="C13" s="84"/>
      <c r="D13" s="85" t="s">
        <v>71</v>
      </c>
      <c r="E13" s="85"/>
      <c r="F13" s="86">
        <v>660000</v>
      </c>
      <c r="G13" s="89" t="s">
        <v>179</v>
      </c>
      <c r="H13" s="86">
        <v>1000000</v>
      </c>
      <c r="I13">
        <v>41986</v>
      </c>
      <c r="J13" s="88"/>
    </row>
    <row r="14" spans="3:10" x14ac:dyDescent="0.25">
      <c r="C14" s="84"/>
      <c r="D14" s="85" t="s">
        <v>72</v>
      </c>
      <c r="E14" s="85"/>
      <c r="F14" s="86">
        <v>660000</v>
      </c>
      <c r="G14" s="89"/>
      <c r="H14" s="86"/>
      <c r="I14" s="85"/>
      <c r="J14" s="88"/>
    </row>
    <row r="15" spans="3:10" x14ac:dyDescent="0.25">
      <c r="C15" s="84"/>
      <c r="D15" s="85" t="s">
        <v>73</v>
      </c>
      <c r="E15" s="85"/>
      <c r="F15" s="86">
        <v>660000</v>
      </c>
      <c r="G15" s="89"/>
      <c r="H15" s="86"/>
      <c r="I15" s="85"/>
      <c r="J15" s="88"/>
    </row>
    <row r="16" spans="3:10" x14ac:dyDescent="0.25">
      <c r="C16" s="84"/>
      <c r="D16" s="85" t="s">
        <v>74</v>
      </c>
      <c r="E16" s="85"/>
      <c r="F16" s="86">
        <v>660000</v>
      </c>
      <c r="G16" s="89"/>
      <c r="H16" s="86"/>
      <c r="I16" s="85"/>
      <c r="J16" s="88"/>
    </row>
    <row r="17" spans="3:10" x14ac:dyDescent="0.25">
      <c r="C17" s="84"/>
      <c r="D17" s="85" t="s">
        <v>75</v>
      </c>
      <c r="E17" s="85"/>
      <c r="F17" s="86">
        <v>660000</v>
      </c>
      <c r="G17" s="89"/>
      <c r="H17" s="86"/>
      <c r="I17" s="85"/>
      <c r="J17" s="88"/>
    </row>
    <row r="18" spans="3:10" x14ac:dyDescent="0.25">
      <c r="C18" s="84"/>
      <c r="D18" s="85" t="s">
        <v>76</v>
      </c>
      <c r="E18" s="85"/>
      <c r="F18" s="86">
        <v>660000</v>
      </c>
      <c r="G18" s="89"/>
      <c r="H18" s="86"/>
      <c r="I18" s="85"/>
      <c r="J18" s="88"/>
    </row>
    <row r="19" spans="3:10" x14ac:dyDescent="0.25">
      <c r="C19" s="84"/>
      <c r="D19" s="85" t="s">
        <v>77</v>
      </c>
      <c r="E19" s="85"/>
      <c r="F19" s="86">
        <v>720000</v>
      </c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7000000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14">
        <f>F21-H21</f>
        <v>3000000</v>
      </c>
      <c r="J22" s="215"/>
    </row>
  </sheetData>
  <mergeCells count="3">
    <mergeCell ref="C9:F9"/>
    <mergeCell ref="G9:J9"/>
    <mergeCell ref="I22:J22"/>
  </mergeCells>
  <hyperlinks>
    <hyperlink ref="I12" r:id="rId1" display="http://195.168.40.200/payment.lp3itasik.edu/htdocs/admin/cetak-kwitansi.php?id=1703304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I10" sqref="I10:I12"/>
    </sheetView>
  </sheetViews>
  <sheetFormatPr defaultRowHeight="15" x14ac:dyDescent="0.25"/>
  <cols>
    <col min="4" max="4" width="9.140625" style="76"/>
    <col min="6" max="7" width="14" bestFit="1" customWidth="1"/>
    <col min="8" max="8" width="12.85546875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104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08" t="s">
        <v>66</v>
      </c>
      <c r="D9" s="209"/>
      <c r="E9" s="209"/>
      <c r="F9" s="210"/>
      <c r="G9" s="211" t="s">
        <v>67</v>
      </c>
      <c r="H9" s="212"/>
      <c r="I9" s="216"/>
      <c r="J9" s="213"/>
    </row>
    <row r="10" spans="3:10" x14ac:dyDescent="0.25">
      <c r="C10" s="84"/>
      <c r="D10" s="85" t="s">
        <v>68</v>
      </c>
      <c r="E10" s="85"/>
      <c r="F10" s="86">
        <v>3000000</v>
      </c>
      <c r="G10" s="87" t="s">
        <v>105</v>
      </c>
      <c r="H10" s="86">
        <v>3000000</v>
      </c>
      <c r="I10" s="137">
        <v>36148</v>
      </c>
      <c r="J10" s="88"/>
    </row>
    <row r="11" spans="3:10" x14ac:dyDescent="0.25">
      <c r="C11" s="84"/>
      <c r="D11" s="85" t="s">
        <v>69</v>
      </c>
      <c r="E11" s="85"/>
      <c r="F11" s="86">
        <v>780000</v>
      </c>
      <c r="G11" s="89" t="s">
        <v>114</v>
      </c>
      <c r="H11" s="86">
        <v>3500000</v>
      </c>
      <c r="I11" s="138">
        <v>38396</v>
      </c>
      <c r="J11" s="88"/>
    </row>
    <row r="12" spans="3:10" x14ac:dyDescent="0.25">
      <c r="C12" s="84"/>
      <c r="D12" s="85" t="s">
        <v>70</v>
      </c>
      <c r="E12" s="85"/>
      <c r="F12" s="86">
        <v>780000</v>
      </c>
      <c r="G12" s="89" t="s">
        <v>169</v>
      </c>
      <c r="H12" s="86">
        <v>3000000</v>
      </c>
      <c r="I12" s="141">
        <v>41757</v>
      </c>
      <c r="J12" s="136"/>
    </row>
    <row r="13" spans="3:10" x14ac:dyDescent="0.25">
      <c r="C13" s="84"/>
      <c r="D13" s="85" t="s">
        <v>71</v>
      </c>
      <c r="E13" s="85"/>
      <c r="F13" s="86">
        <v>780000</v>
      </c>
      <c r="G13" s="89"/>
      <c r="H13" s="86"/>
      <c r="I13" s="85"/>
      <c r="J13" s="88"/>
    </row>
    <row r="14" spans="3:10" x14ac:dyDescent="0.25">
      <c r="C14" s="84"/>
      <c r="D14" s="85" t="s">
        <v>72</v>
      </c>
      <c r="E14" s="85"/>
      <c r="F14" s="86">
        <v>780000</v>
      </c>
      <c r="G14" s="89"/>
      <c r="H14" s="86"/>
      <c r="I14" s="85"/>
      <c r="J14" s="88"/>
    </row>
    <row r="15" spans="3:10" x14ac:dyDescent="0.25">
      <c r="C15" s="84"/>
      <c r="D15" s="85" t="s">
        <v>73</v>
      </c>
      <c r="E15" s="85"/>
      <c r="F15" s="86">
        <v>780000</v>
      </c>
      <c r="G15" s="89"/>
      <c r="H15" s="86"/>
      <c r="I15" s="85"/>
      <c r="J15" s="88"/>
    </row>
    <row r="16" spans="3:10" x14ac:dyDescent="0.25">
      <c r="C16" s="84"/>
      <c r="D16" s="85" t="s">
        <v>74</v>
      </c>
      <c r="E16" s="85"/>
      <c r="F16" s="86">
        <v>780000</v>
      </c>
      <c r="G16" s="89"/>
      <c r="H16" s="86"/>
      <c r="I16" s="85"/>
      <c r="J16" s="88"/>
    </row>
    <row r="17" spans="3:10" x14ac:dyDescent="0.25">
      <c r="C17" s="84"/>
      <c r="D17" s="85" t="s">
        <v>75</v>
      </c>
      <c r="E17" s="85"/>
      <c r="F17" s="86">
        <v>780000</v>
      </c>
      <c r="G17" s="89"/>
      <c r="H17" s="86"/>
      <c r="I17" s="85"/>
      <c r="J17" s="88"/>
    </row>
    <row r="18" spans="3:10" x14ac:dyDescent="0.25">
      <c r="C18" s="84"/>
      <c r="D18" s="85" t="s">
        <v>76</v>
      </c>
      <c r="E18" s="85"/>
      <c r="F18" s="86">
        <v>780000</v>
      </c>
      <c r="G18" s="89"/>
      <c r="H18" s="86"/>
      <c r="I18" s="85"/>
      <c r="J18" s="88"/>
    </row>
    <row r="19" spans="3:10" x14ac:dyDescent="0.25">
      <c r="C19" s="84"/>
      <c r="D19" s="85" t="s">
        <v>77</v>
      </c>
      <c r="E19" s="85"/>
      <c r="F19" s="86">
        <v>760000</v>
      </c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9500000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14">
        <f>F21-H21</f>
        <v>500000</v>
      </c>
      <c r="J22" s="215"/>
    </row>
  </sheetData>
  <mergeCells count="3">
    <mergeCell ref="C9:F9"/>
    <mergeCell ref="G9:J9"/>
    <mergeCell ref="I22:J2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I10" sqref="I10"/>
    </sheetView>
  </sheetViews>
  <sheetFormatPr defaultRowHeight="15" x14ac:dyDescent="0.25"/>
  <cols>
    <col min="4" max="4" width="9.140625" style="76"/>
    <col min="6" max="7" width="14" bestFit="1" customWidth="1"/>
    <col min="8" max="8" width="12.85546875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95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08" t="s">
        <v>66</v>
      </c>
      <c r="D9" s="209"/>
      <c r="E9" s="209"/>
      <c r="F9" s="210"/>
      <c r="G9" s="211" t="s">
        <v>67</v>
      </c>
      <c r="H9" s="212"/>
      <c r="I9" s="212"/>
      <c r="J9" s="213"/>
    </row>
    <row r="10" spans="3:10" x14ac:dyDescent="0.25">
      <c r="C10" s="84"/>
      <c r="D10" s="85" t="s">
        <v>68</v>
      </c>
      <c r="E10" s="85"/>
      <c r="F10" s="86">
        <v>5000000</v>
      </c>
      <c r="G10" s="87" t="s">
        <v>106</v>
      </c>
      <c r="H10" s="86">
        <v>5000000</v>
      </c>
      <c r="I10" s="107">
        <v>36172</v>
      </c>
      <c r="J10" s="88"/>
    </row>
    <row r="11" spans="3:10" x14ac:dyDescent="0.25">
      <c r="C11" s="84"/>
      <c r="D11" s="85" t="s">
        <v>69</v>
      </c>
      <c r="E11" s="85"/>
      <c r="F11" s="86">
        <v>550000</v>
      </c>
      <c r="G11" s="89"/>
      <c r="H11" s="86"/>
      <c r="I11" s="85"/>
      <c r="J11" s="88"/>
    </row>
    <row r="12" spans="3:10" x14ac:dyDescent="0.25">
      <c r="C12" s="84"/>
      <c r="D12" s="85" t="s">
        <v>70</v>
      </c>
      <c r="E12" s="85"/>
      <c r="F12" s="86">
        <v>550000</v>
      </c>
      <c r="G12" s="89"/>
      <c r="H12" s="86"/>
      <c r="I12" s="85"/>
      <c r="J12" s="88"/>
    </row>
    <row r="13" spans="3:10" x14ac:dyDescent="0.25">
      <c r="C13" s="84"/>
      <c r="D13" s="85" t="s">
        <v>71</v>
      </c>
      <c r="E13" s="85"/>
      <c r="F13" s="86">
        <v>550000</v>
      </c>
      <c r="G13" s="89"/>
      <c r="H13" s="86"/>
      <c r="I13" s="85"/>
      <c r="J13" s="88"/>
    </row>
    <row r="14" spans="3:10" x14ac:dyDescent="0.25">
      <c r="C14" s="84"/>
      <c r="D14" s="85" t="s">
        <v>72</v>
      </c>
      <c r="E14" s="85"/>
      <c r="F14" s="86">
        <v>550000</v>
      </c>
      <c r="G14" s="89"/>
      <c r="H14" s="86"/>
      <c r="I14" s="85"/>
      <c r="J14" s="88"/>
    </row>
    <row r="15" spans="3:10" x14ac:dyDescent="0.25">
      <c r="C15" s="84"/>
      <c r="D15" s="85" t="s">
        <v>73</v>
      </c>
      <c r="E15" s="85"/>
      <c r="F15" s="86">
        <v>550000</v>
      </c>
      <c r="G15" s="89"/>
      <c r="H15" s="86"/>
      <c r="I15" s="85"/>
      <c r="J15" s="88"/>
    </row>
    <row r="16" spans="3:10" x14ac:dyDescent="0.25">
      <c r="C16" s="84"/>
      <c r="D16" s="85" t="s">
        <v>74</v>
      </c>
      <c r="E16" s="85"/>
      <c r="F16" s="86">
        <v>550000</v>
      </c>
      <c r="G16" s="89"/>
      <c r="H16" s="86"/>
      <c r="I16" s="85"/>
      <c r="J16" s="88"/>
    </row>
    <row r="17" spans="3:10" x14ac:dyDescent="0.25">
      <c r="C17" s="84"/>
      <c r="D17" s="85" t="s">
        <v>75</v>
      </c>
      <c r="E17" s="85"/>
      <c r="F17" s="86">
        <v>550000</v>
      </c>
      <c r="G17" s="89"/>
      <c r="H17" s="86"/>
      <c r="I17" s="85"/>
      <c r="J17" s="88"/>
    </row>
    <row r="18" spans="3:10" x14ac:dyDescent="0.25">
      <c r="C18" s="84"/>
      <c r="D18" s="85" t="s">
        <v>76</v>
      </c>
      <c r="E18" s="85"/>
      <c r="F18" s="86">
        <v>550000</v>
      </c>
      <c r="G18" s="89"/>
      <c r="H18" s="86"/>
      <c r="I18" s="85"/>
      <c r="J18" s="88"/>
    </row>
    <row r="19" spans="3:10" x14ac:dyDescent="0.25">
      <c r="C19" s="84"/>
      <c r="D19" s="85" t="s">
        <v>77</v>
      </c>
      <c r="E19" s="85"/>
      <c r="F19" s="86">
        <v>600000</v>
      </c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5000000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14">
        <f>F21-H21</f>
        <v>5000000</v>
      </c>
      <c r="J22" s="215"/>
    </row>
  </sheetData>
  <mergeCells count="3">
    <mergeCell ref="C9:F9"/>
    <mergeCell ref="G9:J9"/>
    <mergeCell ref="I22:J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U56"/>
  <sheetViews>
    <sheetView topLeftCell="C4" workbookViewId="0">
      <selection activeCell="K18" sqref="K18"/>
    </sheetView>
  </sheetViews>
  <sheetFormatPr defaultRowHeight="12" x14ac:dyDescent="0.2"/>
  <cols>
    <col min="1" max="1" width="4" style="8" customWidth="1"/>
    <col min="2" max="2" width="20.5703125" style="8" customWidth="1"/>
    <col min="3" max="3" width="14.28515625" style="8" bestFit="1" customWidth="1"/>
    <col min="4" max="4" width="12.5703125" style="8" customWidth="1"/>
    <col min="5" max="5" width="11" style="8" customWidth="1"/>
    <col min="6" max="6" width="10.140625" style="8" customWidth="1"/>
    <col min="7" max="7" width="10.5703125" style="8" customWidth="1"/>
    <col min="8" max="8" width="10.7109375" style="8" customWidth="1"/>
    <col min="9" max="9" width="10.140625" style="8" customWidth="1"/>
    <col min="10" max="10" width="10.85546875" style="8" customWidth="1"/>
    <col min="11" max="11" width="10.28515625" style="8" customWidth="1"/>
    <col min="12" max="12" width="12.140625" style="8" customWidth="1"/>
    <col min="13" max="16" width="10.5703125" style="8" customWidth="1"/>
    <col min="17" max="17" width="13.140625" style="8" customWidth="1"/>
    <col min="18" max="18" width="8.5703125" style="8" hidden="1" customWidth="1"/>
    <col min="19" max="19" width="10.85546875" style="8" hidden="1" customWidth="1"/>
    <col min="20" max="20" width="10.85546875" style="8" bestFit="1" customWidth="1"/>
    <col min="21" max="21" width="10.7109375" style="8" customWidth="1"/>
    <col min="22" max="16384" width="9.140625" style="8"/>
  </cols>
  <sheetData>
    <row r="1" spans="1:20" x14ac:dyDescent="0.2">
      <c r="A1" s="200" t="s">
        <v>37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</row>
    <row r="2" spans="1:20" x14ac:dyDescent="0.2">
      <c r="A2" s="200" t="s">
        <v>211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</row>
    <row r="3" spans="1:20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</row>
    <row r="4" spans="1:20" s="6" customFormat="1" x14ac:dyDescent="0.2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20" s="7" customFormat="1" x14ac:dyDescent="0.2">
      <c r="A5" s="27" t="s">
        <v>22</v>
      </c>
      <c r="B5" s="27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20" s="7" customFormat="1" ht="12.75" thickBot="1" x14ac:dyDescent="0.25">
      <c r="A6" s="27" t="s">
        <v>62</v>
      </c>
      <c r="B6" s="27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20" s="7" customFormat="1" ht="12.75" thickBot="1" x14ac:dyDescent="0.25">
      <c r="A7" s="48" t="s">
        <v>0</v>
      </c>
      <c r="B7" s="48" t="s">
        <v>13</v>
      </c>
      <c r="C7" s="48" t="s">
        <v>189</v>
      </c>
      <c r="D7" s="48" t="s">
        <v>198</v>
      </c>
      <c r="E7" s="48" t="s">
        <v>17</v>
      </c>
      <c r="F7" s="48" t="s">
        <v>18</v>
      </c>
      <c r="G7" s="48" t="s">
        <v>19</v>
      </c>
      <c r="H7" s="48" t="s">
        <v>140</v>
      </c>
      <c r="I7" s="48" t="s">
        <v>141</v>
      </c>
      <c r="J7" s="48" t="s">
        <v>164</v>
      </c>
      <c r="K7" s="48" t="s">
        <v>165</v>
      </c>
      <c r="L7" s="48" t="s">
        <v>14</v>
      </c>
      <c r="M7" s="48" t="s">
        <v>15</v>
      </c>
      <c r="N7" s="48" t="s">
        <v>139</v>
      </c>
      <c r="O7" s="48" t="s">
        <v>16</v>
      </c>
      <c r="P7" s="48" t="s">
        <v>197</v>
      </c>
      <c r="Q7" s="48" t="s">
        <v>21</v>
      </c>
      <c r="R7" s="44" t="s">
        <v>20</v>
      </c>
      <c r="S7" s="28" t="s">
        <v>21</v>
      </c>
      <c r="T7" s="73" t="s">
        <v>44</v>
      </c>
    </row>
    <row r="8" spans="1:20" s="7" customFormat="1" x14ac:dyDescent="0.2">
      <c r="A8" s="45">
        <v>1</v>
      </c>
      <c r="B8" s="46" t="s">
        <v>60</v>
      </c>
      <c r="C8" s="47">
        <f>TO!K32</f>
        <v>0</v>
      </c>
      <c r="D8" s="47">
        <f>TO!N32</f>
        <v>69500000</v>
      </c>
      <c r="E8" s="47">
        <f>TO!Q32</f>
        <v>15600000</v>
      </c>
      <c r="F8" s="47">
        <f>TO!T32</f>
        <v>15600000</v>
      </c>
      <c r="G8" s="47">
        <f>TO!W32</f>
        <v>15600000</v>
      </c>
      <c r="H8" s="47">
        <f>TO!Z32</f>
        <v>15600000</v>
      </c>
      <c r="I8" s="47">
        <f>TO!AC32</f>
        <v>15600000</v>
      </c>
      <c r="J8" s="47">
        <f>TO!AF32</f>
        <v>15600000</v>
      </c>
      <c r="K8" s="47">
        <f>TO!AI32</f>
        <v>15600000</v>
      </c>
      <c r="L8" s="47">
        <f>TO!AL32</f>
        <v>15600000</v>
      </c>
      <c r="M8" s="47">
        <f>TO!AO32</f>
        <v>15200000</v>
      </c>
      <c r="N8" s="129">
        <f>TO!AR32</f>
        <v>0</v>
      </c>
      <c r="O8" s="129">
        <f>TO!AU32</f>
        <v>0</v>
      </c>
      <c r="P8" s="129">
        <f>TO!AX32</f>
        <v>0</v>
      </c>
      <c r="Q8" s="54">
        <f>SUM(C8:P8)</f>
        <v>209500000</v>
      </c>
      <c r="R8" s="52"/>
      <c r="S8" s="2">
        <f>SUM(C8:Q8)</f>
        <v>419000000</v>
      </c>
      <c r="T8" s="71">
        <v>6</v>
      </c>
    </row>
    <row r="9" spans="1:20" s="7" customFormat="1" x14ac:dyDescent="0.2">
      <c r="A9" s="22">
        <v>2</v>
      </c>
      <c r="B9" s="23" t="s">
        <v>61</v>
      </c>
      <c r="C9" s="5"/>
      <c r="D9" s="47"/>
      <c r="E9" s="5"/>
      <c r="F9" s="5"/>
      <c r="G9" s="5"/>
      <c r="H9" s="5"/>
      <c r="I9" s="5"/>
      <c r="J9" s="5"/>
      <c r="K9" s="5"/>
      <c r="L9" s="5"/>
      <c r="M9" s="5"/>
      <c r="N9" s="130"/>
      <c r="O9" s="130"/>
      <c r="P9" s="130"/>
      <c r="Q9" s="55"/>
      <c r="R9" s="52"/>
      <c r="S9" s="2">
        <f>SUM(C9:Q9)</f>
        <v>0</v>
      </c>
      <c r="T9" s="71">
        <v>0</v>
      </c>
    </row>
    <row r="10" spans="1:20" x14ac:dyDescent="0.2">
      <c r="A10" s="23"/>
      <c r="B10" s="29" t="s">
        <v>21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131"/>
      <c r="O10" s="131"/>
      <c r="P10" s="131"/>
      <c r="Q10" s="56"/>
      <c r="R10" s="53">
        <f>SUM(R8:R9)</f>
        <v>0</v>
      </c>
      <c r="S10" s="2">
        <f>SUM(S8:S9)</f>
        <v>419000000</v>
      </c>
      <c r="T10" s="72">
        <f>SUM(T8:T9)</f>
        <v>6</v>
      </c>
    </row>
    <row r="11" spans="1:20" x14ac:dyDescent="0.2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</row>
    <row r="12" spans="1:20" x14ac:dyDescent="0.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103">
        <f>SUM(D8:P8)</f>
        <v>209500000</v>
      </c>
    </row>
    <row r="13" spans="1:20" x14ac:dyDescent="0.2">
      <c r="A13" s="30" t="s">
        <v>23</v>
      </c>
      <c r="B13" s="30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</row>
    <row r="14" spans="1:20" ht="12.75" thickBot="1" x14ac:dyDescent="0.25">
      <c r="A14" s="30" t="s">
        <v>62</v>
      </c>
      <c r="B14" s="30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</row>
    <row r="15" spans="1:20" ht="12.75" thickBot="1" x14ac:dyDescent="0.25">
      <c r="A15" s="48" t="s">
        <v>0</v>
      </c>
      <c r="B15" s="48" t="s">
        <v>13</v>
      </c>
      <c r="C15" s="48" t="s">
        <v>189</v>
      </c>
      <c r="D15" s="48" t="s">
        <v>198</v>
      </c>
      <c r="E15" s="48" t="s">
        <v>17</v>
      </c>
      <c r="F15" s="48" t="s">
        <v>18</v>
      </c>
      <c r="G15" s="48" t="s">
        <v>19</v>
      </c>
      <c r="H15" s="48" t="s">
        <v>140</v>
      </c>
      <c r="I15" s="48" t="s">
        <v>141</v>
      </c>
      <c r="J15" s="48" t="s">
        <v>164</v>
      </c>
      <c r="K15" s="48" t="s">
        <v>165</v>
      </c>
      <c r="L15" s="48" t="s">
        <v>14</v>
      </c>
      <c r="M15" s="48" t="s">
        <v>15</v>
      </c>
      <c r="N15" s="48" t="s">
        <v>139</v>
      </c>
      <c r="O15" s="48" t="s">
        <v>16</v>
      </c>
      <c r="P15" s="48" t="s">
        <v>197</v>
      </c>
      <c r="Q15" s="48" t="s">
        <v>21</v>
      </c>
      <c r="R15" s="44" t="s">
        <v>20</v>
      </c>
      <c r="S15" s="28" t="s">
        <v>21</v>
      </c>
    </row>
    <row r="16" spans="1:20" x14ac:dyDescent="0.2">
      <c r="A16" s="45">
        <v>1</v>
      </c>
      <c r="B16" s="46" t="s">
        <v>60</v>
      </c>
      <c r="C16" s="47">
        <f>TO!L32</f>
        <v>0</v>
      </c>
      <c r="D16" s="47">
        <f>TO!O32</f>
        <v>64500000</v>
      </c>
      <c r="E16" s="47">
        <f>TO!R32</f>
        <v>14040000</v>
      </c>
      <c r="F16" s="47">
        <f>TO!U32</f>
        <v>14040000</v>
      </c>
      <c r="G16" s="47">
        <f>TO!X32</f>
        <v>13560000</v>
      </c>
      <c r="H16" s="47">
        <f>TO!AA32</f>
        <v>11740000</v>
      </c>
      <c r="I16" s="47">
        <f>TO!AD32</f>
        <v>10920000</v>
      </c>
      <c r="J16" s="47">
        <f>TO!AG32</f>
        <v>8044000</v>
      </c>
      <c r="K16" s="47">
        <f>TO!AJ32</f>
        <v>6100000</v>
      </c>
      <c r="L16" s="47">
        <f>TO!AM32</f>
        <v>3820000</v>
      </c>
      <c r="M16" s="47">
        <f>TO!AP32</f>
        <v>3040000</v>
      </c>
      <c r="N16" s="129">
        <f>TO!AS32</f>
        <v>0</v>
      </c>
      <c r="O16" s="129">
        <f>TO!AV32</f>
        <v>0</v>
      </c>
      <c r="P16" s="129">
        <f>TO!AY32</f>
        <v>0</v>
      </c>
      <c r="Q16" s="54">
        <f>SUM(C16:P16)</f>
        <v>149804000</v>
      </c>
      <c r="R16" s="52"/>
      <c r="S16" s="2">
        <f>SUM(C16:R16)</f>
        <v>299608000</v>
      </c>
    </row>
    <row r="17" spans="1:21" x14ac:dyDescent="0.2">
      <c r="A17" s="22">
        <v>2</v>
      </c>
      <c r="B17" s="23" t="s">
        <v>61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130"/>
      <c r="O17" s="130"/>
      <c r="P17" s="130"/>
      <c r="Q17" s="55"/>
      <c r="R17" s="52"/>
      <c r="S17" s="2">
        <f>SUM(C17:R17)</f>
        <v>0</v>
      </c>
    </row>
    <row r="18" spans="1:21" x14ac:dyDescent="0.2">
      <c r="A18" s="23"/>
      <c r="B18" s="29" t="s">
        <v>21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131"/>
      <c r="O18" s="131"/>
      <c r="P18" s="131"/>
      <c r="Q18" s="55"/>
      <c r="R18" s="53">
        <f>SUM(R16:R17)</f>
        <v>0</v>
      </c>
      <c r="S18" s="2">
        <f>SUM(S16:S17)</f>
        <v>299608000</v>
      </c>
    </row>
    <row r="19" spans="1:21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</row>
    <row r="20" spans="1:21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</row>
    <row r="21" spans="1:21" x14ac:dyDescent="0.2">
      <c r="A21" s="31" t="s">
        <v>24</v>
      </c>
      <c r="B21" s="31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r="22" spans="1:21" ht="12.75" thickBot="1" x14ac:dyDescent="0.25">
      <c r="A22" s="31" t="s">
        <v>62</v>
      </c>
      <c r="B22" s="31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</row>
    <row r="23" spans="1:21" ht="12.75" thickBot="1" x14ac:dyDescent="0.25">
      <c r="A23" s="48" t="s">
        <v>0</v>
      </c>
      <c r="B23" s="48" t="s">
        <v>13</v>
      </c>
      <c r="C23" s="48" t="s">
        <v>189</v>
      </c>
      <c r="D23" s="48" t="s">
        <v>198</v>
      </c>
      <c r="E23" s="48" t="s">
        <v>17</v>
      </c>
      <c r="F23" s="48" t="s">
        <v>18</v>
      </c>
      <c r="G23" s="48" t="s">
        <v>19</v>
      </c>
      <c r="H23" s="48" t="s">
        <v>140</v>
      </c>
      <c r="I23" s="48" t="s">
        <v>141</v>
      </c>
      <c r="J23" s="48" t="s">
        <v>164</v>
      </c>
      <c r="K23" s="48" t="s">
        <v>165</v>
      </c>
      <c r="L23" s="48" t="s">
        <v>14</v>
      </c>
      <c r="M23" s="48" t="s">
        <v>15</v>
      </c>
      <c r="N23" s="48" t="s">
        <v>139</v>
      </c>
      <c r="O23" s="48" t="s">
        <v>16</v>
      </c>
      <c r="P23" s="48" t="s">
        <v>197</v>
      </c>
      <c r="Q23" s="48" t="s">
        <v>21</v>
      </c>
      <c r="R23" s="44" t="s">
        <v>20</v>
      </c>
      <c r="S23" s="28" t="s">
        <v>21</v>
      </c>
    </row>
    <row r="24" spans="1:21" x14ac:dyDescent="0.2">
      <c r="A24" s="45">
        <v>1</v>
      </c>
      <c r="B24" s="46" t="s">
        <v>60</v>
      </c>
      <c r="C24" s="47">
        <f t="shared" ref="C24:M24" si="0">C8-C16</f>
        <v>0</v>
      </c>
      <c r="D24" s="47">
        <f t="shared" si="0"/>
        <v>5000000</v>
      </c>
      <c r="E24" s="47">
        <f t="shared" si="0"/>
        <v>1560000</v>
      </c>
      <c r="F24" s="47">
        <f t="shared" si="0"/>
        <v>1560000</v>
      </c>
      <c r="G24" s="47">
        <f t="shared" si="0"/>
        <v>2040000</v>
      </c>
      <c r="H24" s="47">
        <f t="shared" si="0"/>
        <v>3860000</v>
      </c>
      <c r="I24" s="47">
        <f t="shared" si="0"/>
        <v>4680000</v>
      </c>
      <c r="J24" s="47">
        <f t="shared" si="0"/>
        <v>7556000</v>
      </c>
      <c r="K24" s="47">
        <f t="shared" si="0"/>
        <v>9500000</v>
      </c>
      <c r="L24" s="47">
        <f t="shared" si="0"/>
        <v>11780000</v>
      </c>
      <c r="M24" s="47">
        <f t="shared" si="0"/>
        <v>12160000</v>
      </c>
      <c r="N24" s="129">
        <f>N8-N16</f>
        <v>0</v>
      </c>
      <c r="O24" s="129">
        <f>O8-O16</f>
        <v>0</v>
      </c>
      <c r="P24" s="129">
        <f>P8-P16</f>
        <v>0</v>
      </c>
      <c r="Q24" s="54">
        <f>SUM(C24:P24)</f>
        <v>59696000</v>
      </c>
      <c r="R24" s="52"/>
      <c r="S24" s="2">
        <f>SUM(C24:R24)</f>
        <v>119392000</v>
      </c>
    </row>
    <row r="25" spans="1:21" x14ac:dyDescent="0.2">
      <c r="A25" s="22">
        <v>2</v>
      </c>
      <c r="B25" s="23" t="s">
        <v>61</v>
      </c>
      <c r="C25" s="47">
        <f t="shared" ref="C25:M25" si="1">C9-C17</f>
        <v>0</v>
      </c>
      <c r="D25" s="47">
        <f t="shared" si="1"/>
        <v>0</v>
      </c>
      <c r="E25" s="47">
        <f t="shared" si="1"/>
        <v>0</v>
      </c>
      <c r="F25" s="47">
        <f t="shared" si="1"/>
        <v>0</v>
      </c>
      <c r="G25" s="47">
        <f t="shared" si="1"/>
        <v>0</v>
      </c>
      <c r="H25" s="47">
        <f t="shared" si="1"/>
        <v>0</v>
      </c>
      <c r="I25" s="47">
        <f t="shared" si="1"/>
        <v>0</v>
      </c>
      <c r="J25" s="47">
        <f t="shared" si="1"/>
        <v>0</v>
      </c>
      <c r="K25" s="47">
        <f t="shared" si="1"/>
        <v>0</v>
      </c>
      <c r="L25" s="47">
        <f t="shared" si="1"/>
        <v>0</v>
      </c>
      <c r="M25" s="47">
        <f t="shared" si="1"/>
        <v>0</v>
      </c>
      <c r="N25" s="129"/>
      <c r="O25" s="129"/>
      <c r="P25" s="129"/>
      <c r="Q25" s="55">
        <f>SUM(C25:M25)</f>
        <v>0</v>
      </c>
      <c r="R25" s="52"/>
      <c r="S25" s="2">
        <f>SUM(C25:R25)</f>
        <v>0</v>
      </c>
    </row>
    <row r="26" spans="1:21" ht="12.75" thickBot="1" x14ac:dyDescent="0.25">
      <c r="A26" s="49"/>
      <c r="B26" s="50" t="s">
        <v>21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132"/>
      <c r="O26" s="132"/>
      <c r="P26" s="132"/>
      <c r="Q26" s="57"/>
      <c r="R26" s="53">
        <f>SUM(R24:R25)</f>
        <v>0</v>
      </c>
      <c r="S26" s="2">
        <f>SUM(C26:R26)</f>
        <v>0</v>
      </c>
      <c r="T26" s="103"/>
    </row>
    <row r="27" spans="1:21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70"/>
      <c r="R27" s="25"/>
      <c r="S27" s="25"/>
      <c r="T27" s="103">
        <f>Q16+Q24</f>
        <v>209500000</v>
      </c>
    </row>
    <row r="29" spans="1:21" ht="12.75" x14ac:dyDescent="0.2">
      <c r="A29" s="11" t="s">
        <v>209</v>
      </c>
      <c r="B29" s="12"/>
      <c r="C29" s="12"/>
      <c r="D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21" ht="12.75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S30" s="12"/>
      <c r="T30" s="12"/>
      <c r="U30" s="12"/>
    </row>
    <row r="31" spans="1:21" ht="12.75" x14ac:dyDescent="0.2">
      <c r="A31" s="13" t="s">
        <v>25</v>
      </c>
      <c r="B31" s="12"/>
      <c r="C31" s="12"/>
      <c r="D31" s="13" t="s">
        <v>29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S31" s="15" t="s">
        <v>27</v>
      </c>
      <c r="T31" s="12"/>
      <c r="U31" s="12"/>
    </row>
    <row r="32" spans="1:21" ht="12.75" x14ac:dyDescent="0.2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S32" s="12" t="s">
        <v>28</v>
      </c>
      <c r="T32" s="12"/>
      <c r="U32" s="12"/>
    </row>
    <row r="33" spans="1:21" ht="12.75" x14ac:dyDescent="0.2">
      <c r="A33" s="12"/>
      <c r="B33" s="12"/>
      <c r="C33" s="12"/>
      <c r="D33" s="12"/>
      <c r="E33" s="12"/>
      <c r="F33" s="12"/>
      <c r="G33" s="12"/>
      <c r="I33" s="13"/>
      <c r="J33" s="13"/>
      <c r="K33" s="13"/>
      <c r="L33" s="12"/>
      <c r="M33" s="12"/>
      <c r="N33" s="12"/>
      <c r="O33" s="12"/>
      <c r="P33" s="12"/>
      <c r="S33" s="12"/>
      <c r="T33" s="12"/>
      <c r="U33" s="12"/>
    </row>
    <row r="34" spans="1:21" ht="12.75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</row>
    <row r="35" spans="1:21" ht="12.75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</row>
    <row r="36" spans="1:21" ht="12.75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</row>
    <row r="37" spans="1:21" ht="12.75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</row>
    <row r="38" spans="1:21" ht="12.75" x14ac:dyDescent="0.2">
      <c r="A38" s="14" t="s">
        <v>210</v>
      </c>
      <c r="B38" s="12"/>
      <c r="C38" s="12"/>
      <c r="D38" s="14" t="s">
        <v>30</v>
      </c>
      <c r="E38" s="12"/>
      <c r="F38" s="12"/>
      <c r="G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</row>
    <row r="39" spans="1:21" ht="12.75" x14ac:dyDescent="0.2">
      <c r="A39" s="12" t="s">
        <v>26</v>
      </c>
      <c r="B39" s="12"/>
      <c r="C39" s="12"/>
      <c r="D39" s="12" t="s">
        <v>31</v>
      </c>
      <c r="E39" s="12"/>
      <c r="F39" s="12"/>
      <c r="G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</row>
    <row r="40" spans="1:21" ht="12.75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</row>
    <row r="41" spans="1:21" ht="12.75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</row>
    <row r="42" spans="1:21" ht="12.75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21" ht="12.75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21" ht="12.75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21" ht="12.75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</row>
    <row r="46" spans="1:21" ht="12.75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</row>
    <row r="47" spans="1:21" ht="12.75" x14ac:dyDescent="0.2">
      <c r="A47" s="12"/>
      <c r="B47" s="12"/>
      <c r="C47" s="12"/>
      <c r="D47" s="12"/>
      <c r="E47" s="12"/>
      <c r="F47" s="12"/>
      <c r="G47" s="12"/>
      <c r="H47" s="12"/>
    </row>
    <row r="48" spans="1:21" ht="12.75" x14ac:dyDescent="0.2">
      <c r="A48" s="12"/>
      <c r="B48" s="12"/>
      <c r="C48" s="12"/>
      <c r="D48" s="12"/>
      <c r="E48" s="12"/>
      <c r="F48" s="12"/>
      <c r="G48" s="12"/>
      <c r="H48" s="12"/>
    </row>
    <row r="49" spans="1:8" ht="12.75" x14ac:dyDescent="0.2">
      <c r="A49" s="12"/>
      <c r="B49" s="12"/>
      <c r="C49" s="12"/>
      <c r="D49" s="12"/>
      <c r="E49" s="12"/>
      <c r="F49" s="12"/>
      <c r="G49" s="12"/>
      <c r="H49" s="12"/>
    </row>
    <row r="50" spans="1:8" ht="12.75" x14ac:dyDescent="0.2">
      <c r="A50" s="12"/>
      <c r="B50" s="12"/>
      <c r="C50" s="12"/>
      <c r="D50" s="12"/>
      <c r="E50" s="12"/>
      <c r="F50" s="12"/>
      <c r="G50" s="12"/>
      <c r="H50" s="12"/>
    </row>
    <row r="51" spans="1:8" ht="12.75" x14ac:dyDescent="0.2">
      <c r="A51" s="12"/>
      <c r="B51" s="12"/>
      <c r="C51" s="12"/>
      <c r="D51" s="12"/>
      <c r="E51" s="12"/>
      <c r="F51" s="12"/>
      <c r="G51" s="12"/>
      <c r="H51" s="12"/>
    </row>
    <row r="52" spans="1:8" ht="12.75" x14ac:dyDescent="0.2">
      <c r="A52" s="12"/>
      <c r="B52" s="12"/>
      <c r="C52" s="12"/>
      <c r="D52" s="12"/>
      <c r="E52" s="12"/>
      <c r="F52" s="12"/>
      <c r="G52" s="12"/>
      <c r="H52" s="12"/>
    </row>
    <row r="53" spans="1:8" ht="12.75" x14ac:dyDescent="0.2">
      <c r="A53" s="12"/>
      <c r="B53" s="12"/>
      <c r="C53" s="12"/>
      <c r="D53" s="12"/>
      <c r="E53" s="12"/>
      <c r="F53" s="12"/>
      <c r="G53" s="12"/>
      <c r="H53" s="12"/>
    </row>
    <row r="54" spans="1:8" ht="12.75" x14ac:dyDescent="0.2">
      <c r="A54" s="12"/>
      <c r="B54" s="12"/>
      <c r="C54" s="12"/>
      <c r="D54" s="12"/>
      <c r="E54" s="12"/>
      <c r="F54" s="12"/>
      <c r="G54" s="12"/>
      <c r="H54" s="12"/>
    </row>
    <row r="55" spans="1:8" ht="12.75" x14ac:dyDescent="0.2">
      <c r="A55" s="12"/>
      <c r="B55" s="12"/>
      <c r="C55" s="12"/>
      <c r="D55" s="12"/>
      <c r="E55" s="12"/>
      <c r="F55" s="12"/>
      <c r="G55" s="12"/>
      <c r="H55" s="12"/>
    </row>
    <row r="56" spans="1:8" ht="12.75" x14ac:dyDescent="0.2">
      <c r="A56" s="12"/>
      <c r="B56" s="12"/>
      <c r="C56" s="12"/>
      <c r="D56" s="12"/>
      <c r="E56" s="12"/>
      <c r="F56" s="12"/>
      <c r="G56" s="12"/>
      <c r="H56" s="12"/>
    </row>
  </sheetData>
  <mergeCells count="2">
    <mergeCell ref="A1:S1"/>
    <mergeCell ref="A2:S2"/>
  </mergeCells>
  <pageMargins left="0.19685039370078741" right="0.23622047244094491" top="0.74803149606299213" bottom="0.74803149606299213" header="0.31496062992125984" footer="0.31496062992125984"/>
  <pageSetup paperSize="9" scale="75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I10" sqref="I10"/>
    </sheetView>
  </sheetViews>
  <sheetFormatPr defaultRowHeight="15" x14ac:dyDescent="0.25"/>
  <cols>
    <col min="4" max="4" width="9.140625" style="76"/>
    <col min="6" max="7" width="14" bestFit="1" customWidth="1"/>
    <col min="8" max="8" width="12.85546875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96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08" t="s">
        <v>66</v>
      </c>
      <c r="D9" s="209"/>
      <c r="E9" s="209"/>
      <c r="F9" s="210"/>
      <c r="G9" s="211" t="s">
        <v>67</v>
      </c>
      <c r="H9" s="212"/>
      <c r="I9" s="212"/>
      <c r="J9" s="213"/>
    </row>
    <row r="10" spans="3:10" x14ac:dyDescent="0.25">
      <c r="C10" s="84"/>
      <c r="D10" s="85" t="s">
        <v>68</v>
      </c>
      <c r="E10" s="85"/>
      <c r="F10" s="86">
        <v>9500000</v>
      </c>
      <c r="G10" s="87" t="s">
        <v>107</v>
      </c>
      <c r="H10" s="86">
        <v>9500000</v>
      </c>
      <c r="I10" s="107">
        <v>37696</v>
      </c>
      <c r="J10" s="88"/>
    </row>
    <row r="11" spans="3:10" x14ac:dyDescent="0.25">
      <c r="C11" s="84"/>
      <c r="D11" s="85"/>
      <c r="E11" s="85"/>
      <c r="F11" s="86"/>
      <c r="G11" s="89"/>
      <c r="H11" s="86"/>
      <c r="I11" s="85"/>
      <c r="J11" s="88"/>
    </row>
    <row r="12" spans="3:10" x14ac:dyDescent="0.25">
      <c r="C12" s="84"/>
      <c r="D12" s="85" t="s">
        <v>109</v>
      </c>
      <c r="E12" s="85"/>
      <c r="F12" s="86"/>
      <c r="G12" s="89"/>
      <c r="H12" s="86"/>
      <c r="I12" s="85"/>
      <c r="J12" s="88"/>
    </row>
    <row r="13" spans="3:10" x14ac:dyDescent="0.25">
      <c r="C13" s="84"/>
      <c r="D13" s="85"/>
      <c r="E13" s="85"/>
      <c r="F13" s="86"/>
      <c r="G13" s="89"/>
      <c r="H13" s="86"/>
      <c r="I13" s="85"/>
      <c r="J13" s="88"/>
    </row>
    <row r="14" spans="3:10" x14ac:dyDescent="0.25">
      <c r="C14" s="84"/>
      <c r="D14" s="85"/>
      <c r="E14" s="85"/>
      <c r="F14" s="86"/>
      <c r="G14" s="89"/>
      <c r="H14" s="86"/>
      <c r="I14" s="85"/>
      <c r="J14" s="88"/>
    </row>
    <row r="15" spans="3:10" x14ac:dyDescent="0.25">
      <c r="C15" s="84"/>
      <c r="D15" s="85"/>
      <c r="E15" s="85"/>
      <c r="F15" s="86"/>
      <c r="G15" s="89"/>
      <c r="H15" s="86"/>
      <c r="I15" s="85"/>
      <c r="J15" s="88"/>
    </row>
    <row r="16" spans="3:10" x14ac:dyDescent="0.25">
      <c r="C16" s="84"/>
      <c r="D16" s="85"/>
      <c r="E16" s="85"/>
      <c r="F16" s="86"/>
      <c r="G16" s="89"/>
      <c r="H16" s="86"/>
      <c r="I16" s="85"/>
      <c r="J16" s="88"/>
    </row>
    <row r="17" spans="3:10" x14ac:dyDescent="0.25">
      <c r="C17" s="84"/>
      <c r="D17" s="85"/>
      <c r="E17" s="85"/>
      <c r="F17" s="86"/>
      <c r="G17" s="89"/>
      <c r="H17" s="86"/>
      <c r="I17" s="85"/>
      <c r="J17" s="88"/>
    </row>
    <row r="18" spans="3:10" x14ac:dyDescent="0.25">
      <c r="C18" s="84"/>
      <c r="D18" s="85"/>
      <c r="E18" s="85"/>
      <c r="F18" s="86"/>
      <c r="G18" s="89"/>
      <c r="H18" s="86"/>
      <c r="I18" s="85"/>
      <c r="J18" s="88"/>
    </row>
    <row r="19" spans="3:10" x14ac:dyDescent="0.25">
      <c r="C19" s="84"/>
      <c r="D19" s="85"/>
      <c r="E19" s="85"/>
      <c r="F19" s="86"/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102" t="s">
        <v>108</v>
      </c>
      <c r="F21" s="86">
        <f>SUM(F10:F20)</f>
        <v>9500000</v>
      </c>
      <c r="G21" s="89"/>
      <c r="H21" s="86">
        <f>SUM(H10:H20)</f>
        <v>9500000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14">
        <f>F21-H21</f>
        <v>0</v>
      </c>
      <c r="J22" s="215"/>
    </row>
  </sheetData>
  <mergeCells count="3">
    <mergeCell ref="C9:F9"/>
    <mergeCell ref="G9:J9"/>
    <mergeCell ref="I22:J2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I10" sqref="I10:I12"/>
    </sheetView>
  </sheetViews>
  <sheetFormatPr defaultRowHeight="15" x14ac:dyDescent="0.25"/>
  <cols>
    <col min="4" max="4" width="9.140625" style="76"/>
    <col min="6" max="6" width="14" bestFit="1" customWidth="1"/>
    <col min="7" max="7" width="15.140625" bestFit="1" customWidth="1"/>
    <col min="8" max="8" width="12.85546875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119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08" t="s">
        <v>66</v>
      </c>
      <c r="D9" s="209"/>
      <c r="E9" s="209"/>
      <c r="F9" s="210"/>
      <c r="G9" s="211" t="s">
        <v>67</v>
      </c>
      <c r="H9" s="212"/>
      <c r="I9" s="212"/>
      <c r="J9" s="213"/>
    </row>
    <row r="10" spans="3:10" x14ac:dyDescent="0.25">
      <c r="C10" s="84"/>
      <c r="D10" s="85" t="s">
        <v>68</v>
      </c>
      <c r="E10" s="85"/>
      <c r="F10" s="86">
        <v>7000000</v>
      </c>
      <c r="G10" s="87" t="s">
        <v>121</v>
      </c>
      <c r="H10" s="86">
        <v>1500000</v>
      </c>
      <c r="I10" s="107" t="s">
        <v>85</v>
      </c>
      <c r="J10" s="88"/>
    </row>
    <row r="11" spans="3:10" x14ac:dyDescent="0.25">
      <c r="C11" s="84"/>
      <c r="D11" s="85" t="s">
        <v>69</v>
      </c>
      <c r="E11" s="85"/>
      <c r="F11" s="86">
        <v>750000</v>
      </c>
      <c r="G11" s="89" t="s">
        <v>123</v>
      </c>
      <c r="H11" s="86">
        <v>2500000</v>
      </c>
      <c r="I11" s="107">
        <v>39054</v>
      </c>
      <c r="J11" s="88"/>
    </row>
    <row r="12" spans="3:10" x14ac:dyDescent="0.25">
      <c r="C12" s="84"/>
      <c r="D12" s="85" t="s">
        <v>70</v>
      </c>
      <c r="E12" s="85"/>
      <c r="F12" s="86">
        <v>750000</v>
      </c>
      <c r="G12" s="89" t="s">
        <v>142</v>
      </c>
      <c r="H12" s="86">
        <v>4500000</v>
      </c>
      <c r="I12" s="107" t="s">
        <v>85</v>
      </c>
      <c r="J12" s="88"/>
    </row>
    <row r="13" spans="3:10" x14ac:dyDescent="0.25">
      <c r="C13" s="84"/>
      <c r="D13" s="85" t="s">
        <v>71</v>
      </c>
      <c r="E13" s="85"/>
      <c r="F13" s="86">
        <v>750000</v>
      </c>
      <c r="G13" s="89"/>
      <c r="H13" s="86"/>
      <c r="I13" s="85"/>
      <c r="J13" s="88"/>
    </row>
    <row r="14" spans="3:10" x14ac:dyDescent="0.25">
      <c r="C14" s="84"/>
      <c r="D14" s="85" t="s">
        <v>72</v>
      </c>
      <c r="E14" s="85"/>
      <c r="F14" s="86">
        <v>750000</v>
      </c>
      <c r="G14" s="89"/>
      <c r="H14" s="86"/>
      <c r="I14" s="85"/>
      <c r="J14" s="88"/>
    </row>
    <row r="15" spans="3:10" x14ac:dyDescent="0.25">
      <c r="C15" s="84"/>
      <c r="D15" s="85"/>
      <c r="E15" s="85"/>
      <c r="F15" s="86"/>
      <c r="G15" s="89"/>
      <c r="H15" s="86"/>
      <c r="I15" s="85"/>
      <c r="J15" s="88"/>
    </row>
    <row r="16" spans="3:10" x14ac:dyDescent="0.25">
      <c r="C16" s="84"/>
      <c r="D16" s="85"/>
      <c r="E16" s="85"/>
      <c r="F16" s="86"/>
      <c r="G16" s="89"/>
      <c r="H16" s="86"/>
      <c r="I16" s="85"/>
      <c r="J16" s="88"/>
    </row>
    <row r="17" spans="3:10" x14ac:dyDescent="0.25">
      <c r="C17" s="84"/>
      <c r="D17" s="85"/>
      <c r="E17" s="85"/>
      <c r="F17" s="86"/>
      <c r="G17" s="89"/>
      <c r="H17" s="86"/>
      <c r="I17" s="85"/>
      <c r="J17" s="88"/>
    </row>
    <row r="18" spans="3:10" x14ac:dyDescent="0.25">
      <c r="C18" s="84"/>
      <c r="D18" s="85"/>
      <c r="E18" s="85"/>
      <c r="F18" s="86"/>
      <c r="G18" s="89"/>
      <c r="H18" s="86"/>
      <c r="I18" s="85"/>
      <c r="J18" s="88"/>
    </row>
    <row r="19" spans="3:10" x14ac:dyDescent="0.25">
      <c r="C19" s="84"/>
      <c r="D19" s="85"/>
      <c r="E19" s="85"/>
      <c r="F19" s="86"/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8500000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14">
        <f>F21-H21</f>
        <v>1500000</v>
      </c>
      <c r="J22" s="215"/>
    </row>
  </sheetData>
  <mergeCells count="3">
    <mergeCell ref="C9:F9"/>
    <mergeCell ref="G9:J9"/>
    <mergeCell ref="I22:J2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I10" sqref="I10:I11"/>
    </sheetView>
  </sheetViews>
  <sheetFormatPr defaultRowHeight="15" x14ac:dyDescent="0.25"/>
  <cols>
    <col min="4" max="4" width="9.140625" style="76"/>
    <col min="6" max="6" width="14" bestFit="1" customWidth="1"/>
    <col min="7" max="7" width="15.140625" bestFit="1" customWidth="1"/>
    <col min="8" max="8" width="12.85546875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118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08" t="s">
        <v>66</v>
      </c>
      <c r="D9" s="209"/>
      <c r="E9" s="209"/>
      <c r="F9" s="210"/>
      <c r="G9" s="211" t="s">
        <v>67</v>
      </c>
      <c r="H9" s="212"/>
      <c r="I9" s="212"/>
      <c r="J9" s="213"/>
    </row>
    <row r="10" spans="3:10" x14ac:dyDescent="0.25">
      <c r="C10" s="84"/>
      <c r="D10" s="85" t="s">
        <v>68</v>
      </c>
      <c r="E10" s="85"/>
      <c r="F10" s="86">
        <v>7000000</v>
      </c>
      <c r="G10" s="87" t="s">
        <v>121</v>
      </c>
      <c r="H10" s="86">
        <v>1500000</v>
      </c>
      <c r="I10" s="107" t="s">
        <v>85</v>
      </c>
      <c r="J10" s="88"/>
    </row>
    <row r="11" spans="3:10" x14ac:dyDescent="0.25">
      <c r="C11" s="84"/>
      <c r="D11" s="85" t="s">
        <v>69</v>
      </c>
      <c r="E11" s="85"/>
      <c r="F11" s="86">
        <v>750000</v>
      </c>
      <c r="G11" s="89" t="s">
        <v>171</v>
      </c>
      <c r="H11" s="86">
        <v>4500000</v>
      </c>
      <c r="I11" s="107" t="s">
        <v>172</v>
      </c>
      <c r="J11" s="88"/>
    </row>
    <row r="12" spans="3:10" x14ac:dyDescent="0.25">
      <c r="C12" s="84"/>
      <c r="D12" s="85" t="s">
        <v>70</v>
      </c>
      <c r="E12" s="85"/>
      <c r="F12" s="86">
        <v>750000</v>
      </c>
      <c r="G12" s="89"/>
      <c r="H12" s="86"/>
      <c r="I12" s="85"/>
      <c r="J12" s="88"/>
    </row>
    <row r="13" spans="3:10" x14ac:dyDescent="0.25">
      <c r="C13" s="84"/>
      <c r="D13" s="85" t="s">
        <v>71</v>
      </c>
      <c r="E13" s="85"/>
      <c r="F13" s="86">
        <v>750000</v>
      </c>
      <c r="G13" s="89"/>
      <c r="H13" s="86"/>
      <c r="I13" s="85"/>
      <c r="J13" s="88"/>
    </row>
    <row r="14" spans="3:10" x14ac:dyDescent="0.25">
      <c r="C14" s="84"/>
      <c r="D14" s="85" t="s">
        <v>72</v>
      </c>
      <c r="E14" s="85"/>
      <c r="F14" s="86">
        <v>750000</v>
      </c>
      <c r="G14" s="89"/>
      <c r="H14" s="86"/>
      <c r="I14" s="85"/>
      <c r="J14" s="88"/>
    </row>
    <row r="15" spans="3:10" x14ac:dyDescent="0.25">
      <c r="C15" s="84"/>
      <c r="D15" s="85"/>
      <c r="E15" s="85"/>
      <c r="F15" s="86"/>
      <c r="G15" s="89"/>
      <c r="H15" s="86"/>
      <c r="I15" s="85"/>
      <c r="J15" s="88"/>
    </row>
    <row r="16" spans="3:10" x14ac:dyDescent="0.25">
      <c r="C16" s="84"/>
      <c r="D16" s="85"/>
      <c r="E16" s="85"/>
      <c r="F16" s="86"/>
      <c r="G16" s="89"/>
      <c r="H16" s="86"/>
      <c r="I16" s="85"/>
      <c r="J16" s="88"/>
    </row>
    <row r="17" spans="3:10" x14ac:dyDescent="0.25">
      <c r="C17" s="84"/>
      <c r="D17" s="85"/>
      <c r="E17" s="85"/>
      <c r="F17" s="86"/>
      <c r="G17" s="89"/>
      <c r="H17" s="86"/>
      <c r="I17" s="85"/>
      <c r="J17" s="88"/>
    </row>
    <row r="18" spans="3:10" x14ac:dyDescent="0.25">
      <c r="C18" s="84"/>
      <c r="D18" s="85"/>
      <c r="E18" s="85"/>
      <c r="F18" s="86"/>
      <c r="G18" s="89"/>
      <c r="H18" s="86"/>
      <c r="I18" s="85"/>
      <c r="J18" s="88"/>
    </row>
    <row r="19" spans="3:10" x14ac:dyDescent="0.25">
      <c r="C19" s="84"/>
      <c r="D19" s="85"/>
      <c r="E19" s="85"/>
      <c r="F19" s="86"/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6000000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14">
        <f>F21-H21</f>
        <v>4000000</v>
      </c>
      <c r="J22" s="215"/>
    </row>
  </sheetData>
  <mergeCells count="3">
    <mergeCell ref="C9:F9"/>
    <mergeCell ref="G9:J9"/>
    <mergeCell ref="I22:J2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I10" sqref="I10"/>
    </sheetView>
  </sheetViews>
  <sheetFormatPr defaultRowHeight="15" x14ac:dyDescent="0.25"/>
  <cols>
    <col min="4" max="4" width="9.140625" style="76"/>
    <col min="6" max="6" width="14" bestFit="1" customWidth="1"/>
    <col min="7" max="7" width="15.140625" bestFit="1" customWidth="1"/>
    <col min="8" max="8" width="12.85546875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120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08" t="s">
        <v>66</v>
      </c>
      <c r="D9" s="209"/>
      <c r="E9" s="209"/>
      <c r="F9" s="210"/>
      <c r="G9" s="211" t="s">
        <v>67</v>
      </c>
      <c r="H9" s="212"/>
      <c r="I9" s="212"/>
      <c r="J9" s="213"/>
    </row>
    <row r="10" spans="3:10" x14ac:dyDescent="0.25">
      <c r="C10" s="84"/>
      <c r="D10" s="85" t="s">
        <v>68</v>
      </c>
      <c r="E10" s="85"/>
      <c r="F10" s="86">
        <v>7000000</v>
      </c>
      <c r="G10" s="87" t="s">
        <v>121</v>
      </c>
      <c r="H10" s="86">
        <v>1500000</v>
      </c>
      <c r="I10" s="107" t="s">
        <v>85</v>
      </c>
      <c r="J10" s="88"/>
    </row>
    <row r="11" spans="3:10" x14ac:dyDescent="0.25">
      <c r="C11" s="84"/>
      <c r="D11" s="85" t="s">
        <v>69</v>
      </c>
      <c r="E11" s="85"/>
      <c r="F11" s="86">
        <v>750000</v>
      </c>
      <c r="G11" s="89"/>
      <c r="H11" s="86"/>
      <c r="I11" s="85"/>
      <c r="J11" s="88"/>
    </row>
    <row r="12" spans="3:10" x14ac:dyDescent="0.25">
      <c r="C12" s="84"/>
      <c r="D12" s="85" t="s">
        <v>70</v>
      </c>
      <c r="E12" s="85"/>
      <c r="F12" s="86">
        <v>750000</v>
      </c>
      <c r="G12" s="89"/>
      <c r="H12" s="86"/>
      <c r="I12" s="85"/>
      <c r="J12" s="88"/>
    </row>
    <row r="13" spans="3:10" x14ac:dyDescent="0.25">
      <c r="C13" s="84"/>
      <c r="D13" s="85" t="s">
        <v>71</v>
      </c>
      <c r="E13" s="85"/>
      <c r="F13" s="86">
        <v>750000</v>
      </c>
      <c r="G13" s="89"/>
      <c r="H13" s="86"/>
      <c r="I13" s="85"/>
      <c r="J13" s="88"/>
    </row>
    <row r="14" spans="3:10" x14ac:dyDescent="0.25">
      <c r="C14" s="84"/>
      <c r="D14" s="85" t="s">
        <v>72</v>
      </c>
      <c r="E14" s="85"/>
      <c r="F14" s="86">
        <v>750000</v>
      </c>
      <c r="G14" s="89"/>
      <c r="H14" s="86"/>
      <c r="I14" s="85"/>
      <c r="J14" s="88"/>
    </row>
    <row r="15" spans="3:10" x14ac:dyDescent="0.25">
      <c r="C15" s="84"/>
      <c r="D15" s="85"/>
      <c r="E15" s="85"/>
      <c r="F15" s="86"/>
      <c r="G15" s="89"/>
      <c r="H15" s="86"/>
      <c r="I15" s="85"/>
      <c r="J15" s="88"/>
    </row>
    <row r="16" spans="3:10" x14ac:dyDescent="0.25">
      <c r="C16" s="84"/>
      <c r="D16" s="85"/>
      <c r="E16" s="85"/>
      <c r="F16" s="86"/>
      <c r="G16" s="89"/>
      <c r="H16" s="86"/>
      <c r="I16" s="85"/>
      <c r="J16" s="88"/>
    </row>
    <row r="17" spans="3:10" x14ac:dyDescent="0.25">
      <c r="C17" s="84"/>
      <c r="D17" s="85"/>
      <c r="E17" s="85"/>
      <c r="F17" s="86"/>
      <c r="G17" s="89"/>
      <c r="H17" s="86"/>
      <c r="I17" s="85"/>
      <c r="J17" s="88"/>
    </row>
    <row r="18" spans="3:10" x14ac:dyDescent="0.25">
      <c r="C18" s="84"/>
      <c r="D18" s="85"/>
      <c r="E18" s="85"/>
      <c r="F18" s="86"/>
      <c r="G18" s="89"/>
      <c r="H18" s="86"/>
      <c r="I18" s="85"/>
      <c r="J18" s="88"/>
    </row>
    <row r="19" spans="3:10" x14ac:dyDescent="0.25">
      <c r="C19" s="84"/>
      <c r="D19" s="85"/>
      <c r="E19" s="85"/>
      <c r="F19" s="86"/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1500000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14">
        <f>F21-H21</f>
        <v>8500000</v>
      </c>
      <c r="J22" s="215"/>
    </row>
  </sheetData>
  <mergeCells count="3">
    <mergeCell ref="C9:F9"/>
    <mergeCell ref="G9:J9"/>
    <mergeCell ref="I22:J2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topLeftCell="A4" workbookViewId="0">
      <selection activeCell="K17" sqref="A1:XFD1048576"/>
    </sheetView>
  </sheetViews>
  <sheetFormatPr defaultRowHeight="15" x14ac:dyDescent="0.25"/>
  <cols>
    <col min="4" max="4" width="9.140625" style="76"/>
    <col min="6" max="6" width="14" bestFit="1" customWidth="1"/>
    <col min="7" max="7" width="15.140625" bestFit="1" customWidth="1"/>
    <col min="8" max="8" width="14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124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08" t="s">
        <v>66</v>
      </c>
      <c r="D9" s="209"/>
      <c r="E9" s="209"/>
      <c r="F9" s="210"/>
      <c r="G9" s="211" t="s">
        <v>67</v>
      </c>
      <c r="H9" s="212"/>
      <c r="I9" s="212"/>
      <c r="J9" s="213"/>
    </row>
    <row r="10" spans="3:10" x14ac:dyDescent="0.25">
      <c r="C10" s="84"/>
      <c r="D10" s="85" t="s">
        <v>68</v>
      </c>
      <c r="E10" s="85"/>
      <c r="F10" s="86">
        <v>7000000</v>
      </c>
      <c r="G10" s="87" t="s">
        <v>125</v>
      </c>
      <c r="H10" s="86">
        <v>3000000</v>
      </c>
      <c r="I10" s="142">
        <v>39011</v>
      </c>
      <c r="J10" s="88"/>
    </row>
    <row r="11" spans="3:10" x14ac:dyDescent="0.25">
      <c r="C11" s="84"/>
      <c r="D11" s="85" t="s">
        <v>69</v>
      </c>
      <c r="E11" s="85"/>
      <c r="F11" s="86">
        <v>750000</v>
      </c>
      <c r="G11" s="89" t="s">
        <v>133</v>
      </c>
      <c r="H11" s="86">
        <v>2000000</v>
      </c>
      <c r="I11" s="138">
        <v>39373</v>
      </c>
      <c r="J11" s="88"/>
    </row>
    <row r="12" spans="3:10" x14ac:dyDescent="0.25">
      <c r="C12" s="84"/>
      <c r="D12" s="85" t="s">
        <v>70</v>
      </c>
      <c r="E12" s="85"/>
      <c r="F12" s="86">
        <v>750000</v>
      </c>
      <c r="G12" s="89" t="s">
        <v>131</v>
      </c>
      <c r="H12" s="86">
        <v>2000000</v>
      </c>
      <c r="I12" s="138">
        <v>40102</v>
      </c>
      <c r="J12" s="88"/>
    </row>
    <row r="13" spans="3:10" x14ac:dyDescent="0.25">
      <c r="C13" s="84"/>
      <c r="D13" s="85" t="s">
        <v>71</v>
      </c>
      <c r="E13" s="85"/>
      <c r="F13" s="86">
        <v>750000</v>
      </c>
      <c r="G13" s="89" t="s">
        <v>159</v>
      </c>
      <c r="H13" s="86">
        <v>3000000</v>
      </c>
      <c r="I13" s="143">
        <v>40554</v>
      </c>
      <c r="J13" s="88"/>
    </row>
    <row r="14" spans="3:10" x14ac:dyDescent="0.25">
      <c r="C14" s="84"/>
      <c r="D14" s="85" t="s">
        <v>72</v>
      </c>
      <c r="E14" s="85"/>
      <c r="F14" s="86">
        <v>750000</v>
      </c>
      <c r="G14" s="89"/>
      <c r="H14" s="86"/>
      <c r="I14" s="85"/>
      <c r="J14" s="88"/>
    </row>
    <row r="15" spans="3:10" x14ac:dyDescent="0.25">
      <c r="C15" s="84"/>
      <c r="D15" s="85"/>
      <c r="E15" s="85"/>
      <c r="F15" s="86"/>
      <c r="G15" s="89"/>
      <c r="H15" s="86"/>
      <c r="I15" s="85"/>
      <c r="J15" s="88"/>
    </row>
    <row r="16" spans="3:10" x14ac:dyDescent="0.25">
      <c r="C16" s="84"/>
      <c r="D16" s="85"/>
      <c r="E16" s="85"/>
      <c r="F16" s="86"/>
      <c r="G16" s="89"/>
      <c r="H16" s="86"/>
      <c r="I16" s="85"/>
      <c r="J16" s="88"/>
    </row>
    <row r="17" spans="3:10" x14ac:dyDescent="0.25">
      <c r="C17" s="84"/>
      <c r="D17" s="85"/>
      <c r="E17" s="85"/>
      <c r="F17" s="86"/>
      <c r="G17" s="89"/>
      <c r="H17" s="86"/>
      <c r="I17" s="85"/>
      <c r="J17" s="88"/>
    </row>
    <row r="18" spans="3:10" x14ac:dyDescent="0.25">
      <c r="C18" s="84"/>
      <c r="D18" s="85"/>
      <c r="E18" s="85"/>
      <c r="F18" s="86"/>
      <c r="G18" s="89"/>
      <c r="H18" s="86"/>
      <c r="I18" s="85"/>
      <c r="J18" s="88"/>
    </row>
    <row r="19" spans="3:10" x14ac:dyDescent="0.25">
      <c r="C19" s="84"/>
      <c r="D19" s="85"/>
      <c r="E19" s="85"/>
      <c r="F19" s="86"/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10000000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14">
        <f>F21-H21</f>
        <v>0</v>
      </c>
      <c r="J22" s="215"/>
    </row>
  </sheetData>
  <mergeCells count="3">
    <mergeCell ref="C9:F9"/>
    <mergeCell ref="G9:J9"/>
    <mergeCell ref="I22:J2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J17" sqref="J17"/>
    </sheetView>
  </sheetViews>
  <sheetFormatPr defaultRowHeight="15" x14ac:dyDescent="0.25"/>
  <cols>
    <col min="4" max="4" width="9.140625" style="76"/>
    <col min="6" max="6" width="14" bestFit="1" customWidth="1"/>
    <col min="7" max="7" width="15.140625" bestFit="1" customWidth="1"/>
    <col min="8" max="8" width="14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174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08" t="s">
        <v>66</v>
      </c>
      <c r="D9" s="209"/>
      <c r="E9" s="209"/>
      <c r="F9" s="210"/>
      <c r="G9" s="211" t="s">
        <v>67</v>
      </c>
      <c r="H9" s="212"/>
      <c r="I9" s="212"/>
      <c r="J9" s="213"/>
    </row>
    <row r="10" spans="3:10" x14ac:dyDescent="0.25">
      <c r="C10" s="84"/>
      <c r="D10" s="85" t="s">
        <v>68</v>
      </c>
      <c r="E10" s="85"/>
      <c r="F10" s="86">
        <v>7000000</v>
      </c>
      <c r="G10" s="87"/>
      <c r="H10" s="86"/>
      <c r="I10" s="142"/>
      <c r="J10" s="88"/>
    </row>
    <row r="11" spans="3:10" x14ac:dyDescent="0.25">
      <c r="C11" s="84"/>
      <c r="D11" s="85" t="s">
        <v>69</v>
      </c>
      <c r="E11" s="85"/>
      <c r="F11" s="86">
        <v>750000</v>
      </c>
      <c r="G11" s="89" t="s">
        <v>185</v>
      </c>
      <c r="H11" s="86">
        <v>2000000</v>
      </c>
      <c r="I11" s="138" t="s">
        <v>184</v>
      </c>
      <c r="J11" s="88"/>
    </row>
    <row r="12" spans="3:10" x14ac:dyDescent="0.25">
      <c r="C12" s="84"/>
      <c r="D12" s="85" t="s">
        <v>70</v>
      </c>
      <c r="E12" s="85"/>
      <c r="F12" s="86">
        <v>750000</v>
      </c>
      <c r="G12" s="89" t="s">
        <v>182</v>
      </c>
      <c r="H12" s="86">
        <v>1000000</v>
      </c>
      <c r="I12" s="154">
        <v>41873</v>
      </c>
      <c r="J12" s="88"/>
    </row>
    <row r="13" spans="3:10" x14ac:dyDescent="0.25">
      <c r="C13" s="84"/>
      <c r="D13" s="85" t="s">
        <v>71</v>
      </c>
      <c r="E13" s="85"/>
      <c r="F13" s="86">
        <v>750000</v>
      </c>
      <c r="G13" s="89" t="s">
        <v>175</v>
      </c>
      <c r="H13" s="86">
        <v>1500000</v>
      </c>
      <c r="I13" s="149">
        <v>41887</v>
      </c>
      <c r="J13" s="88"/>
    </row>
    <row r="14" spans="3:10" x14ac:dyDescent="0.25">
      <c r="C14" s="84"/>
      <c r="D14" s="85" t="s">
        <v>72</v>
      </c>
      <c r="E14" s="85"/>
      <c r="F14" s="86">
        <v>750000</v>
      </c>
      <c r="G14" s="89" t="s">
        <v>183</v>
      </c>
      <c r="H14" s="86">
        <v>2500000</v>
      </c>
      <c r="I14" s="154">
        <v>42373</v>
      </c>
      <c r="J14" s="88"/>
    </row>
    <row r="15" spans="3:10" x14ac:dyDescent="0.25">
      <c r="C15" s="84"/>
      <c r="D15" s="85"/>
      <c r="E15" s="85"/>
      <c r="F15" s="86"/>
      <c r="G15" s="89"/>
      <c r="H15" s="86"/>
      <c r="I15" s="85"/>
      <c r="J15" s="88"/>
    </row>
    <row r="16" spans="3:10" x14ac:dyDescent="0.25">
      <c r="C16" s="84"/>
      <c r="D16" s="85"/>
      <c r="E16" s="85"/>
      <c r="F16" s="86"/>
      <c r="G16" s="89"/>
      <c r="H16" s="86"/>
      <c r="I16" s="85"/>
      <c r="J16" s="88"/>
    </row>
    <row r="17" spans="3:10" x14ac:dyDescent="0.25">
      <c r="C17" s="84"/>
      <c r="D17" s="85"/>
      <c r="E17" s="85"/>
      <c r="F17" s="86"/>
      <c r="G17" s="89"/>
      <c r="H17" s="86"/>
      <c r="I17" s="85"/>
      <c r="J17" s="88"/>
    </row>
    <row r="18" spans="3:10" x14ac:dyDescent="0.25">
      <c r="C18" s="84"/>
      <c r="D18" s="85"/>
      <c r="E18" s="85"/>
      <c r="F18" s="86"/>
      <c r="G18" s="89"/>
      <c r="H18" s="86"/>
      <c r="I18" s="85"/>
      <c r="J18" s="88"/>
    </row>
    <row r="19" spans="3:10" x14ac:dyDescent="0.25">
      <c r="C19" s="84"/>
      <c r="D19" s="85"/>
      <c r="E19" s="85"/>
      <c r="F19" s="86"/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7000000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17">
        <f>F21-H21</f>
        <v>3000000</v>
      </c>
      <c r="J22" s="218"/>
    </row>
  </sheetData>
  <mergeCells count="3">
    <mergeCell ref="C9:F9"/>
    <mergeCell ref="G9:J9"/>
    <mergeCell ref="I22:J22"/>
  </mergeCells>
  <hyperlinks>
    <hyperlink ref="I13" r:id="rId1" display="http://195.168.40.200/payment.lp3itasik.edu/htdocs/admin/cetak-kwitansi.php?id=1703752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B22" sqref="B22"/>
    </sheetView>
  </sheetViews>
  <sheetFormatPr defaultRowHeight="15.75" x14ac:dyDescent="0.25"/>
  <cols>
    <col min="1" max="1" width="4.42578125" style="113" bestFit="1" customWidth="1"/>
    <col min="2" max="2" width="29" style="109" bestFit="1" customWidth="1"/>
    <col min="3" max="3" width="10.42578125" style="109" bestFit="1" customWidth="1"/>
    <col min="4" max="4" width="36.28515625" style="109" customWidth="1"/>
    <col min="5" max="16384" width="9.140625" style="109"/>
  </cols>
  <sheetData>
    <row r="1" spans="1:4" x14ac:dyDescent="0.25">
      <c r="A1" s="219" t="s">
        <v>156</v>
      </c>
      <c r="B1" s="219"/>
      <c r="C1" s="219"/>
      <c r="D1" s="219"/>
    </row>
    <row r="2" spans="1:4" x14ac:dyDescent="0.25">
      <c r="A2" s="220" t="s">
        <v>157</v>
      </c>
      <c r="B2" s="220"/>
      <c r="C2" s="220"/>
      <c r="D2" s="220"/>
    </row>
    <row r="5" spans="1:4" x14ac:dyDescent="0.25">
      <c r="A5" s="221" t="s">
        <v>150</v>
      </c>
      <c r="B5" s="221"/>
      <c r="C5" s="221"/>
      <c r="D5" s="221"/>
    </row>
    <row r="6" spans="1:4" x14ac:dyDescent="0.25">
      <c r="A6" s="221" t="s">
        <v>154</v>
      </c>
      <c r="B6" s="221"/>
      <c r="C6" s="221"/>
      <c r="D6" s="221"/>
    </row>
    <row r="7" spans="1:4" x14ac:dyDescent="0.25">
      <c r="A7" s="115"/>
      <c r="B7" s="115"/>
      <c r="C7" s="115"/>
    </row>
    <row r="8" spans="1:4" x14ac:dyDescent="0.25">
      <c r="A8" s="114" t="s">
        <v>149</v>
      </c>
      <c r="B8" s="116" t="s">
        <v>147</v>
      </c>
      <c r="C8" s="116" t="s">
        <v>148</v>
      </c>
      <c r="D8" s="116" t="s">
        <v>155</v>
      </c>
    </row>
    <row r="9" spans="1:4" x14ac:dyDescent="0.25">
      <c r="A9" s="112">
        <v>1</v>
      </c>
      <c r="B9" s="110" t="s">
        <v>46</v>
      </c>
      <c r="C9" s="108" t="s">
        <v>151</v>
      </c>
      <c r="D9" s="117">
        <v>1</v>
      </c>
    </row>
    <row r="10" spans="1:4" x14ac:dyDescent="0.25">
      <c r="A10" s="112">
        <v>2</v>
      </c>
      <c r="B10" s="110" t="s">
        <v>49</v>
      </c>
      <c r="C10" s="108" t="s">
        <v>151</v>
      </c>
      <c r="D10" s="117">
        <v>2</v>
      </c>
    </row>
    <row r="11" spans="1:4" x14ac:dyDescent="0.25">
      <c r="A11" s="112">
        <v>3</v>
      </c>
      <c r="B11" s="110" t="s">
        <v>50</v>
      </c>
      <c r="C11" s="108" t="s">
        <v>152</v>
      </c>
      <c r="D11" s="117">
        <v>3</v>
      </c>
    </row>
    <row r="12" spans="1:4" x14ac:dyDescent="0.25">
      <c r="A12" s="112">
        <v>4</v>
      </c>
      <c r="B12" s="110" t="s">
        <v>51</v>
      </c>
      <c r="C12" s="108" t="s">
        <v>151</v>
      </c>
      <c r="D12" s="117">
        <v>4</v>
      </c>
    </row>
    <row r="13" spans="1:4" x14ac:dyDescent="0.25">
      <c r="A13" s="112">
        <v>5</v>
      </c>
      <c r="B13" s="110" t="s">
        <v>52</v>
      </c>
      <c r="C13" s="108" t="s">
        <v>151</v>
      </c>
      <c r="D13" s="117">
        <v>5</v>
      </c>
    </row>
    <row r="14" spans="1:4" x14ac:dyDescent="0.25">
      <c r="A14" s="112">
        <v>6</v>
      </c>
      <c r="B14" s="110" t="s">
        <v>53</v>
      </c>
      <c r="C14" s="108" t="s">
        <v>151</v>
      </c>
      <c r="D14" s="117">
        <v>6</v>
      </c>
    </row>
    <row r="15" spans="1:4" x14ac:dyDescent="0.25">
      <c r="A15" s="112">
        <v>7</v>
      </c>
      <c r="B15" s="110" t="s">
        <v>54</v>
      </c>
      <c r="C15" s="108" t="s">
        <v>151</v>
      </c>
      <c r="D15" s="117">
        <v>7</v>
      </c>
    </row>
    <row r="16" spans="1:4" x14ac:dyDescent="0.25">
      <c r="A16" s="112">
        <v>8</v>
      </c>
      <c r="B16" s="110" t="s">
        <v>88</v>
      </c>
      <c r="C16" s="108" t="s">
        <v>151</v>
      </c>
      <c r="D16" s="117">
        <v>8</v>
      </c>
    </row>
    <row r="17" spans="1:4" x14ac:dyDescent="0.25">
      <c r="A17" s="112">
        <v>9</v>
      </c>
      <c r="B17" s="110" t="s">
        <v>48</v>
      </c>
      <c r="C17" s="108" t="s">
        <v>152</v>
      </c>
      <c r="D17" s="117">
        <v>9</v>
      </c>
    </row>
    <row r="18" spans="1:4" x14ac:dyDescent="0.25">
      <c r="A18" s="112">
        <v>10</v>
      </c>
      <c r="B18" s="110" t="s">
        <v>56</v>
      </c>
      <c r="C18" s="108" t="s">
        <v>151</v>
      </c>
      <c r="D18" s="117">
        <v>10</v>
      </c>
    </row>
    <row r="19" spans="1:4" x14ac:dyDescent="0.25">
      <c r="A19" s="112">
        <v>11</v>
      </c>
      <c r="B19" s="110" t="s">
        <v>57</v>
      </c>
      <c r="C19" s="108" t="s">
        <v>151</v>
      </c>
      <c r="D19" s="117">
        <v>11</v>
      </c>
    </row>
    <row r="20" spans="1:4" x14ac:dyDescent="0.25">
      <c r="A20" s="112">
        <v>12</v>
      </c>
      <c r="B20" s="110" t="s">
        <v>58</v>
      </c>
      <c r="C20" s="108" t="s">
        <v>151</v>
      </c>
      <c r="D20" s="117">
        <v>12</v>
      </c>
    </row>
    <row r="21" spans="1:4" x14ac:dyDescent="0.25">
      <c r="A21" s="112">
        <v>13</v>
      </c>
      <c r="B21" s="111" t="s">
        <v>97</v>
      </c>
      <c r="C21" s="108" t="s">
        <v>151</v>
      </c>
      <c r="D21" s="117">
        <v>13</v>
      </c>
    </row>
    <row r="22" spans="1:4" x14ac:dyDescent="0.25">
      <c r="A22" s="112">
        <v>14</v>
      </c>
      <c r="B22" s="111" t="s">
        <v>91</v>
      </c>
      <c r="C22" s="108" t="s">
        <v>151</v>
      </c>
      <c r="D22" s="117">
        <v>14</v>
      </c>
    </row>
    <row r="23" spans="1:4" x14ac:dyDescent="0.25">
      <c r="A23" s="112">
        <v>15</v>
      </c>
      <c r="B23" s="111" t="s">
        <v>92</v>
      </c>
      <c r="C23" s="108" t="s">
        <v>151</v>
      </c>
      <c r="D23" s="117">
        <v>15</v>
      </c>
    </row>
    <row r="24" spans="1:4" x14ac:dyDescent="0.25">
      <c r="A24" s="112">
        <v>16</v>
      </c>
      <c r="B24" s="111" t="s">
        <v>95</v>
      </c>
      <c r="C24" s="108" t="s">
        <v>151</v>
      </c>
      <c r="D24" s="117">
        <v>16</v>
      </c>
    </row>
    <row r="25" spans="1:4" x14ac:dyDescent="0.25">
      <c r="A25" s="112">
        <v>17</v>
      </c>
      <c r="B25" s="110" t="s">
        <v>96</v>
      </c>
      <c r="C25" s="108" t="s">
        <v>151</v>
      </c>
      <c r="D25" s="117">
        <v>17</v>
      </c>
    </row>
    <row r="26" spans="1:4" x14ac:dyDescent="0.25">
      <c r="A26" s="112">
        <v>18</v>
      </c>
      <c r="B26" s="110" t="s">
        <v>118</v>
      </c>
      <c r="C26" s="108" t="s">
        <v>153</v>
      </c>
      <c r="D26" s="117">
        <v>18</v>
      </c>
    </row>
    <row r="27" spans="1:4" x14ac:dyDescent="0.25">
      <c r="A27" s="112">
        <v>19</v>
      </c>
      <c r="B27" s="110" t="s">
        <v>126</v>
      </c>
      <c r="C27" s="108" t="s">
        <v>151</v>
      </c>
      <c r="D27" s="117">
        <v>19</v>
      </c>
    </row>
    <row r="28" spans="1:4" x14ac:dyDescent="0.25">
      <c r="A28" s="112">
        <v>20</v>
      </c>
      <c r="B28" s="110" t="s">
        <v>120</v>
      </c>
      <c r="C28" s="108" t="s">
        <v>151</v>
      </c>
      <c r="D28" s="117">
        <v>20</v>
      </c>
    </row>
    <row r="29" spans="1:4" x14ac:dyDescent="0.25">
      <c r="A29" s="112">
        <v>21</v>
      </c>
      <c r="B29" s="110" t="s">
        <v>124</v>
      </c>
      <c r="C29" s="108" t="s">
        <v>151</v>
      </c>
      <c r="D29" s="117">
        <v>21</v>
      </c>
    </row>
    <row r="30" spans="1:4" x14ac:dyDescent="0.25">
      <c r="A30" s="112">
        <v>22</v>
      </c>
      <c r="B30" s="108" t="s">
        <v>146</v>
      </c>
      <c r="C30" s="108" t="s">
        <v>151</v>
      </c>
      <c r="D30" s="117">
        <v>22</v>
      </c>
    </row>
  </sheetData>
  <mergeCells count="4">
    <mergeCell ref="A1:D1"/>
    <mergeCell ref="A2:D2"/>
    <mergeCell ref="A5:D5"/>
    <mergeCell ref="A6:D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view="pageBreakPreview" zoomScale="96" zoomScaleSheetLayoutView="96" workbookViewId="0">
      <selection activeCell="D6" sqref="D6"/>
    </sheetView>
  </sheetViews>
  <sheetFormatPr defaultRowHeight="15" x14ac:dyDescent="0.25"/>
  <cols>
    <col min="2" max="2" width="22.140625" customWidth="1"/>
    <col min="3" max="3" width="16.85546875" customWidth="1"/>
    <col min="4" max="4" width="17.42578125" customWidth="1"/>
  </cols>
  <sheetData>
    <row r="1" spans="1:9" x14ac:dyDescent="0.25">
      <c r="A1" s="206" t="s">
        <v>40</v>
      </c>
      <c r="B1" s="206"/>
      <c r="C1" s="206"/>
      <c r="D1" s="206"/>
    </row>
    <row r="2" spans="1:9" x14ac:dyDescent="0.25">
      <c r="A2" s="206" t="s">
        <v>63</v>
      </c>
      <c r="B2" s="206"/>
      <c r="C2" s="206"/>
      <c r="D2" s="206"/>
    </row>
    <row r="3" spans="1:9" ht="15.75" thickBot="1" x14ac:dyDescent="0.3">
      <c r="A3" s="207">
        <v>41974</v>
      </c>
      <c r="B3" s="207"/>
      <c r="C3" s="207"/>
      <c r="D3" s="207"/>
    </row>
    <row r="4" spans="1:9" ht="15.75" thickTop="1" x14ac:dyDescent="0.25">
      <c r="A4" s="201" t="s">
        <v>0</v>
      </c>
      <c r="B4" s="203" t="s">
        <v>1</v>
      </c>
      <c r="C4" s="205" t="s">
        <v>2</v>
      </c>
      <c r="D4" s="205" t="s">
        <v>35</v>
      </c>
    </row>
    <row r="5" spans="1:9" x14ac:dyDescent="0.25">
      <c r="A5" s="202"/>
      <c r="B5" s="204"/>
      <c r="C5" s="204"/>
      <c r="D5" s="204"/>
    </row>
    <row r="6" spans="1:9" x14ac:dyDescent="0.25">
      <c r="A6" s="21">
        <v>1</v>
      </c>
      <c r="B6" s="60" t="s">
        <v>46</v>
      </c>
      <c r="C6" s="4" t="s">
        <v>36</v>
      </c>
      <c r="D6" s="16"/>
    </row>
    <row r="7" spans="1:9" x14ac:dyDescent="0.25">
      <c r="A7" s="21">
        <v>2</v>
      </c>
      <c r="B7" s="60" t="s">
        <v>49</v>
      </c>
      <c r="C7" s="4" t="s">
        <v>36</v>
      </c>
      <c r="D7" s="16"/>
    </row>
    <row r="8" spans="1:9" x14ac:dyDescent="0.25">
      <c r="A8" s="21">
        <v>3</v>
      </c>
      <c r="B8" s="60" t="s">
        <v>50</v>
      </c>
      <c r="C8" s="4" t="s">
        <v>36</v>
      </c>
      <c r="D8" s="16"/>
    </row>
    <row r="9" spans="1:9" x14ac:dyDescent="0.25">
      <c r="A9" s="21">
        <v>4</v>
      </c>
      <c r="B9" s="60" t="s">
        <v>51</v>
      </c>
      <c r="C9" s="4" t="s">
        <v>36</v>
      </c>
      <c r="D9" s="16"/>
    </row>
    <row r="10" spans="1:9" x14ac:dyDescent="0.25">
      <c r="A10" s="21">
        <v>5</v>
      </c>
      <c r="B10" s="60" t="s">
        <v>52</v>
      </c>
      <c r="C10" s="4" t="s">
        <v>36</v>
      </c>
      <c r="D10" s="16"/>
    </row>
    <row r="11" spans="1:9" x14ac:dyDescent="0.25">
      <c r="A11" s="21">
        <v>6</v>
      </c>
      <c r="B11" s="60" t="s">
        <v>53</v>
      </c>
      <c r="C11" s="4" t="s">
        <v>36</v>
      </c>
      <c r="D11" s="16"/>
    </row>
    <row r="12" spans="1:9" x14ac:dyDescent="0.25">
      <c r="A12" s="21">
        <v>7</v>
      </c>
      <c r="B12" s="60" t="s">
        <v>54</v>
      </c>
      <c r="C12" s="4" t="s">
        <v>36</v>
      </c>
      <c r="D12" s="16"/>
    </row>
    <row r="13" spans="1:9" x14ac:dyDescent="0.25">
      <c r="A13" s="21">
        <v>8</v>
      </c>
      <c r="B13" s="60" t="s">
        <v>55</v>
      </c>
      <c r="C13" s="4" t="s">
        <v>36</v>
      </c>
      <c r="D13" s="16"/>
      <c r="I13" t="s">
        <v>41</v>
      </c>
    </row>
    <row r="14" spans="1:9" x14ac:dyDescent="0.25">
      <c r="A14" s="21">
        <v>9</v>
      </c>
      <c r="B14" s="60" t="s">
        <v>48</v>
      </c>
      <c r="C14" s="4" t="s">
        <v>36</v>
      </c>
      <c r="D14" s="16"/>
    </row>
    <row r="15" spans="1:9" x14ac:dyDescent="0.25">
      <c r="A15" s="21">
        <v>10</v>
      </c>
      <c r="B15" s="60" t="s">
        <v>56</v>
      </c>
      <c r="C15" s="4" t="s">
        <v>36</v>
      </c>
      <c r="D15" s="16"/>
    </row>
    <row r="16" spans="1:9" x14ac:dyDescent="0.25">
      <c r="A16" s="21">
        <v>11</v>
      </c>
      <c r="B16" s="60" t="s">
        <v>57</v>
      </c>
      <c r="C16" s="4" t="s">
        <v>36</v>
      </c>
      <c r="D16" s="16"/>
    </row>
    <row r="17" spans="1:4" x14ac:dyDescent="0.25">
      <c r="A17" s="21">
        <v>12</v>
      </c>
      <c r="B17" s="60" t="s">
        <v>58</v>
      </c>
      <c r="C17" s="4" t="s">
        <v>36</v>
      </c>
      <c r="D17" s="16"/>
    </row>
  </sheetData>
  <sortState ref="A1:A77">
    <sortCondition ref="A1"/>
  </sortState>
  <mergeCells count="7">
    <mergeCell ref="A4:A5"/>
    <mergeCell ref="B4:B5"/>
    <mergeCell ref="C4:C5"/>
    <mergeCell ref="D4:D5"/>
    <mergeCell ref="A1:D1"/>
    <mergeCell ref="A2:D2"/>
    <mergeCell ref="A3:D3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M13" sqref="M13"/>
    </sheetView>
  </sheetViews>
  <sheetFormatPr defaultRowHeight="15" x14ac:dyDescent="0.25"/>
  <cols>
    <col min="4" max="4" width="9.140625" style="76"/>
    <col min="6" max="7" width="14" bestFit="1" customWidth="1"/>
    <col min="8" max="8" width="12.85546875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46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08" t="s">
        <v>66</v>
      </c>
      <c r="D9" s="209"/>
      <c r="E9" s="209"/>
      <c r="F9" s="210"/>
      <c r="G9" s="211" t="s">
        <v>67</v>
      </c>
      <c r="H9" s="212"/>
      <c r="I9" s="212"/>
      <c r="J9" s="213"/>
    </row>
    <row r="10" spans="3:10" x14ac:dyDescent="0.25">
      <c r="C10" s="84"/>
      <c r="D10" s="85" t="s">
        <v>68</v>
      </c>
      <c r="E10" s="85"/>
      <c r="F10" s="86">
        <v>3000000</v>
      </c>
      <c r="G10" s="87" t="s">
        <v>81</v>
      </c>
      <c r="H10" s="86">
        <v>3000000</v>
      </c>
      <c r="I10" s="85">
        <v>35333</v>
      </c>
      <c r="J10" s="88"/>
    </row>
    <row r="11" spans="3:10" x14ac:dyDescent="0.25">
      <c r="C11" s="84"/>
      <c r="D11" s="85" t="s">
        <v>69</v>
      </c>
      <c r="E11" s="85"/>
      <c r="F11" s="86">
        <v>780000</v>
      </c>
      <c r="G11" s="89" t="s">
        <v>93</v>
      </c>
      <c r="H11" s="86">
        <v>700000</v>
      </c>
      <c r="I11" s="85">
        <v>35792</v>
      </c>
      <c r="J11" s="88"/>
    </row>
    <row r="12" spans="3:10" x14ac:dyDescent="0.25">
      <c r="C12" s="84"/>
      <c r="D12" s="85" t="s">
        <v>70</v>
      </c>
      <c r="E12" s="85"/>
      <c r="F12" s="86">
        <v>780000</v>
      </c>
      <c r="G12" s="89" t="s">
        <v>110</v>
      </c>
      <c r="H12" s="86">
        <v>1400000</v>
      </c>
      <c r="I12" s="85">
        <v>38020</v>
      </c>
      <c r="J12" s="88"/>
    </row>
    <row r="13" spans="3:10" x14ac:dyDescent="0.25">
      <c r="C13" s="84"/>
      <c r="D13" s="85" t="s">
        <v>71</v>
      </c>
      <c r="E13" s="85"/>
      <c r="F13" s="86">
        <v>780000</v>
      </c>
      <c r="G13" s="89" t="s">
        <v>123</v>
      </c>
      <c r="H13" s="144">
        <v>2100000</v>
      </c>
      <c r="I13" s="104">
        <v>39055</v>
      </c>
      <c r="J13" s="88"/>
    </row>
    <row r="14" spans="3:10" x14ac:dyDescent="0.25">
      <c r="C14" s="84"/>
      <c r="D14" s="85" t="s">
        <v>72</v>
      </c>
      <c r="E14" s="85"/>
      <c r="F14" s="86">
        <v>780000</v>
      </c>
      <c r="G14" s="89" t="s">
        <v>168</v>
      </c>
      <c r="H14" s="144">
        <v>2000000</v>
      </c>
      <c r="I14" s="104">
        <v>41560</v>
      </c>
      <c r="J14" s="88"/>
    </row>
    <row r="15" spans="3:10" x14ac:dyDescent="0.25">
      <c r="C15" s="84"/>
      <c r="D15" s="85" t="s">
        <v>73</v>
      </c>
      <c r="E15" s="85"/>
      <c r="F15" s="86">
        <v>780000</v>
      </c>
      <c r="G15" s="89"/>
      <c r="H15" s="85"/>
      <c r="I15" s="85"/>
      <c r="J15" s="88"/>
    </row>
    <row r="16" spans="3:10" x14ac:dyDescent="0.25">
      <c r="C16" s="84"/>
      <c r="D16" s="85" t="s">
        <v>74</v>
      </c>
      <c r="E16" s="85"/>
      <c r="F16" s="86">
        <v>780000</v>
      </c>
      <c r="G16" s="89"/>
      <c r="H16" s="85"/>
      <c r="I16" s="85"/>
      <c r="J16" s="88"/>
    </row>
    <row r="17" spans="3:10" x14ac:dyDescent="0.25">
      <c r="C17" s="84"/>
      <c r="D17" s="85" t="s">
        <v>75</v>
      </c>
      <c r="E17" s="85"/>
      <c r="F17" s="86">
        <v>780000</v>
      </c>
      <c r="G17" s="89"/>
      <c r="H17" s="85"/>
      <c r="I17" s="85"/>
      <c r="J17" s="88"/>
    </row>
    <row r="18" spans="3:10" x14ac:dyDescent="0.25">
      <c r="C18" s="84"/>
      <c r="D18" s="85" t="s">
        <v>76</v>
      </c>
      <c r="E18" s="85"/>
      <c r="F18" s="86">
        <v>780000</v>
      </c>
      <c r="G18" s="89"/>
      <c r="H18" s="85"/>
      <c r="I18" s="85"/>
      <c r="J18" s="88"/>
    </row>
    <row r="19" spans="3:10" x14ac:dyDescent="0.25">
      <c r="C19" s="84"/>
      <c r="D19" s="85" t="s">
        <v>77</v>
      </c>
      <c r="E19" s="85"/>
      <c r="F19" s="86">
        <v>760000</v>
      </c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9200000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14">
        <f>F21-H21</f>
        <v>800000</v>
      </c>
      <c r="J22" s="215"/>
    </row>
  </sheetData>
  <mergeCells count="3">
    <mergeCell ref="C9:F9"/>
    <mergeCell ref="G9:J9"/>
    <mergeCell ref="I22:J22"/>
  </mergeCells>
  <pageMargins left="0.7" right="0.7" top="0.75" bottom="0.75" header="0.3" footer="0.3"/>
  <pageSetup orientation="portrait" horizontalDpi="120" verticalDpi="7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M24" sqref="M24"/>
    </sheetView>
  </sheetViews>
  <sheetFormatPr defaultRowHeight="15" x14ac:dyDescent="0.25"/>
  <cols>
    <col min="4" max="4" width="9.140625" style="76"/>
    <col min="6" max="7" width="14" bestFit="1" customWidth="1"/>
    <col min="8" max="8" width="12.85546875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49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08" t="s">
        <v>66</v>
      </c>
      <c r="D9" s="209"/>
      <c r="E9" s="209"/>
      <c r="F9" s="210"/>
      <c r="G9" s="211" t="s">
        <v>67</v>
      </c>
      <c r="H9" s="212"/>
      <c r="I9" s="212"/>
      <c r="J9" s="213"/>
    </row>
    <row r="10" spans="3:10" x14ac:dyDescent="0.25">
      <c r="C10" s="84"/>
      <c r="D10" s="85" t="s">
        <v>68</v>
      </c>
      <c r="E10" s="85"/>
      <c r="F10" s="86">
        <v>3000000</v>
      </c>
      <c r="G10" s="87" t="s">
        <v>82</v>
      </c>
      <c r="H10" s="86">
        <v>2500000</v>
      </c>
      <c r="I10" s="85">
        <v>35670</v>
      </c>
      <c r="J10" s="88"/>
    </row>
    <row r="11" spans="3:10" x14ac:dyDescent="0.25">
      <c r="C11" s="84"/>
      <c r="D11" s="85" t="s">
        <v>69</v>
      </c>
      <c r="E11" s="85"/>
      <c r="F11" s="86">
        <v>780000</v>
      </c>
      <c r="G11" s="89" t="s">
        <v>83</v>
      </c>
      <c r="H11" s="86">
        <v>500000</v>
      </c>
      <c r="I11" s="85">
        <v>35704</v>
      </c>
      <c r="J11" s="88"/>
    </row>
    <row r="12" spans="3:10" x14ac:dyDescent="0.25">
      <c r="C12" s="84"/>
      <c r="D12" s="85" t="s">
        <v>70</v>
      </c>
      <c r="E12" s="85"/>
      <c r="F12" s="86">
        <v>780000</v>
      </c>
      <c r="G12" s="89" t="s">
        <v>161</v>
      </c>
      <c r="H12" s="86">
        <v>2000000</v>
      </c>
      <c r="I12" s="107" t="s">
        <v>85</v>
      </c>
      <c r="J12" s="88"/>
    </row>
    <row r="13" spans="3:10" x14ac:dyDescent="0.25">
      <c r="C13" s="84"/>
      <c r="D13" s="85" t="s">
        <v>71</v>
      </c>
      <c r="E13" s="85"/>
      <c r="F13" s="86">
        <v>780000</v>
      </c>
      <c r="G13" s="89"/>
      <c r="H13" s="85"/>
      <c r="I13" s="85"/>
      <c r="J13" s="88"/>
    </row>
    <row r="14" spans="3:10" x14ac:dyDescent="0.25">
      <c r="C14" s="84"/>
      <c r="D14" s="85" t="s">
        <v>72</v>
      </c>
      <c r="E14" s="85"/>
      <c r="F14" s="86">
        <v>780000</v>
      </c>
      <c r="G14" s="89"/>
      <c r="H14" s="85"/>
      <c r="I14" s="85"/>
      <c r="J14" s="88"/>
    </row>
    <row r="15" spans="3:10" x14ac:dyDescent="0.25">
      <c r="C15" s="84"/>
      <c r="D15" s="85" t="s">
        <v>73</v>
      </c>
      <c r="E15" s="85"/>
      <c r="F15" s="86">
        <v>780000</v>
      </c>
      <c r="G15" s="89"/>
      <c r="H15" s="85"/>
      <c r="I15" s="85"/>
      <c r="J15" s="88"/>
    </row>
    <row r="16" spans="3:10" x14ac:dyDescent="0.25">
      <c r="C16" s="84"/>
      <c r="D16" s="85" t="s">
        <v>74</v>
      </c>
      <c r="E16" s="85"/>
      <c r="F16" s="86">
        <v>780000</v>
      </c>
      <c r="G16" s="89"/>
      <c r="H16" s="85"/>
      <c r="I16" s="85"/>
      <c r="J16" s="88"/>
    </row>
    <row r="17" spans="3:10" x14ac:dyDescent="0.25">
      <c r="C17" s="84"/>
      <c r="D17" s="85" t="s">
        <v>75</v>
      </c>
      <c r="E17" s="85"/>
      <c r="F17" s="86">
        <v>780000</v>
      </c>
      <c r="G17" s="89"/>
      <c r="H17" s="85"/>
      <c r="I17" s="85"/>
      <c r="J17" s="88"/>
    </row>
    <row r="18" spans="3:10" x14ac:dyDescent="0.25">
      <c r="C18" s="84"/>
      <c r="D18" s="85" t="s">
        <v>76</v>
      </c>
      <c r="E18" s="85"/>
      <c r="F18" s="86">
        <v>780000</v>
      </c>
      <c r="G18" s="89"/>
      <c r="H18" s="85"/>
      <c r="I18" s="85"/>
      <c r="J18" s="88"/>
    </row>
    <row r="19" spans="3:10" x14ac:dyDescent="0.25">
      <c r="C19" s="84"/>
      <c r="D19" s="85" t="s">
        <v>77</v>
      </c>
      <c r="E19" s="85"/>
      <c r="F19" s="86">
        <v>760000</v>
      </c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5000000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14">
        <f>F21-H21</f>
        <v>5000000</v>
      </c>
      <c r="J22" s="215"/>
    </row>
  </sheetData>
  <mergeCells count="3">
    <mergeCell ref="C9:F9"/>
    <mergeCell ref="G9:J9"/>
    <mergeCell ref="I22:J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G11" sqref="G11"/>
    </sheetView>
  </sheetViews>
  <sheetFormatPr defaultRowHeight="15" x14ac:dyDescent="0.25"/>
  <cols>
    <col min="4" max="4" width="9.140625" style="76"/>
    <col min="6" max="7" width="14" bestFit="1" customWidth="1"/>
    <col min="8" max="8" width="12.85546875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50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08" t="s">
        <v>66</v>
      </c>
      <c r="D9" s="209"/>
      <c r="E9" s="209"/>
      <c r="F9" s="210"/>
      <c r="G9" s="211" t="s">
        <v>67</v>
      </c>
      <c r="H9" s="212"/>
      <c r="I9" s="212"/>
      <c r="J9" s="213"/>
    </row>
    <row r="10" spans="3:10" x14ac:dyDescent="0.25">
      <c r="C10" s="84"/>
      <c r="D10" s="85" t="s">
        <v>68</v>
      </c>
      <c r="E10" s="85"/>
      <c r="F10" s="86">
        <v>3000000</v>
      </c>
      <c r="G10" s="87" t="s">
        <v>84</v>
      </c>
      <c r="H10" s="86">
        <v>1600000</v>
      </c>
      <c r="I10" s="107" t="s">
        <v>85</v>
      </c>
      <c r="J10" s="88"/>
    </row>
    <row r="11" spans="3:10" x14ac:dyDescent="0.25">
      <c r="C11" s="84"/>
      <c r="D11" s="85" t="s">
        <v>69</v>
      </c>
      <c r="E11" s="85"/>
      <c r="F11" s="86">
        <v>780000</v>
      </c>
      <c r="G11" s="89" t="s">
        <v>177</v>
      </c>
      <c r="H11" s="85">
        <v>3500000</v>
      </c>
      <c r="I11" s="85" t="s">
        <v>85</v>
      </c>
      <c r="J11" s="88"/>
    </row>
    <row r="12" spans="3:10" x14ac:dyDescent="0.25">
      <c r="C12" s="84"/>
      <c r="D12" s="85" t="s">
        <v>70</v>
      </c>
      <c r="E12" s="85"/>
      <c r="F12" s="86">
        <v>780000</v>
      </c>
      <c r="G12" s="89"/>
      <c r="H12" s="85"/>
      <c r="I12" s="85"/>
      <c r="J12" s="88"/>
    </row>
    <row r="13" spans="3:10" x14ac:dyDescent="0.25">
      <c r="C13" s="84"/>
      <c r="D13" s="85" t="s">
        <v>71</v>
      </c>
      <c r="E13" s="85"/>
      <c r="F13" s="86">
        <v>780000</v>
      </c>
      <c r="G13" s="89"/>
      <c r="H13" s="85"/>
      <c r="I13" s="85"/>
      <c r="J13" s="88"/>
    </row>
    <row r="14" spans="3:10" x14ac:dyDescent="0.25">
      <c r="C14" s="84"/>
      <c r="D14" s="85" t="s">
        <v>72</v>
      </c>
      <c r="E14" s="85"/>
      <c r="F14" s="86">
        <v>780000</v>
      </c>
      <c r="G14" s="89"/>
      <c r="H14" s="85"/>
      <c r="I14" s="85"/>
      <c r="J14" s="88"/>
    </row>
    <row r="15" spans="3:10" x14ac:dyDescent="0.25">
      <c r="C15" s="84"/>
      <c r="D15" s="85" t="s">
        <v>73</v>
      </c>
      <c r="E15" s="85"/>
      <c r="F15" s="86">
        <v>780000</v>
      </c>
      <c r="G15" s="89"/>
      <c r="H15" s="85"/>
      <c r="I15" s="85"/>
      <c r="J15" s="88"/>
    </row>
    <row r="16" spans="3:10" x14ac:dyDescent="0.25">
      <c r="C16" s="84"/>
      <c r="D16" s="85" t="s">
        <v>74</v>
      </c>
      <c r="E16" s="85"/>
      <c r="F16" s="86">
        <v>780000</v>
      </c>
      <c r="G16" s="89"/>
      <c r="H16" s="85"/>
      <c r="I16" s="85"/>
      <c r="J16" s="88"/>
    </row>
    <row r="17" spans="3:10" x14ac:dyDescent="0.25">
      <c r="C17" s="84"/>
      <c r="D17" s="85" t="s">
        <v>75</v>
      </c>
      <c r="E17" s="85"/>
      <c r="F17" s="86">
        <v>780000</v>
      </c>
      <c r="G17" s="89"/>
      <c r="H17" s="85"/>
      <c r="I17" s="85"/>
      <c r="J17" s="88"/>
    </row>
    <row r="18" spans="3:10" x14ac:dyDescent="0.25">
      <c r="C18" s="84"/>
      <c r="D18" s="85" t="s">
        <v>76</v>
      </c>
      <c r="E18" s="85"/>
      <c r="F18" s="86">
        <v>780000</v>
      </c>
      <c r="G18" s="89"/>
      <c r="H18" s="85"/>
      <c r="I18" s="85"/>
      <c r="J18" s="88"/>
    </row>
    <row r="19" spans="3:10" x14ac:dyDescent="0.25">
      <c r="C19" s="84"/>
      <c r="D19" s="85" t="s">
        <v>77</v>
      </c>
      <c r="E19" s="85"/>
      <c r="F19" s="86">
        <v>760000</v>
      </c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5100000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14">
        <f>F21-H21</f>
        <v>4900000</v>
      </c>
      <c r="J22" s="215"/>
    </row>
  </sheetData>
  <mergeCells count="3">
    <mergeCell ref="C9:F9"/>
    <mergeCell ref="G9:J9"/>
    <mergeCell ref="I22:J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I12" sqref="I12"/>
    </sheetView>
  </sheetViews>
  <sheetFormatPr defaultRowHeight="15" x14ac:dyDescent="0.25"/>
  <cols>
    <col min="4" max="4" width="9.140625" style="76"/>
    <col min="6" max="8" width="14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51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08" t="s">
        <v>66</v>
      </c>
      <c r="D9" s="209"/>
      <c r="E9" s="209"/>
      <c r="F9" s="210"/>
      <c r="G9" s="211" t="s">
        <v>67</v>
      </c>
      <c r="H9" s="212"/>
      <c r="I9" s="212"/>
      <c r="J9" s="213"/>
    </row>
    <row r="10" spans="3:10" x14ac:dyDescent="0.25">
      <c r="C10" s="84"/>
      <c r="D10" s="85" t="s">
        <v>68</v>
      </c>
      <c r="E10" s="85"/>
      <c r="F10" s="86">
        <v>3000000</v>
      </c>
      <c r="G10" s="87" t="s">
        <v>82</v>
      </c>
      <c r="H10" s="86">
        <v>3000000</v>
      </c>
      <c r="I10" s="107">
        <v>35677</v>
      </c>
      <c r="J10" s="88"/>
    </row>
    <row r="11" spans="3:10" x14ac:dyDescent="0.25">
      <c r="C11" s="84"/>
      <c r="D11" s="85" t="s">
        <v>69</v>
      </c>
      <c r="E11" s="85"/>
      <c r="F11" s="86">
        <v>780000</v>
      </c>
      <c r="G11" s="89" t="s">
        <v>114</v>
      </c>
      <c r="H11" s="145">
        <v>2340000</v>
      </c>
      <c r="I11" s="106">
        <v>38394</v>
      </c>
      <c r="J11" s="88"/>
    </row>
    <row r="12" spans="3:10" x14ac:dyDescent="0.25">
      <c r="C12" s="84"/>
      <c r="D12" s="85" t="s">
        <v>70</v>
      </c>
      <c r="E12" s="85"/>
      <c r="F12" s="86">
        <v>780000</v>
      </c>
      <c r="G12" s="89" t="s">
        <v>127</v>
      </c>
      <c r="H12" s="145">
        <v>780000</v>
      </c>
      <c r="I12" s="106">
        <v>39091</v>
      </c>
      <c r="J12" s="88"/>
    </row>
    <row r="13" spans="3:10" x14ac:dyDescent="0.25">
      <c r="C13" s="84"/>
      <c r="D13" s="85" t="s">
        <v>71</v>
      </c>
      <c r="E13" s="85"/>
      <c r="F13" s="86">
        <v>780000</v>
      </c>
      <c r="G13" s="89" t="s">
        <v>145</v>
      </c>
      <c r="H13" s="146">
        <v>1560000</v>
      </c>
      <c r="I13" s="107">
        <v>40853</v>
      </c>
      <c r="J13" s="88"/>
    </row>
    <row r="14" spans="3:10" x14ac:dyDescent="0.25">
      <c r="C14" s="84"/>
      <c r="D14" s="85" t="s">
        <v>72</v>
      </c>
      <c r="E14" s="85"/>
      <c r="F14" s="86">
        <v>780000</v>
      </c>
      <c r="G14" s="89" t="s">
        <v>168</v>
      </c>
      <c r="H14" s="146">
        <v>780000</v>
      </c>
      <c r="I14" s="151">
        <v>41559</v>
      </c>
      <c r="J14" s="88"/>
    </row>
    <row r="15" spans="3:10" x14ac:dyDescent="0.25">
      <c r="C15" s="84"/>
      <c r="D15" s="85" t="s">
        <v>73</v>
      </c>
      <c r="E15" s="85"/>
      <c r="F15" s="86">
        <v>780000</v>
      </c>
      <c r="G15" s="150" t="s">
        <v>179</v>
      </c>
      <c r="H15" s="146">
        <v>780000</v>
      </c>
      <c r="I15" s="152">
        <v>41987</v>
      </c>
      <c r="J15" s="88"/>
    </row>
    <row r="16" spans="3:10" x14ac:dyDescent="0.25">
      <c r="C16" s="84"/>
      <c r="D16" s="85" t="s">
        <v>74</v>
      </c>
      <c r="E16" s="85"/>
      <c r="F16" s="86">
        <v>780000</v>
      </c>
      <c r="G16" s="89" t="s">
        <v>178</v>
      </c>
      <c r="H16" s="146">
        <v>250000</v>
      </c>
      <c r="I16" s="152">
        <v>42295</v>
      </c>
      <c r="J16" s="88"/>
    </row>
    <row r="17" spans="3:10" x14ac:dyDescent="0.25">
      <c r="C17" s="84"/>
      <c r="D17" s="85" t="s">
        <v>75</v>
      </c>
      <c r="E17" s="85"/>
      <c r="F17" s="86">
        <v>780000</v>
      </c>
      <c r="G17" s="89"/>
      <c r="H17" s="85"/>
      <c r="I17" s="85"/>
      <c r="J17" s="88"/>
    </row>
    <row r="18" spans="3:10" x14ac:dyDescent="0.25">
      <c r="C18" s="84"/>
      <c r="D18" s="85" t="s">
        <v>76</v>
      </c>
      <c r="E18" s="85"/>
      <c r="F18" s="86">
        <v>780000</v>
      </c>
      <c r="G18" s="89"/>
      <c r="H18" s="85"/>
      <c r="I18" s="85"/>
      <c r="J18" s="88"/>
    </row>
    <row r="19" spans="3:10" x14ac:dyDescent="0.25">
      <c r="C19" s="84"/>
      <c r="D19" s="85" t="s">
        <v>77</v>
      </c>
      <c r="E19" s="85"/>
      <c r="F19" s="86">
        <v>760000</v>
      </c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9490000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14">
        <f>F21-H21</f>
        <v>510000</v>
      </c>
      <c r="J22" s="215"/>
    </row>
  </sheetData>
  <mergeCells count="3">
    <mergeCell ref="C9:F9"/>
    <mergeCell ref="G9:J9"/>
    <mergeCell ref="I22:J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G17" sqref="G17"/>
    </sheetView>
  </sheetViews>
  <sheetFormatPr defaultRowHeight="15" x14ac:dyDescent="0.25"/>
  <cols>
    <col min="4" max="4" width="9.140625" style="76"/>
    <col min="6" max="7" width="14" bestFit="1" customWidth="1"/>
    <col min="8" max="8" width="14.28515625" style="97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52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98"/>
      <c r="I8" s="80"/>
      <c r="J8" s="83"/>
    </row>
    <row r="9" spans="3:10" x14ac:dyDescent="0.25">
      <c r="C9" s="208" t="s">
        <v>66</v>
      </c>
      <c r="D9" s="209"/>
      <c r="E9" s="209"/>
      <c r="F9" s="210"/>
      <c r="G9" s="211" t="s">
        <v>67</v>
      </c>
      <c r="H9" s="212"/>
      <c r="I9" s="212"/>
      <c r="J9" s="213"/>
    </row>
    <row r="10" spans="3:10" x14ac:dyDescent="0.25">
      <c r="C10" s="84"/>
      <c r="D10" s="85" t="s">
        <v>68</v>
      </c>
      <c r="E10" s="85"/>
      <c r="F10" s="86">
        <v>3000000</v>
      </c>
      <c r="G10" s="87" t="s">
        <v>86</v>
      </c>
      <c r="H10" s="99">
        <v>1000000</v>
      </c>
      <c r="I10" s="85" t="s">
        <v>85</v>
      </c>
      <c r="J10" s="88"/>
    </row>
    <row r="11" spans="3:10" x14ac:dyDescent="0.25">
      <c r="C11" s="84"/>
      <c r="D11" s="85" t="s">
        <v>69</v>
      </c>
      <c r="E11" s="85"/>
      <c r="F11" s="86">
        <v>780000</v>
      </c>
      <c r="G11" s="89" t="s">
        <v>98</v>
      </c>
      <c r="H11" s="99">
        <v>1000000</v>
      </c>
      <c r="I11" s="137">
        <v>37584</v>
      </c>
      <c r="J11" s="88"/>
    </row>
    <row r="12" spans="3:10" x14ac:dyDescent="0.25">
      <c r="C12" s="84"/>
      <c r="D12" s="85" t="s">
        <v>70</v>
      </c>
      <c r="E12" s="85"/>
      <c r="F12" s="86">
        <v>780000</v>
      </c>
      <c r="G12" s="89" t="s">
        <v>99</v>
      </c>
      <c r="H12" s="99">
        <v>1000000</v>
      </c>
      <c r="I12" s="137">
        <v>37995</v>
      </c>
      <c r="J12" s="88"/>
    </row>
    <row r="13" spans="3:10" x14ac:dyDescent="0.25">
      <c r="C13" s="84"/>
      <c r="D13" s="85" t="s">
        <v>71</v>
      </c>
      <c r="E13" s="85"/>
      <c r="F13" s="86">
        <v>780000</v>
      </c>
      <c r="G13" s="89" t="s">
        <v>122</v>
      </c>
      <c r="H13" s="99">
        <v>1500000</v>
      </c>
      <c r="I13" s="137">
        <v>38971</v>
      </c>
      <c r="J13" s="88"/>
    </row>
    <row r="14" spans="3:10" x14ac:dyDescent="0.25">
      <c r="C14" s="84"/>
      <c r="D14" s="85" t="s">
        <v>72</v>
      </c>
      <c r="E14" s="85"/>
      <c r="F14" s="86">
        <v>780000</v>
      </c>
      <c r="G14" s="89" t="s">
        <v>129</v>
      </c>
      <c r="H14" s="99">
        <v>750000</v>
      </c>
      <c r="I14" s="138">
        <v>39661</v>
      </c>
      <c r="J14" s="88"/>
    </row>
    <row r="15" spans="3:10" x14ac:dyDescent="0.25">
      <c r="C15" s="84"/>
      <c r="D15" s="85" t="s">
        <v>73</v>
      </c>
      <c r="E15" s="85"/>
      <c r="F15" s="86">
        <v>780000</v>
      </c>
      <c r="G15" s="89" t="s">
        <v>143</v>
      </c>
      <c r="H15" s="99">
        <v>600000</v>
      </c>
      <c r="I15" s="138">
        <v>40662</v>
      </c>
      <c r="J15" s="88"/>
    </row>
    <row r="16" spans="3:10" x14ac:dyDescent="0.25">
      <c r="C16" s="84"/>
      <c r="D16" s="85" t="s">
        <v>74</v>
      </c>
      <c r="E16" s="85"/>
      <c r="F16" s="86">
        <v>780000</v>
      </c>
      <c r="G16" s="89" t="s">
        <v>179</v>
      </c>
      <c r="H16" s="99">
        <v>4150000</v>
      </c>
      <c r="I16">
        <v>41988</v>
      </c>
      <c r="J16" s="88"/>
    </row>
    <row r="17" spans="3:10" x14ac:dyDescent="0.25">
      <c r="C17" s="84"/>
      <c r="D17" s="85" t="s">
        <v>75</v>
      </c>
      <c r="E17" s="85"/>
      <c r="F17" s="86">
        <v>780000</v>
      </c>
      <c r="G17" s="89"/>
      <c r="H17" s="99"/>
      <c r="I17" s="85"/>
      <c r="J17" s="88"/>
    </row>
    <row r="18" spans="3:10" x14ac:dyDescent="0.25">
      <c r="C18" s="84"/>
      <c r="D18" s="85" t="s">
        <v>76</v>
      </c>
      <c r="E18" s="85"/>
      <c r="F18" s="86">
        <v>780000</v>
      </c>
      <c r="G18" s="89"/>
      <c r="H18" s="99"/>
      <c r="I18" s="85"/>
      <c r="J18" s="88"/>
    </row>
    <row r="19" spans="3:10" x14ac:dyDescent="0.25">
      <c r="C19" s="84"/>
      <c r="D19" s="85" t="s">
        <v>77</v>
      </c>
      <c r="E19" s="85"/>
      <c r="F19" s="86">
        <v>760000</v>
      </c>
      <c r="G19" s="89"/>
      <c r="H19" s="99"/>
      <c r="I19" s="86"/>
      <c r="J19" s="90"/>
    </row>
    <row r="20" spans="3:10" x14ac:dyDescent="0.25">
      <c r="C20" s="84"/>
      <c r="D20" s="85"/>
      <c r="E20" s="85"/>
      <c r="F20" s="91"/>
      <c r="G20" s="89"/>
      <c r="H20" s="100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99">
        <f>SUM(H10:H20)</f>
        <v>10000000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101" t="s">
        <v>78</v>
      </c>
      <c r="I22" s="214">
        <f>F21-H21</f>
        <v>0</v>
      </c>
      <c r="J22" s="215"/>
    </row>
  </sheetData>
  <mergeCells count="3">
    <mergeCell ref="C9:F9"/>
    <mergeCell ref="G9:J9"/>
    <mergeCell ref="I22:J22"/>
  </mergeCells>
  <pageMargins left="0.7" right="0.7" top="0.75" bottom="0.75" header="0.3" footer="0.3"/>
  <pageSetup orientation="portrait" horizontalDpi="120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topLeftCell="A4" workbookViewId="0">
      <selection activeCell="I10" sqref="I10:I15"/>
    </sheetView>
  </sheetViews>
  <sheetFormatPr defaultRowHeight="15" x14ac:dyDescent="0.25"/>
  <cols>
    <col min="4" max="4" width="9.140625" style="76"/>
    <col min="6" max="8" width="14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53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08" t="s">
        <v>66</v>
      </c>
      <c r="D9" s="209"/>
      <c r="E9" s="209"/>
      <c r="F9" s="210"/>
      <c r="G9" s="211" t="s">
        <v>67</v>
      </c>
      <c r="H9" s="212"/>
      <c r="I9" s="216"/>
      <c r="J9" s="213"/>
    </row>
    <row r="10" spans="3:10" x14ac:dyDescent="0.25">
      <c r="C10" s="84"/>
      <c r="D10" s="85" t="s">
        <v>68</v>
      </c>
      <c r="E10" s="85"/>
      <c r="F10" s="86">
        <v>3000000</v>
      </c>
      <c r="G10" s="87" t="s">
        <v>84</v>
      </c>
      <c r="H10" s="86">
        <v>3000000</v>
      </c>
      <c r="I10" s="137">
        <v>35630</v>
      </c>
      <c r="J10" s="88"/>
    </row>
    <row r="11" spans="3:10" x14ac:dyDescent="0.25">
      <c r="C11" s="84"/>
      <c r="D11" s="85" t="s">
        <v>69</v>
      </c>
      <c r="E11" s="85"/>
      <c r="F11" s="86">
        <v>780000</v>
      </c>
      <c r="G11" s="89" t="s">
        <v>100</v>
      </c>
      <c r="H11" s="85">
        <v>1000000</v>
      </c>
      <c r="I11" s="137">
        <v>36451</v>
      </c>
      <c r="J11" s="88"/>
    </row>
    <row r="12" spans="3:10" x14ac:dyDescent="0.25">
      <c r="C12" s="84"/>
      <c r="D12" s="85" t="s">
        <v>70</v>
      </c>
      <c r="E12" s="85"/>
      <c r="F12" s="86">
        <v>780000</v>
      </c>
      <c r="G12" s="89" t="s">
        <v>116</v>
      </c>
      <c r="H12" s="85">
        <v>1000000</v>
      </c>
      <c r="I12" s="138">
        <v>38614</v>
      </c>
      <c r="J12" s="88"/>
    </row>
    <row r="13" spans="3:10" x14ac:dyDescent="0.25">
      <c r="C13" s="84"/>
      <c r="D13" s="85" t="s">
        <v>71</v>
      </c>
      <c r="E13" s="85"/>
      <c r="F13" s="86">
        <v>780000</v>
      </c>
      <c r="G13" s="89" t="s">
        <v>130</v>
      </c>
      <c r="H13" s="104">
        <v>2300000</v>
      </c>
      <c r="I13" s="138">
        <v>39996</v>
      </c>
      <c r="J13" s="88"/>
    </row>
    <row r="14" spans="3:10" x14ac:dyDescent="0.25">
      <c r="C14" s="84"/>
      <c r="D14" s="85" t="s">
        <v>72</v>
      </c>
      <c r="E14" s="85"/>
      <c r="F14" s="86">
        <v>780000</v>
      </c>
      <c r="G14" s="89" t="s">
        <v>143</v>
      </c>
      <c r="H14" s="104">
        <v>1500000</v>
      </c>
      <c r="I14" s="138">
        <v>40663</v>
      </c>
      <c r="J14" s="88"/>
    </row>
    <row r="15" spans="3:10" x14ac:dyDescent="0.25">
      <c r="C15" s="84"/>
      <c r="D15" s="85" t="s">
        <v>73</v>
      </c>
      <c r="E15" s="85"/>
      <c r="F15" s="86">
        <v>780000</v>
      </c>
      <c r="G15" s="89" t="s">
        <v>160</v>
      </c>
      <c r="H15" s="104">
        <v>1200000</v>
      </c>
      <c r="I15" s="138">
        <v>40920</v>
      </c>
      <c r="J15" s="88"/>
    </row>
    <row r="16" spans="3:10" x14ac:dyDescent="0.25">
      <c r="C16" s="84"/>
      <c r="D16" s="85" t="s">
        <v>74</v>
      </c>
      <c r="E16" s="85"/>
      <c r="F16" s="86">
        <v>780000</v>
      </c>
      <c r="G16" s="89"/>
      <c r="H16" s="85"/>
      <c r="I16" s="85"/>
      <c r="J16" s="88"/>
    </row>
    <row r="17" spans="3:10" x14ac:dyDescent="0.25">
      <c r="C17" s="84"/>
      <c r="D17" s="85" t="s">
        <v>75</v>
      </c>
      <c r="E17" s="85"/>
      <c r="F17" s="86">
        <v>780000</v>
      </c>
      <c r="G17" s="89"/>
      <c r="H17" s="85"/>
      <c r="I17" s="85"/>
      <c r="J17" s="88"/>
    </row>
    <row r="18" spans="3:10" x14ac:dyDescent="0.25">
      <c r="C18" s="84"/>
      <c r="D18" s="85" t="s">
        <v>76</v>
      </c>
      <c r="E18" s="85"/>
      <c r="F18" s="86">
        <v>780000</v>
      </c>
      <c r="G18" s="89"/>
      <c r="H18" s="85"/>
      <c r="I18" s="85"/>
      <c r="J18" s="88"/>
    </row>
    <row r="19" spans="3:10" x14ac:dyDescent="0.25">
      <c r="C19" s="84"/>
      <c r="D19" s="85" t="s">
        <v>77</v>
      </c>
      <c r="E19" s="85"/>
      <c r="F19" s="86">
        <v>760000</v>
      </c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10000000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14">
        <f>F21-H21</f>
        <v>0</v>
      </c>
      <c r="J22" s="215"/>
    </row>
  </sheetData>
  <mergeCells count="3">
    <mergeCell ref="C9:F9"/>
    <mergeCell ref="G9:J9"/>
    <mergeCell ref="I22:J22"/>
  </mergeCells>
  <pageMargins left="0.7" right="0.7" top="0.75" bottom="0.75" header="0.3" footer="0.3"/>
  <pageSetup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</vt:i4>
      </vt:variant>
    </vt:vector>
  </HeadingPairs>
  <TitlesOfParts>
    <vt:vector size="29" baseType="lpstr">
      <vt:lpstr>TO</vt:lpstr>
      <vt:lpstr>Rekap</vt:lpstr>
      <vt:lpstr>tanda terima MI</vt:lpstr>
      <vt:lpstr>Ade Irvan Koswara</vt:lpstr>
      <vt:lpstr>Andriansyah</vt:lpstr>
      <vt:lpstr>Andri Sukmawan</vt:lpstr>
      <vt:lpstr>Dikri Burhani</vt:lpstr>
      <vt:lpstr>Faiz Sahir</vt:lpstr>
      <vt:lpstr>Haryono Sihombing</vt:lpstr>
      <vt:lpstr>Ichlas Nugraha </vt:lpstr>
      <vt:lpstr>Rizki Muhammad</vt:lpstr>
      <vt:lpstr> Rosihan Mubarok </vt:lpstr>
      <vt:lpstr> Rijal Maulana </vt:lpstr>
      <vt:lpstr> Sultan Aji </vt:lpstr>
      <vt:lpstr> Yana Mulyana </vt:lpstr>
      <vt:lpstr>Andi Tirta Sonjaya</vt:lpstr>
      <vt:lpstr>Dede Fazri Yusuf</vt:lpstr>
      <vt:lpstr>Ujang Nanag Q</vt:lpstr>
      <vt:lpstr>Dadan Nurdiana</vt:lpstr>
      <vt:lpstr>Cepritanto</vt:lpstr>
      <vt:lpstr>Karna Egi</vt:lpstr>
      <vt:lpstr>Arif Patoni</vt:lpstr>
      <vt:lpstr>Asep Mulyana</vt:lpstr>
      <vt:lpstr> Yogi Agustian Nugraha </vt:lpstr>
      <vt:lpstr>Muhammad Angga</vt:lpstr>
      <vt:lpstr>Sheet1</vt:lpstr>
      <vt:lpstr>Rekap!Print_Area</vt:lpstr>
      <vt:lpstr>'tanda terima MI'!Print_Area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Nijar</cp:lastModifiedBy>
  <cp:lastPrinted>2019-01-20T06:45:40Z</cp:lastPrinted>
  <dcterms:created xsi:type="dcterms:W3CDTF">2013-04-18T01:58:33Z</dcterms:created>
  <dcterms:modified xsi:type="dcterms:W3CDTF">2019-01-20T06:49:19Z</dcterms:modified>
</cp:coreProperties>
</file>