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<sst xmlns="http://schemas.openxmlformats.org/spreadsheetml/2006/main" count="26" uniqueCount="26">
  <si>
    <t xml:space="preserve">Tx</t>
  </si>
  <si>
    <t xml:space="preserve">Ty</t>
  </si>
  <si>
    <t xml:space="preserve">Tz</t>
  </si>
  <si>
    <t xml:space="preserve">wx</t>
  </si>
  <si>
    <t xml:space="preserve">wy</t>
  </si>
  <si>
    <t xml:space="preserve">wz</t>
  </si>
  <si>
    <t xml:space="preserve">H</t>
  </si>
  <si>
    <t xml:space="preserve">W</t>
  </si>
  <si>
    <t xml:space="preserve">H/2</t>
  </si>
  <si>
    <t xml:space="preserve">u dot</t>
  </si>
  <si>
    <t xml:space="preserve">u dot inv</t>
  </si>
  <si>
    <t xml:space="preserve">w/2</t>
  </si>
  <si>
    <t xml:space="preserve">v dot</t>
  </si>
  <si>
    <t xml:space="preserve">v dot inv</t>
  </si>
  <si>
    <t xml:space="preserve">f</t>
  </si>
  <si>
    <t xml:space="preserve">Z</t>
  </si>
  <si>
    <t xml:space="preserve">angle</t>
  </si>
  <si>
    <t xml:space="preserve">x</t>
  </si>
  <si>
    <t xml:space="preserve">y</t>
  </si>
  <si>
    <t xml:space="preserve">VALOR EKLT TEORICO</t>
  </si>
  <si>
    <t xml:space="preserve">x centered</t>
  </si>
  <si>
    <t xml:space="preserve">AFINAL E ESTE</t>
  </si>
  <si>
    <t xml:space="preserve">y centered</t>
  </si>
  <si>
    <t xml:space="preserve">CERTO</t>
  </si>
  <si>
    <t xml:space="preserve">x normal</t>
  </si>
  <si>
    <t xml:space="preserve">y inverted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</si>
</sst>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T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3" activeCellId="0" sqref="G23"/>
    </sheetView>
  </sheetViews>
  <sheetFormatPr defaultRowHeight="14.4"/>
  <cols>
    <col collapsed="false" hidden="false" max="1025" min="1" style="0" width="8.57085020242915"/>
  </cols>
  <sheetData>
    <row r="2" customFormat="false" ht="14.4" hidden="false" customHeight="false" outlineLevel="0" collapsed="false">
      <c r="C2" s="0" t="s">
        <v>0</v>
      </c>
      <c r="D2" s="0" t="s">
        <v>1</v>
      </c>
      <c r="E2" s="0" t="s">
        <v>2</v>
      </c>
      <c r="G2" s="0" t="s">
        <v>3</v>
      </c>
      <c r="H2" s="0" t="s">
        <v>4</v>
      </c>
      <c r="I2" s="0" t="s">
        <v>5</v>
      </c>
    </row>
    <row r="3" customFormat="false" ht="14.4" hidden="false" customHeight="false" outlineLevel="0" collapsed="false">
      <c r="C3" s="0" t="n">
        <v>0</v>
      </c>
      <c r="D3" s="0" t="n">
        <v>0</v>
      </c>
      <c r="E3" s="0" t="n">
        <v>0</v>
      </c>
      <c r="G3" s="0" t="n">
        <v>0</v>
      </c>
      <c r="H3" s="0" t="n">
        <v>0</v>
      </c>
      <c r="I3" s="0" t="n">
        <v>-1</v>
      </c>
    </row>
    <row r="4" customFormat="false" ht="14.4" hidden="false" customHeight="false" outlineLevel="0" collapsed="false">
      <c r="A4" s="0" t="s">
        <v>6</v>
      </c>
      <c r="B4" s="0" t="n">
        <v>180</v>
      </c>
    </row>
    <row r="5" customFormat="false" ht="14.4" hidden="false" customHeight="false" outlineLevel="0" collapsed="false">
      <c r="A5" s="0" t="s">
        <v>7</v>
      </c>
      <c r="B5" s="0" t="n">
        <v>240</v>
      </c>
    </row>
    <row r="6" customFormat="false" ht="14.4" hidden="false" customHeight="false" outlineLevel="0" collapsed="false">
      <c r="A6" s="0" t="s">
        <v>8</v>
      </c>
      <c r="B6" s="0" t="n">
        <f aca="false">B4/2</f>
        <v>90</v>
      </c>
      <c r="F6" s="0" t="s">
        <v>9</v>
      </c>
      <c r="G6" s="0" t="n">
        <f aca="false">1/B9*(-B8*C3+B17*E3)+(G3*B17*B18/B8)-(H3*(B8+B17*B17/B8))+I3*B18</f>
        <v>-40</v>
      </c>
      <c r="I6" s="0" t="s">
        <v>10</v>
      </c>
    </row>
    <row r="7" customFormat="false" ht="14.4" hidden="false" customHeight="false" outlineLevel="0" collapsed="false">
      <c r="A7" s="0" t="s">
        <v>11</v>
      </c>
      <c r="B7" s="0" t="n">
        <f aca="false">B5/2</f>
        <v>120</v>
      </c>
      <c r="F7" s="0" t="s">
        <v>12</v>
      </c>
      <c r="G7" s="0" t="n">
        <f aca="false">1/B9*(-B8*D3+B18*E3)+(G3*(B8+B18*B18/B8))-(H3*B17*B18/B8)-I3*B17</f>
        <v>-68</v>
      </c>
      <c r="I7" s="0" t="s">
        <v>13</v>
      </c>
    </row>
    <row r="8" customFormat="false" ht="14.4" hidden="false" customHeight="false" outlineLevel="0" collapsed="false">
      <c r="A8" s="0" t="s">
        <v>14</v>
      </c>
      <c r="B8" s="0" t="n">
        <v>200</v>
      </c>
    </row>
    <row r="9" customFormat="false" ht="13.8" hidden="false" customHeight="false" outlineLevel="0" collapsed="false">
      <c r="A9" s="0" t="s">
        <v>15</v>
      </c>
      <c r="B9" s="0" t="n">
        <v>1</v>
      </c>
      <c r="F9" s="0" t="s">
        <v>16</v>
      </c>
      <c r="G9" s="0" t="n">
        <f aca="false">ATAN2(G6,G7)</f>
        <v>-2.1025203940537</v>
      </c>
    </row>
    <row r="11" customFormat="false" ht="14.4" hidden="false" customHeight="false" outlineLevel="0" collapsed="false">
      <c r="A11" s="0" t="s">
        <v>17</v>
      </c>
      <c r="B11" s="0" t="n">
        <v>52</v>
      </c>
    </row>
    <row r="12" customFormat="false" ht="13.8" hidden="false" customHeight="false" outlineLevel="0" collapsed="false">
      <c r="A12" s="0" t="s">
        <v>18</v>
      </c>
      <c r="B12" s="0" t="n">
        <v>50</v>
      </c>
      <c r="G12" s="0" t="n">
        <f aca="false">ATAN2(-G6,-G7)</f>
        <v>1.03907225953609</v>
      </c>
    </row>
    <row r="13" customFormat="false" ht="14.4" hidden="false" customHeight="false" outlineLevel="0" collapsed="false">
      <c r="K13" s="0" t="s">
        <v>19</v>
      </c>
    </row>
    <row r="14" customFormat="false" ht="13.8" hidden="false" customHeight="false" outlineLevel="0" collapsed="false">
      <c r="A14" s="0" t="s">
        <v>20</v>
      </c>
      <c r="B14" s="0" t="n">
        <f aca="false">B11-B7</f>
        <v>-68</v>
      </c>
      <c r="K14" s="0" t="n">
        <f aca="false">-G9</f>
        <v>2.1025203940537</v>
      </c>
      <c r="M14" s="0" t="s">
        <v>21</v>
      </c>
    </row>
    <row r="15" customFormat="false" ht="14.4" hidden="false" customHeight="false" outlineLevel="0" collapsed="false">
      <c r="A15" s="0" t="s">
        <v>22</v>
      </c>
      <c r="B15" s="0" t="n">
        <f aca="false">B12-B6</f>
        <v>-40</v>
      </c>
      <c r="K15" s="0" t="n">
        <f aca="false">-G12</f>
        <v>-1.03907225953609</v>
      </c>
      <c r="L15" s="0" t="s">
        <v>23</v>
      </c>
    </row>
    <row r="16" customFormat="false" ht="13.8" hidden="false" customHeight="false" outlineLevel="0" collapsed="false">
      <c r="G16" s="0" t="n">
        <f aca="false">ATAN2(G6,-G7)</f>
        <v>2.1025203940537</v>
      </c>
    </row>
    <row r="17" customFormat="false" ht="14.4" hidden="false" customHeight="false" outlineLevel="0" collapsed="false">
      <c r="A17" s="0" t="s">
        <v>24</v>
      </c>
      <c r="B17" s="0" t="n">
        <f aca="false">B14</f>
        <v>-68</v>
      </c>
    </row>
    <row r="18" customFormat="false" ht="14.4" hidden="false" customHeight="false" outlineLevel="0" collapsed="false">
      <c r="A18" s="0" t="s">
        <v>25</v>
      </c>
      <c r="B18" s="0" t="n">
        <f aca="false">-B15</f>
        <v>40</v>
      </c>
    </row>
    <row r="30" customFormat="false" ht="14.4" hidden="false" customHeight="false" outlineLevel="0" collapsed="false">
      <c r="T30" s="0" t="n">
        <f aca="false">K14*180/PI()</f>
        <v>120.46554491946</v>
      </c>
    </row>
    <row r="31" customFormat="false" ht="14.4" hidden="false" customHeight="false" outlineLevel="0" collapsed="false">
      <c r="T31" s="0" t="n">
        <f aca="false">K15*180/PI()</f>
        <v>-59.5344550805401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2021-07-16T20:58:37Z</dcterms:created>
  <dc:creator>Jose Gomes</dc:creator>
  <dc:description/>
  <dc:language>pt-PT</dc:language>
  <cp:lastModifiedBy/>
  <dcterms:modified xsi:type="dcterms:W3CDTF">2021-07-18T21:10:35Z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