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桌面\出货文件\"/>
    </mc:Choice>
  </mc:AlternateContent>
  <xr:revisionPtr revIDLastSave="0" documentId="13_ncr:1_{D0ED798E-129B-4FC9-B798-43D37FEAFEEA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01柜产地证" sheetId="1" r:id="rId1"/>
    <sheet name="02普通柜" sheetId="2" r:id="rId2"/>
    <sheet name="03产地证" sheetId="3" r:id="rId3"/>
    <sheet name="04产地证" sheetId="4" r:id="rId4"/>
    <sheet name="05普通柜" sheetId="5" r:id="rId5"/>
    <sheet name="06产地证" sheetId="6" r:id="rId6"/>
    <sheet name="07普通柜" sheetId="7" r:id="rId7"/>
    <sheet name="08产地证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8" l="1"/>
  <c r="C13" i="8"/>
  <c r="G12" i="8"/>
  <c r="E12" i="8"/>
  <c r="H12" i="8" s="1"/>
  <c r="G11" i="8"/>
  <c r="E11" i="8"/>
  <c r="G10" i="8"/>
  <c r="E10" i="8"/>
  <c r="G9" i="8"/>
  <c r="E9" i="8"/>
  <c r="G8" i="8"/>
  <c r="E8" i="8"/>
  <c r="G7" i="8"/>
  <c r="E7" i="8"/>
  <c r="H7" i="8" s="1"/>
  <c r="G6" i="8"/>
  <c r="E6" i="8"/>
  <c r="G5" i="8"/>
  <c r="E5" i="8"/>
  <c r="G4" i="8"/>
  <c r="E4" i="8"/>
  <c r="G3" i="8"/>
  <c r="E3" i="8"/>
  <c r="H26" i="7"/>
  <c r="H27" i="7" s="1"/>
  <c r="H17" i="6"/>
  <c r="H16" i="6"/>
  <c r="C25" i="7"/>
  <c r="H24" i="7"/>
  <c r="G24" i="7"/>
  <c r="E24" i="7"/>
  <c r="H23" i="7"/>
  <c r="G23" i="7"/>
  <c r="E23" i="7"/>
  <c r="H22" i="7"/>
  <c r="G22" i="7"/>
  <c r="E22" i="7"/>
  <c r="H21" i="7"/>
  <c r="G21" i="7"/>
  <c r="E21" i="7"/>
  <c r="H20" i="7"/>
  <c r="G20" i="7"/>
  <c r="E20" i="7"/>
  <c r="H19" i="7"/>
  <c r="G19" i="7"/>
  <c r="E19" i="7"/>
  <c r="H18" i="7"/>
  <c r="G18" i="7"/>
  <c r="E18" i="7"/>
  <c r="H17" i="7"/>
  <c r="G17" i="7"/>
  <c r="E17" i="7"/>
  <c r="H16" i="7"/>
  <c r="G16" i="7"/>
  <c r="E16" i="7"/>
  <c r="H15" i="7"/>
  <c r="G15" i="7"/>
  <c r="E15" i="7"/>
  <c r="H14" i="7"/>
  <c r="G14" i="7"/>
  <c r="E14" i="7"/>
  <c r="H13" i="7"/>
  <c r="G13" i="7"/>
  <c r="E13" i="7"/>
  <c r="H12" i="7"/>
  <c r="G12" i="7"/>
  <c r="E12" i="7"/>
  <c r="H11" i="7"/>
  <c r="G11" i="7"/>
  <c r="E11" i="7"/>
  <c r="H10" i="7"/>
  <c r="G10" i="7"/>
  <c r="E10" i="7"/>
  <c r="H9" i="7"/>
  <c r="G9" i="7"/>
  <c r="E9" i="7"/>
  <c r="H8" i="7"/>
  <c r="G8" i="7"/>
  <c r="E8" i="7"/>
  <c r="H7" i="7"/>
  <c r="G7" i="7"/>
  <c r="E7" i="7"/>
  <c r="G6" i="7"/>
  <c r="H6" i="7" s="1"/>
  <c r="H25" i="7" s="1"/>
  <c r="E6" i="7"/>
  <c r="H5" i="7"/>
  <c r="G5" i="7"/>
  <c r="E5" i="7"/>
  <c r="H4" i="7"/>
  <c r="G4" i="7"/>
  <c r="E4" i="7"/>
  <c r="H3" i="7"/>
  <c r="G3" i="7"/>
  <c r="E3" i="7"/>
  <c r="H15" i="6"/>
  <c r="C15" i="6"/>
  <c r="H14" i="6"/>
  <c r="G14" i="6"/>
  <c r="E14" i="6"/>
  <c r="H13" i="6"/>
  <c r="G13" i="6"/>
  <c r="E13" i="6"/>
  <c r="H12" i="6"/>
  <c r="G12" i="6"/>
  <c r="E12" i="6"/>
  <c r="H11" i="6"/>
  <c r="G11" i="6"/>
  <c r="E11" i="6"/>
  <c r="H10" i="6"/>
  <c r="G10" i="6"/>
  <c r="E10" i="6"/>
  <c r="H9" i="6"/>
  <c r="G9" i="6"/>
  <c r="E9" i="6"/>
  <c r="H8" i="6"/>
  <c r="G8" i="6"/>
  <c r="E8" i="6"/>
  <c r="H7" i="6"/>
  <c r="G7" i="6"/>
  <c r="E7" i="6"/>
  <c r="H6" i="6"/>
  <c r="G6" i="6"/>
  <c r="E6" i="6"/>
  <c r="H5" i="6"/>
  <c r="G5" i="6"/>
  <c r="E5" i="6"/>
  <c r="H4" i="6"/>
  <c r="G4" i="6"/>
  <c r="E4" i="6"/>
  <c r="H3" i="6"/>
  <c r="G3" i="6"/>
  <c r="E3" i="6"/>
  <c r="H24" i="5"/>
  <c r="H23" i="5"/>
  <c r="H22" i="5"/>
  <c r="C22" i="5"/>
  <c r="H21" i="5"/>
  <c r="G21" i="5"/>
  <c r="E21" i="5"/>
  <c r="H20" i="5"/>
  <c r="G20" i="5"/>
  <c r="E20" i="5"/>
  <c r="H19" i="5"/>
  <c r="G19" i="5"/>
  <c r="E19" i="5"/>
  <c r="H18" i="5"/>
  <c r="G18" i="5"/>
  <c r="H17" i="5"/>
  <c r="G17" i="5"/>
  <c r="E17" i="5"/>
  <c r="H16" i="5"/>
  <c r="G16" i="5"/>
  <c r="E16" i="5"/>
  <c r="H15" i="5"/>
  <c r="G15" i="5"/>
  <c r="E15" i="5"/>
  <c r="H14" i="5"/>
  <c r="G14" i="5"/>
  <c r="E14" i="5"/>
  <c r="H13" i="5"/>
  <c r="G13" i="5"/>
  <c r="E13" i="5"/>
  <c r="H12" i="5"/>
  <c r="G12" i="5"/>
  <c r="E12" i="5"/>
  <c r="H11" i="5"/>
  <c r="G11" i="5"/>
  <c r="E11" i="5"/>
  <c r="H10" i="5"/>
  <c r="G10" i="5"/>
  <c r="E10" i="5"/>
  <c r="H9" i="5"/>
  <c r="G9" i="5"/>
  <c r="E9" i="5"/>
  <c r="H8" i="5"/>
  <c r="G8" i="5"/>
  <c r="E8" i="5"/>
  <c r="H7" i="5"/>
  <c r="G7" i="5"/>
  <c r="E7" i="5"/>
  <c r="H6" i="5"/>
  <c r="G6" i="5"/>
  <c r="E6" i="5"/>
  <c r="H5" i="5"/>
  <c r="G5" i="5"/>
  <c r="E5" i="5"/>
  <c r="H4" i="5"/>
  <c r="G4" i="5"/>
  <c r="E4" i="5"/>
  <c r="H3" i="5"/>
  <c r="G3" i="5"/>
  <c r="E3" i="5"/>
  <c r="H17" i="4"/>
  <c r="H16" i="4"/>
  <c r="H15" i="4"/>
  <c r="C15" i="4"/>
  <c r="H14" i="4"/>
  <c r="G14" i="4"/>
  <c r="E14" i="4"/>
  <c r="H13" i="4"/>
  <c r="G13" i="4"/>
  <c r="E13" i="4"/>
  <c r="H12" i="4"/>
  <c r="G12" i="4"/>
  <c r="E12" i="4"/>
  <c r="H11" i="4"/>
  <c r="G11" i="4"/>
  <c r="E11" i="4"/>
  <c r="H10" i="4"/>
  <c r="G10" i="4"/>
  <c r="E10" i="4"/>
  <c r="H9" i="4"/>
  <c r="G9" i="4"/>
  <c r="E9" i="4"/>
  <c r="H8" i="4"/>
  <c r="G8" i="4"/>
  <c r="E8" i="4"/>
  <c r="H7" i="4"/>
  <c r="G7" i="4"/>
  <c r="E7" i="4"/>
  <c r="H6" i="4"/>
  <c r="G6" i="4"/>
  <c r="E6" i="4"/>
  <c r="H5" i="4"/>
  <c r="G5" i="4"/>
  <c r="E5" i="4"/>
  <c r="H4" i="4"/>
  <c r="G4" i="4"/>
  <c r="E4" i="4"/>
  <c r="H3" i="4"/>
  <c r="G3" i="4"/>
  <c r="E3" i="4"/>
  <c r="H16" i="3"/>
  <c r="H15" i="3"/>
  <c r="H14" i="3"/>
  <c r="C14" i="3"/>
  <c r="H13" i="3"/>
  <c r="G13" i="3"/>
  <c r="E13" i="3"/>
  <c r="H12" i="3"/>
  <c r="G12" i="3"/>
  <c r="E12" i="3"/>
  <c r="H11" i="3"/>
  <c r="G11" i="3"/>
  <c r="E11" i="3"/>
  <c r="H10" i="3"/>
  <c r="G10" i="3"/>
  <c r="E10" i="3"/>
  <c r="H9" i="3"/>
  <c r="G9" i="3"/>
  <c r="E9" i="3"/>
  <c r="H8" i="3"/>
  <c r="G8" i="3"/>
  <c r="E8" i="3"/>
  <c r="H7" i="3"/>
  <c r="G7" i="3"/>
  <c r="E7" i="3"/>
  <c r="H6" i="3"/>
  <c r="G6" i="3"/>
  <c r="E6" i="3"/>
  <c r="H5" i="3"/>
  <c r="G5" i="3"/>
  <c r="E5" i="3"/>
  <c r="H4" i="3"/>
  <c r="G4" i="3"/>
  <c r="E4" i="3"/>
  <c r="H3" i="3"/>
  <c r="G3" i="3"/>
  <c r="E3" i="3"/>
  <c r="M49" i="2"/>
  <c r="H49" i="2"/>
  <c r="H36" i="2"/>
  <c r="H35" i="2"/>
  <c r="H34" i="2"/>
  <c r="C34" i="2"/>
  <c r="H33" i="2"/>
  <c r="G33" i="2"/>
  <c r="H32" i="2"/>
  <c r="G32" i="2"/>
  <c r="E32" i="2"/>
  <c r="H31" i="2"/>
  <c r="G31" i="2"/>
  <c r="E31" i="2"/>
  <c r="H30" i="2"/>
  <c r="G30" i="2"/>
  <c r="E30" i="2"/>
  <c r="H29" i="2"/>
  <c r="G29" i="2"/>
  <c r="E29" i="2"/>
  <c r="H28" i="2"/>
  <c r="G28" i="2"/>
  <c r="E28" i="2"/>
  <c r="H27" i="2"/>
  <c r="G27" i="2"/>
  <c r="E27" i="2"/>
  <c r="H26" i="2"/>
  <c r="G26" i="2"/>
  <c r="E26" i="2"/>
  <c r="H25" i="2"/>
  <c r="G25" i="2"/>
  <c r="E25" i="2"/>
  <c r="H24" i="2"/>
  <c r="G24" i="2"/>
  <c r="E24" i="2"/>
  <c r="H23" i="2"/>
  <c r="G23" i="2"/>
  <c r="E23" i="2"/>
  <c r="H22" i="2"/>
  <c r="G22" i="2"/>
  <c r="E22" i="2"/>
  <c r="H21" i="2"/>
  <c r="G21" i="2"/>
  <c r="E21" i="2"/>
  <c r="H20" i="2"/>
  <c r="G20" i="2"/>
  <c r="E20" i="2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H3" i="2"/>
  <c r="G3" i="2"/>
  <c r="E3" i="2"/>
  <c r="H12" i="1"/>
  <c r="H11" i="1"/>
  <c r="H10" i="1"/>
  <c r="C10" i="1"/>
  <c r="H9" i="1"/>
  <c r="G9" i="1"/>
  <c r="E9" i="1"/>
  <c r="H8" i="1"/>
  <c r="G8" i="1"/>
  <c r="E8" i="1"/>
  <c r="H7" i="1"/>
  <c r="G7" i="1"/>
  <c r="E7" i="1"/>
  <c r="H6" i="1"/>
  <c r="G6" i="1"/>
  <c r="E6" i="1"/>
  <c r="H5" i="1"/>
  <c r="G5" i="1"/>
  <c r="E5" i="1"/>
  <c r="H4" i="1"/>
  <c r="G4" i="1"/>
  <c r="E4" i="1"/>
  <c r="H3" i="1"/>
  <c r="G3" i="1"/>
  <c r="E3" i="1"/>
  <c r="H11" i="8" l="1"/>
  <c r="H6" i="8"/>
  <c r="H8" i="8"/>
  <c r="H9" i="8"/>
  <c r="H10" i="8"/>
  <c r="H5" i="8"/>
  <c r="H3" i="8"/>
  <c r="H4" i="8"/>
</calcChain>
</file>

<file path=xl/sharedStrings.xml><?xml version="1.0" encoding="utf-8"?>
<sst xmlns="http://schemas.openxmlformats.org/spreadsheetml/2006/main" count="562" uniqueCount="172">
  <si>
    <r>
      <rPr>
        <b/>
        <u/>
        <sz val="12"/>
        <color indexed="12"/>
        <rFont val="Arial"/>
        <family val="2"/>
      </rPr>
      <t xml:space="preserve">        </t>
    </r>
    <r>
      <rPr>
        <b/>
        <u/>
        <sz val="12"/>
        <color indexed="12"/>
        <rFont val="宋体"/>
        <family val="3"/>
        <charset val="134"/>
      </rPr>
      <t>温州市龙湾晨辉电器有限公司（</t>
    </r>
    <r>
      <rPr>
        <b/>
        <u/>
        <sz val="12"/>
        <color indexed="12"/>
        <rFont val="Arial"/>
        <family val="2"/>
      </rPr>
      <t>CAHAYA</t>
    </r>
    <r>
      <rPr>
        <b/>
        <u/>
        <sz val="12"/>
        <color indexed="12"/>
        <rFont val="宋体"/>
        <family val="3"/>
        <charset val="134"/>
      </rPr>
      <t>）出货明细单</t>
    </r>
  </si>
  <si>
    <t>联创</t>
  </si>
  <si>
    <r>
      <rPr>
        <b/>
        <sz val="11"/>
        <rFont val="宋体"/>
        <family val="3"/>
        <charset val="134"/>
      </rPr>
      <t>序号</t>
    </r>
  </si>
  <si>
    <r>
      <rPr>
        <b/>
        <sz val="11"/>
        <rFont val="宋体"/>
        <family val="3"/>
        <charset val="134"/>
      </rPr>
      <t>型号</t>
    </r>
  </si>
  <si>
    <r>
      <rPr>
        <b/>
        <sz val="11"/>
        <rFont val="宋体"/>
        <family val="3"/>
        <charset val="134"/>
      </rPr>
      <t>数量</t>
    </r>
  </si>
  <si>
    <r>
      <rPr>
        <b/>
        <sz val="11"/>
        <rFont val="宋体"/>
        <family val="3"/>
        <charset val="134"/>
      </rPr>
      <t>每箱数</t>
    </r>
  </si>
  <si>
    <r>
      <rPr>
        <b/>
        <sz val="11"/>
        <rFont val="宋体"/>
        <family val="3"/>
        <charset val="134"/>
      </rPr>
      <t>数量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只</t>
    </r>
  </si>
  <si>
    <r>
      <rPr>
        <b/>
        <sz val="11"/>
        <rFont val="宋体"/>
        <family val="3"/>
        <charset val="134"/>
      </rPr>
      <t>不含税价</t>
    </r>
  </si>
  <si>
    <r>
      <rPr>
        <b/>
        <sz val="11"/>
        <rFont val="宋体"/>
        <family val="3"/>
        <charset val="134"/>
      </rPr>
      <t>实际出货单价</t>
    </r>
  </si>
  <si>
    <r>
      <rPr>
        <b/>
        <sz val="11"/>
        <rFont val="宋体"/>
        <family val="3"/>
        <charset val="134"/>
      </rPr>
      <t>金额</t>
    </r>
    <r>
      <rPr>
        <b/>
        <sz val="11"/>
        <rFont val="Arial"/>
        <family val="2"/>
      </rPr>
      <t>/RMB</t>
    </r>
  </si>
  <si>
    <r>
      <rPr>
        <b/>
        <sz val="11"/>
        <rFont val="宋体"/>
        <family val="3"/>
        <charset val="134"/>
      </rPr>
      <t>订单日期</t>
    </r>
  </si>
  <si>
    <r>
      <rPr>
        <b/>
        <sz val="11"/>
        <rFont val="宋体"/>
        <family val="3"/>
        <charset val="134"/>
      </rPr>
      <t>图片</t>
    </r>
  </si>
  <si>
    <r>
      <rPr>
        <b/>
        <sz val="11"/>
        <rFont val="宋体"/>
        <family val="3"/>
        <charset val="134"/>
      </rPr>
      <t>备注</t>
    </r>
  </si>
  <si>
    <t>螺丝</t>
  </si>
  <si>
    <t>袋子</t>
  </si>
  <si>
    <r>
      <rPr>
        <b/>
        <sz val="12"/>
        <rFont val="Arial"/>
        <family val="2"/>
      </rPr>
      <t>SC-101K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</si>
  <si>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宋体"/>
        <family val="3"/>
        <charset val="134"/>
      </rPr>
      <t>附件</t>
    </r>
    <r>
      <rPr>
        <b/>
        <sz val="12"/>
        <rFont val="Arial"/>
        <family val="2"/>
      </rPr>
      <t>02</t>
    </r>
    <r>
      <rPr>
        <b/>
        <sz val="12"/>
        <rFont val="宋体"/>
        <family val="3"/>
        <charset val="134"/>
      </rPr>
      <t>柜</t>
    </r>
  </si>
  <si>
    <r>
      <rPr>
        <b/>
        <sz val="12"/>
        <rFont val="宋体"/>
        <family val="3"/>
        <charset val="134"/>
      </rPr>
      <t>不配</t>
    </r>
    <r>
      <rPr>
        <b/>
        <sz val="12"/>
        <rFont val="Arial"/>
        <family val="2"/>
      </rPr>
      <t>3*12</t>
    </r>
    <r>
      <rPr>
        <b/>
        <sz val="12"/>
        <rFont val="宋体"/>
        <family val="3"/>
        <charset val="134"/>
      </rPr>
      <t>球面</t>
    </r>
  </si>
  <si>
    <t>配袋子</t>
  </si>
  <si>
    <t>SC-102K外壳</t>
  </si>
  <si>
    <r>
      <rPr>
        <b/>
        <sz val="12"/>
        <rFont val="Arial"/>
        <family val="2"/>
      </rPr>
      <t>SC-104K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</si>
  <si>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宋体"/>
        <family val="3"/>
        <charset val="134"/>
      </rPr>
      <t>附件</t>
    </r>
    <r>
      <rPr>
        <b/>
        <sz val="12"/>
        <rFont val="Arial"/>
        <family val="2"/>
      </rPr>
      <t>02柜</t>
    </r>
  </si>
  <si>
    <r>
      <rPr>
        <b/>
        <sz val="11"/>
        <color theme="1"/>
        <rFont val="宋体"/>
        <family val="3"/>
        <charset val="134"/>
      </rPr>
      <t>不配</t>
    </r>
    <r>
      <rPr>
        <b/>
        <sz val="11"/>
        <color theme="1"/>
        <rFont val="Arial"/>
        <family val="2"/>
      </rPr>
      <t>3*12</t>
    </r>
    <r>
      <rPr>
        <b/>
        <sz val="11"/>
        <color theme="1"/>
        <rFont val="宋体"/>
        <family val="3"/>
        <charset val="134"/>
      </rPr>
      <t>球面</t>
    </r>
    <r>
      <rPr>
        <b/>
        <sz val="11"/>
        <color theme="1"/>
        <rFont val="Arial"/>
        <family val="2"/>
      </rPr>
      <t xml:space="preserve"> 3*12</t>
    </r>
    <r>
      <rPr>
        <b/>
        <sz val="11"/>
        <color theme="1"/>
        <rFont val="宋体"/>
        <family val="3"/>
        <charset val="134"/>
      </rPr>
      <t>尖尾</t>
    </r>
  </si>
  <si>
    <r>
      <rPr>
        <b/>
        <sz val="12"/>
        <rFont val="Arial"/>
        <family val="2"/>
      </rPr>
      <t>SZ-905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</si>
  <si>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宋体"/>
        <family val="3"/>
        <charset val="134"/>
      </rPr>
      <t>不配</t>
    </r>
    <r>
      <rPr>
        <b/>
        <sz val="12"/>
        <rFont val="Arial"/>
        <family val="2"/>
      </rPr>
      <t>3*12球面</t>
    </r>
  </si>
  <si>
    <t>配盒子</t>
  </si>
  <si>
    <r>
      <rPr>
        <b/>
        <sz val="12"/>
        <rFont val="Arial"/>
        <family val="2"/>
      </rPr>
      <t>SC-201K</t>
    </r>
    <r>
      <rPr>
        <b/>
        <sz val="12"/>
        <rFont val="宋体"/>
        <family val="3"/>
        <charset val="134"/>
      </rPr>
      <t>外壳</t>
    </r>
  </si>
  <si>
    <r>
      <rPr>
        <b/>
        <sz val="11"/>
        <rFont val="宋体"/>
        <family val="3"/>
        <charset val="134"/>
      </rPr>
      <t>不配</t>
    </r>
    <r>
      <rPr>
        <b/>
        <sz val="11"/>
        <color theme="1"/>
        <rFont val="Arial"/>
        <family val="2"/>
      </rPr>
      <t>3*12</t>
    </r>
    <r>
      <rPr>
        <b/>
        <sz val="11"/>
        <rFont val="宋体"/>
        <family val="3"/>
        <charset val="134"/>
      </rPr>
      <t>花纹</t>
    </r>
  </si>
  <si>
    <r>
      <rPr>
        <b/>
        <sz val="12"/>
        <rFont val="Arial"/>
        <family val="2"/>
      </rPr>
      <t>SC-307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</si>
  <si>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SC-401P</t>
    </r>
    <r>
      <rPr>
        <b/>
        <sz val="12"/>
        <rFont val="宋体"/>
        <family val="3"/>
        <charset val="134"/>
      </rPr>
      <t>外壳</t>
    </r>
  </si>
  <si>
    <r>
      <rPr>
        <b/>
        <sz val="11"/>
        <color theme="1"/>
        <rFont val="宋体"/>
        <family val="3"/>
        <charset val="134"/>
      </rPr>
      <t>不配</t>
    </r>
    <r>
      <rPr>
        <b/>
        <sz val="11"/>
        <color theme="1"/>
        <rFont val="Arial"/>
        <family val="2"/>
      </rPr>
      <t>3*5</t>
    </r>
    <r>
      <rPr>
        <b/>
        <sz val="11"/>
        <color theme="1"/>
        <rFont val="宋体"/>
        <family val="3"/>
        <charset val="134"/>
      </rPr>
      <t>球面</t>
    </r>
  </si>
  <si>
    <r>
      <rPr>
        <b/>
        <sz val="12"/>
        <rFont val="等线"/>
        <family val="3"/>
        <charset val="134"/>
      </rPr>
      <t>合计</t>
    </r>
  </si>
  <si>
    <r>
      <rPr>
        <b/>
        <sz val="12"/>
        <color theme="1"/>
        <rFont val="宋体"/>
        <family val="3"/>
        <charset val="134"/>
      </rPr>
      <t>海运费</t>
    </r>
  </si>
  <si>
    <r>
      <rPr>
        <b/>
        <sz val="11"/>
        <color theme="1"/>
        <rFont val="等线"/>
        <family val="3"/>
        <charset val="134"/>
      </rPr>
      <t>合计</t>
    </r>
  </si>
  <si>
    <r>
      <rPr>
        <b/>
        <sz val="12"/>
        <rFont val="Arial"/>
        <family val="2"/>
      </rPr>
      <t>SC-101K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</si>
  <si>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宋体"/>
        <family val="3"/>
        <charset val="134"/>
      </rPr>
      <t>外壳</t>
    </r>
    <r>
      <rPr>
        <b/>
        <sz val="12"/>
        <rFont val="Arial"/>
        <family val="2"/>
      </rPr>
      <t>01</t>
    </r>
    <r>
      <rPr>
        <b/>
        <sz val="12"/>
        <rFont val="宋体"/>
        <family val="3"/>
        <charset val="134"/>
      </rPr>
      <t>柜</t>
    </r>
  </si>
  <si>
    <r>
      <rPr>
        <b/>
        <sz val="12"/>
        <rFont val="Arial"/>
        <family val="2"/>
      </rPr>
      <t>SC-102K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</si>
  <si>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SC-104K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</si>
  <si>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宋体"/>
        <family val="3"/>
        <charset val="134"/>
      </rPr>
      <t>外壳</t>
    </r>
    <r>
      <rPr>
        <b/>
        <sz val="12"/>
        <rFont val="Arial"/>
        <family val="2"/>
      </rPr>
      <t>01柜</t>
    </r>
  </si>
  <si>
    <r>
      <rPr>
        <b/>
        <sz val="12"/>
        <rFont val="Arial"/>
        <family val="2"/>
      </rPr>
      <t>SC-201K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</si>
  <si>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SC-202K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</si>
  <si>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宋体"/>
        <family val="3"/>
        <charset val="134"/>
      </rPr>
      <t>附件</t>
    </r>
    <r>
      <rPr>
        <b/>
        <sz val="12"/>
        <rFont val="Arial"/>
        <family val="2"/>
      </rPr>
      <t>04</t>
    </r>
    <r>
      <rPr>
        <b/>
        <sz val="12"/>
        <rFont val="宋体"/>
        <family val="3"/>
        <charset val="134"/>
      </rPr>
      <t>柜</t>
    </r>
  </si>
  <si>
    <r>
      <rPr>
        <b/>
        <sz val="11"/>
        <rFont val="宋体"/>
        <family val="3"/>
        <charset val="134"/>
      </rPr>
      <t>不配</t>
    </r>
    <r>
      <rPr>
        <b/>
        <sz val="11"/>
        <color theme="1"/>
        <rFont val="Arial"/>
        <family val="2"/>
      </rPr>
      <t>3*12</t>
    </r>
    <r>
      <rPr>
        <b/>
        <sz val="11"/>
        <color theme="1"/>
        <rFont val="微软雅黑"/>
        <family val="2"/>
        <charset val="134"/>
      </rPr>
      <t>花纹</t>
    </r>
  </si>
  <si>
    <r>
      <rPr>
        <b/>
        <sz val="12"/>
        <rFont val="Arial"/>
        <family val="2"/>
      </rPr>
      <t>SZ-901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</si>
  <si>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SC-401P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</si>
  <si>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SZ-902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</si>
  <si>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宋体"/>
        <family val="3"/>
        <charset val="134"/>
      </rPr>
      <t>不配</t>
    </r>
    <r>
      <rPr>
        <b/>
        <sz val="12"/>
        <rFont val="Arial"/>
        <family val="2"/>
      </rPr>
      <t>3*12</t>
    </r>
    <r>
      <rPr>
        <b/>
        <sz val="12"/>
        <rFont val="微软雅黑"/>
        <family val="2"/>
        <charset val="134"/>
      </rPr>
      <t>球面</t>
    </r>
  </si>
  <si>
    <r>
      <rPr>
        <b/>
        <sz val="12"/>
        <rFont val="Arial"/>
        <family val="2"/>
      </rPr>
      <t>SZ-903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</si>
  <si>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SZ-905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</si>
  <si>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SZ-906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</si>
  <si>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SZ-911</t>
    </r>
    <r>
      <rPr>
        <b/>
        <sz val="12"/>
        <rFont val="宋体"/>
        <family val="3"/>
        <charset val="134"/>
      </rPr>
      <t>附件</t>
    </r>
  </si>
  <si>
    <r>
      <rPr>
        <b/>
        <sz val="11"/>
        <color theme="1"/>
        <rFont val="宋体"/>
        <family val="3"/>
        <charset val="134"/>
      </rPr>
      <t>不配</t>
    </r>
    <r>
      <rPr>
        <b/>
        <sz val="11"/>
        <color theme="1"/>
        <rFont val="Arial"/>
        <family val="2"/>
      </rPr>
      <t>3*14</t>
    </r>
    <r>
      <rPr>
        <b/>
        <sz val="11"/>
        <color theme="1"/>
        <rFont val="宋体"/>
        <family val="3"/>
        <charset val="134"/>
      </rPr>
      <t>自攻花</t>
    </r>
  </si>
  <si>
    <r>
      <rPr>
        <b/>
        <sz val="12"/>
        <rFont val="Arial"/>
        <family val="2"/>
      </rPr>
      <t>SZ-912</t>
    </r>
    <r>
      <rPr>
        <b/>
        <sz val="12"/>
        <rFont val="宋体"/>
        <family val="3"/>
        <charset val="134"/>
      </rPr>
      <t>附件</t>
    </r>
  </si>
  <si>
    <r>
      <rPr>
        <b/>
        <sz val="11"/>
        <color theme="1"/>
        <rFont val="宋体"/>
        <family val="3"/>
        <charset val="134"/>
      </rPr>
      <t>配盒子</t>
    </r>
  </si>
  <si>
    <r>
      <rPr>
        <b/>
        <sz val="12"/>
        <rFont val="Arial"/>
        <family val="2"/>
      </rPr>
      <t>SZ-913</t>
    </r>
    <r>
      <rPr>
        <b/>
        <sz val="12"/>
        <rFont val="宋体"/>
        <family val="3"/>
        <charset val="134"/>
      </rPr>
      <t>附件</t>
    </r>
  </si>
  <si>
    <r>
      <rPr>
        <b/>
        <sz val="11"/>
        <rFont val="宋体"/>
        <family val="3"/>
        <charset val="134"/>
      </rPr>
      <t>不配</t>
    </r>
    <r>
      <rPr>
        <b/>
        <sz val="11"/>
        <color theme="1"/>
        <rFont val="Arial"/>
        <family val="2"/>
      </rPr>
      <t>3*12</t>
    </r>
    <r>
      <rPr>
        <b/>
        <sz val="11"/>
        <rFont val="宋体"/>
        <family val="3"/>
        <charset val="134"/>
      </rPr>
      <t>花纹</t>
    </r>
    <r>
      <rPr>
        <b/>
        <sz val="11"/>
        <color theme="1"/>
        <rFont val="Arial"/>
        <family val="2"/>
      </rPr>
      <t>-3*12</t>
    </r>
    <r>
      <rPr>
        <b/>
        <sz val="11"/>
        <rFont val="宋体"/>
        <family val="3"/>
        <charset val="134"/>
      </rPr>
      <t>尖尾</t>
    </r>
  </si>
  <si>
    <r>
      <rPr>
        <b/>
        <sz val="12"/>
        <rFont val="Arial"/>
        <family val="2"/>
      </rPr>
      <t>SC-111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</si>
  <si>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宋体"/>
        <family val="3"/>
        <charset val="134"/>
      </rPr>
      <t>附件</t>
    </r>
    <r>
      <rPr>
        <b/>
        <sz val="12"/>
        <rFont val="Arial"/>
        <family val="2"/>
      </rPr>
      <t>04柜</t>
    </r>
  </si>
  <si>
    <r>
      <rPr>
        <b/>
        <sz val="11"/>
        <rFont val="宋体"/>
        <family val="3"/>
        <charset val="134"/>
      </rPr>
      <t>不配</t>
    </r>
    <r>
      <rPr>
        <b/>
        <sz val="11"/>
        <rFont val="Arial"/>
        <family val="2"/>
      </rPr>
      <t>3*14球面</t>
    </r>
  </si>
  <si>
    <r>
      <rPr>
        <b/>
        <sz val="12"/>
        <rFont val="Arial"/>
        <family val="2"/>
      </rPr>
      <t>SC-112</t>
    </r>
    <r>
      <rPr>
        <b/>
        <sz val="12"/>
        <rFont val="宋体"/>
        <family val="3"/>
        <charset val="134"/>
      </rPr>
      <t>附件</t>
    </r>
  </si>
  <si>
    <r>
      <rPr>
        <b/>
        <sz val="11"/>
        <rFont val="宋体"/>
        <family val="3"/>
        <charset val="134"/>
      </rPr>
      <t>不配</t>
    </r>
    <r>
      <rPr>
        <b/>
        <sz val="11"/>
        <rFont val="Arial"/>
        <family val="2"/>
      </rPr>
      <t>3*14</t>
    </r>
    <r>
      <rPr>
        <b/>
        <sz val="11"/>
        <rFont val="宋体"/>
        <family val="3"/>
        <charset val="134"/>
      </rPr>
      <t>球面</t>
    </r>
  </si>
  <si>
    <r>
      <rPr>
        <b/>
        <sz val="12"/>
        <rFont val="Arial"/>
        <family val="2"/>
      </rPr>
      <t>SC-114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</si>
  <si>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SC-154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</si>
  <si>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SC-164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</si>
  <si>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宋体"/>
        <family val="3"/>
        <charset val="134"/>
      </rPr>
      <t>外壳</t>
    </r>
    <r>
      <rPr>
        <b/>
        <sz val="12"/>
        <rFont val="Arial"/>
        <family val="2"/>
      </rPr>
      <t>05</t>
    </r>
    <r>
      <rPr>
        <b/>
        <sz val="12"/>
        <rFont val="宋体"/>
        <family val="3"/>
        <charset val="134"/>
      </rPr>
      <t>柜</t>
    </r>
  </si>
  <si>
    <r>
      <rPr>
        <b/>
        <sz val="11"/>
        <rFont val="宋体"/>
        <family val="3"/>
        <charset val="134"/>
      </rPr>
      <t>不配</t>
    </r>
    <r>
      <rPr>
        <b/>
        <sz val="11"/>
        <color theme="1"/>
        <rFont val="Arial"/>
        <family val="2"/>
      </rPr>
      <t>3*12</t>
    </r>
    <r>
      <rPr>
        <b/>
        <sz val="11"/>
        <color theme="1"/>
        <rFont val="宋体"/>
        <family val="3"/>
        <charset val="134"/>
      </rPr>
      <t>球面</t>
    </r>
  </si>
  <si>
    <r>
      <rPr>
        <b/>
        <sz val="12"/>
        <rFont val="Arial"/>
        <family val="2"/>
      </rPr>
      <t>SC-262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</si>
  <si>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宋体"/>
        <family val="3"/>
        <charset val="134"/>
      </rPr>
      <t>外壳</t>
    </r>
    <r>
      <rPr>
        <b/>
        <sz val="12"/>
        <rFont val="Arial"/>
        <family val="2"/>
      </rPr>
      <t>06</t>
    </r>
    <r>
      <rPr>
        <b/>
        <sz val="12"/>
        <rFont val="宋体"/>
        <family val="3"/>
        <charset val="134"/>
      </rPr>
      <t>柜</t>
    </r>
  </si>
  <si>
    <r>
      <rPr>
        <b/>
        <sz val="12"/>
        <rFont val="宋体"/>
        <family val="3"/>
        <charset val="134"/>
      </rPr>
      <t>配袋子</t>
    </r>
  </si>
  <si>
    <r>
      <rPr>
        <b/>
        <sz val="12"/>
        <rFont val="Arial"/>
        <family val="2"/>
      </rPr>
      <t>SC-264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</si>
  <si>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SC-328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</si>
  <si>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宋体"/>
        <family val="3"/>
        <charset val="134"/>
      </rPr>
      <t>外壳</t>
    </r>
    <r>
      <rPr>
        <b/>
        <sz val="12"/>
        <rFont val="Arial"/>
        <family val="2"/>
      </rPr>
      <t>06柜</t>
    </r>
  </si>
  <si>
    <r>
      <rPr>
        <b/>
        <sz val="12"/>
        <rFont val="Arial"/>
        <family val="2"/>
      </rPr>
      <t>SC-307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</si>
  <si>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SC-406P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</si>
  <si>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SC-6212</t>
    </r>
    <r>
      <rPr>
        <b/>
        <sz val="12"/>
        <rFont val="宋体"/>
        <family val="3"/>
        <charset val="134"/>
      </rPr>
      <t>附件</t>
    </r>
  </si>
  <si>
    <t>外壳06柜</t>
  </si>
  <si>
    <r>
      <rPr>
        <b/>
        <sz val="12"/>
        <rFont val="Arial"/>
        <family val="2"/>
      </rPr>
      <t>SZ-308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</si>
  <si>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SZ-318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</si>
  <si>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SC-301</t>
    </r>
    <r>
      <rPr>
        <b/>
        <sz val="12"/>
        <rFont val="宋体"/>
        <family val="3"/>
        <charset val="134"/>
      </rPr>
      <t>配件</t>
    </r>
  </si>
  <si>
    <r>
      <rPr>
        <b/>
        <sz val="12"/>
        <rFont val="Arial"/>
        <family val="2"/>
      </rPr>
      <t>SC-384</t>
    </r>
    <r>
      <rPr>
        <b/>
        <sz val="12"/>
        <rFont val="宋体"/>
        <family val="3"/>
        <charset val="134"/>
      </rPr>
      <t>配件</t>
    </r>
  </si>
  <si>
    <r>
      <rPr>
        <b/>
        <sz val="12"/>
        <rFont val="Arial"/>
        <family val="2"/>
      </rPr>
      <t>SC-6511</t>
    </r>
    <r>
      <rPr>
        <b/>
        <sz val="12"/>
        <rFont val="宋体"/>
        <family val="3"/>
        <charset val="134"/>
      </rPr>
      <t>配件</t>
    </r>
  </si>
  <si>
    <r>
      <rPr>
        <b/>
        <sz val="12"/>
        <rFont val="Arial"/>
        <family val="2"/>
      </rPr>
      <t>3*10</t>
    </r>
    <r>
      <rPr>
        <b/>
        <sz val="12"/>
        <rFont val="宋体"/>
        <family val="3"/>
        <charset val="134"/>
      </rPr>
      <t>尖尾</t>
    </r>
  </si>
  <si>
    <t>1吨</t>
  </si>
  <si>
    <r>
      <rPr>
        <b/>
        <sz val="11"/>
        <color theme="1"/>
        <rFont val="等线"/>
        <family val="3"/>
        <charset val="134"/>
      </rPr>
      <t>收款</t>
    </r>
  </si>
  <si>
    <r>
      <rPr>
        <b/>
        <sz val="11"/>
        <color theme="1"/>
        <rFont val="Arial"/>
        <family val="2"/>
      </rPr>
      <t>01</t>
    </r>
    <r>
      <rPr>
        <b/>
        <sz val="11"/>
        <color theme="1"/>
        <rFont val="等线"/>
        <family val="3"/>
        <charset val="134"/>
      </rPr>
      <t>柜</t>
    </r>
  </si>
  <si>
    <r>
      <rPr>
        <b/>
        <sz val="11"/>
        <color theme="1"/>
        <rFont val="等线"/>
        <family val="3"/>
        <charset val="134"/>
      </rPr>
      <t>去年结存</t>
    </r>
  </si>
  <si>
    <r>
      <rPr>
        <b/>
        <sz val="11"/>
        <color theme="1"/>
        <rFont val="Arial"/>
        <family val="2"/>
      </rPr>
      <t>02</t>
    </r>
    <r>
      <rPr>
        <b/>
        <sz val="11"/>
        <color theme="1"/>
        <rFont val="宋体"/>
        <family val="3"/>
        <charset val="134"/>
      </rPr>
      <t>柜</t>
    </r>
  </si>
  <si>
    <r>
      <rPr>
        <b/>
        <sz val="11"/>
        <color theme="1"/>
        <rFont val="等线"/>
        <family val="3"/>
        <charset val="134"/>
      </rPr>
      <t>联创</t>
    </r>
  </si>
  <si>
    <r>
      <rPr>
        <b/>
        <sz val="11"/>
        <color theme="1"/>
        <rFont val="Arial"/>
        <family val="2"/>
      </rPr>
      <t>03</t>
    </r>
    <r>
      <rPr>
        <b/>
        <sz val="11"/>
        <color theme="1"/>
        <rFont val="宋体"/>
        <family val="3"/>
        <charset val="134"/>
      </rPr>
      <t>柜</t>
    </r>
  </si>
  <si>
    <r>
      <rPr>
        <b/>
        <sz val="11"/>
        <color theme="1"/>
        <rFont val="Arial"/>
        <family val="2"/>
      </rPr>
      <t>02</t>
    </r>
    <r>
      <rPr>
        <b/>
        <sz val="11"/>
        <color theme="1"/>
        <rFont val="宋体"/>
        <family val="3"/>
        <charset val="134"/>
      </rPr>
      <t>柜费用</t>
    </r>
  </si>
  <si>
    <r>
      <rPr>
        <b/>
        <sz val="11"/>
        <color theme="1"/>
        <rFont val="Arial"/>
        <family val="2"/>
      </rPr>
      <t>04</t>
    </r>
    <r>
      <rPr>
        <b/>
        <sz val="11"/>
        <color theme="1"/>
        <rFont val="宋体"/>
        <family val="3"/>
        <charset val="134"/>
      </rPr>
      <t>柜</t>
    </r>
  </si>
  <si>
    <t>方伯焕</t>
  </si>
  <si>
    <r>
      <rPr>
        <b/>
        <sz val="11"/>
        <color theme="1"/>
        <rFont val="Arial"/>
        <family val="2"/>
      </rPr>
      <t>05</t>
    </r>
    <r>
      <rPr>
        <b/>
        <sz val="11"/>
        <color theme="1"/>
        <rFont val="宋体"/>
        <family val="3"/>
        <charset val="134"/>
      </rPr>
      <t>柜</t>
    </r>
  </si>
  <si>
    <t>薛江键</t>
  </si>
  <si>
    <r>
      <t>03</t>
    </r>
    <r>
      <rPr>
        <b/>
        <sz val="11"/>
        <color theme="1"/>
        <rFont val="宋体"/>
        <family val="3"/>
        <charset val="134"/>
      </rPr>
      <t>柜费用</t>
    </r>
  </si>
  <si>
    <t>合计</t>
  </si>
  <si>
    <r>
      <rPr>
        <b/>
        <sz val="12"/>
        <rFont val="Arial"/>
        <family val="2"/>
      </rPr>
      <t>SC-722</t>
    </r>
    <r>
      <rPr>
        <b/>
        <sz val="12"/>
        <rFont val="宋体"/>
        <family val="3"/>
        <charset val="134"/>
      </rPr>
      <t>配件</t>
    </r>
  </si>
  <si>
    <t>SC-723配件</t>
  </si>
  <si>
    <t>SC-724配件</t>
  </si>
  <si>
    <t>SC-725配件</t>
  </si>
  <si>
    <r>
      <rPr>
        <b/>
        <sz val="12"/>
        <rFont val="Arial"/>
        <family val="2"/>
      </rPr>
      <t>SC-732</t>
    </r>
    <r>
      <rPr>
        <b/>
        <sz val="12"/>
        <rFont val="微软雅黑"/>
        <family val="2"/>
        <charset val="134"/>
      </rPr>
      <t>配件</t>
    </r>
  </si>
  <si>
    <r>
      <rPr>
        <b/>
        <sz val="12"/>
        <rFont val="Arial"/>
        <family val="2"/>
      </rPr>
      <t>SC-733</t>
    </r>
    <r>
      <rPr>
        <b/>
        <sz val="12"/>
        <rFont val="微软雅黑"/>
        <family val="2"/>
        <charset val="134"/>
      </rPr>
      <t>配件</t>
    </r>
  </si>
  <si>
    <r>
      <rPr>
        <b/>
        <sz val="12"/>
        <rFont val="Arial"/>
        <family val="2"/>
      </rPr>
      <t>SC-734</t>
    </r>
    <r>
      <rPr>
        <b/>
        <sz val="12"/>
        <rFont val="微软雅黑"/>
        <family val="2"/>
        <charset val="134"/>
      </rPr>
      <t>配件</t>
    </r>
  </si>
  <si>
    <r>
      <rPr>
        <b/>
        <sz val="12"/>
        <rFont val="Arial"/>
        <family val="2"/>
      </rPr>
      <t>SC-735</t>
    </r>
    <r>
      <rPr>
        <b/>
        <sz val="12"/>
        <rFont val="微软雅黑"/>
        <family val="2"/>
        <charset val="134"/>
      </rPr>
      <t>配件</t>
    </r>
  </si>
  <si>
    <r>
      <rPr>
        <b/>
        <sz val="12"/>
        <rFont val="Arial"/>
        <family val="2"/>
      </rPr>
      <t>SC-893</t>
    </r>
    <r>
      <rPr>
        <b/>
        <sz val="12"/>
        <rFont val="微软雅黑"/>
        <family val="2"/>
        <charset val="134"/>
      </rPr>
      <t>配件</t>
    </r>
  </si>
  <si>
    <r>
      <rPr>
        <b/>
        <sz val="12"/>
        <rFont val="Arial"/>
        <family val="2"/>
      </rPr>
      <t>SC-894</t>
    </r>
    <r>
      <rPr>
        <b/>
        <sz val="12"/>
        <rFont val="微软雅黑"/>
        <family val="2"/>
        <charset val="134"/>
      </rPr>
      <t>配件</t>
    </r>
  </si>
  <si>
    <r>
      <rPr>
        <b/>
        <sz val="12"/>
        <rFont val="Arial"/>
        <family val="2"/>
      </rPr>
      <t>SC-895</t>
    </r>
    <r>
      <rPr>
        <b/>
        <sz val="12"/>
        <rFont val="微软雅黑"/>
        <family val="2"/>
        <charset val="134"/>
      </rPr>
      <t>配件</t>
    </r>
  </si>
  <si>
    <r>
      <rPr>
        <b/>
        <sz val="12"/>
        <rFont val="Arial"/>
        <family val="2"/>
      </rPr>
      <t>SC-202K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</si>
  <si>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SZ-901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</si>
  <si>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SZ-902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</si>
  <si>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SZ-903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</si>
  <si>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SZ-906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</si>
  <si>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SZ-911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</si>
  <si>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SZ-912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</si>
  <si>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SZ-913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</si>
  <si>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SC-111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</si>
  <si>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SC-112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</si>
  <si>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SC-114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</si>
  <si>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SC-154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</si>
  <si>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等线"/>
        <family val="3"/>
        <charset val="134"/>
      </rPr>
      <t>合计</t>
    </r>
    <r>
      <rPr>
        <b/>
        <sz val="12"/>
        <rFont val="Arial"/>
        <family val="2"/>
      </rPr>
      <t xml:space="preserve"> </t>
    </r>
  </si>
  <si>
    <r>
      <rPr>
        <b/>
        <sz val="12"/>
        <rFont val="Arial"/>
        <family val="2"/>
      </rPr>
      <t>SC-164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</si>
  <si>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宋体"/>
        <family val="3"/>
        <charset val="134"/>
      </rPr>
      <t>不配</t>
    </r>
    <r>
      <rPr>
        <b/>
        <sz val="12"/>
        <rFont val="Arial"/>
        <family val="2"/>
      </rPr>
      <t>3*12</t>
    </r>
    <r>
      <rPr>
        <b/>
        <sz val="12"/>
        <rFont val="宋体"/>
        <family val="3"/>
        <charset val="134"/>
      </rPr>
      <t>球面</t>
    </r>
    <r>
      <rPr>
        <b/>
        <sz val="12"/>
        <rFont val="Arial"/>
        <family val="2"/>
      </rPr>
      <t>/3*5.5</t>
    </r>
    <r>
      <rPr>
        <b/>
        <sz val="12"/>
        <rFont val="宋体"/>
        <family val="3"/>
        <charset val="134"/>
      </rPr>
      <t>平头</t>
    </r>
  </si>
  <si>
    <r>
      <rPr>
        <b/>
        <sz val="12"/>
        <rFont val="宋体"/>
        <family val="3"/>
        <charset val="134"/>
      </rPr>
      <t>不配</t>
    </r>
    <r>
      <rPr>
        <b/>
        <sz val="12"/>
        <rFont val="Arial"/>
        <family val="2"/>
      </rPr>
      <t>3*12</t>
    </r>
    <r>
      <rPr>
        <b/>
        <sz val="12"/>
        <rFont val="宋体"/>
        <family val="3"/>
        <charset val="134"/>
      </rPr>
      <t>球面</t>
    </r>
    <r>
      <rPr>
        <b/>
        <sz val="12"/>
        <rFont val="Arial"/>
        <family val="2"/>
      </rPr>
      <t>/3*7</t>
    </r>
    <r>
      <rPr>
        <b/>
        <sz val="12"/>
        <rFont val="宋体"/>
        <family val="3"/>
        <charset val="134"/>
      </rPr>
      <t>平头</t>
    </r>
  </si>
  <si>
    <r>
      <rPr>
        <b/>
        <sz val="12"/>
        <rFont val="Arial"/>
        <family val="2"/>
      </rPr>
      <t>SZ-915</t>
    </r>
    <r>
      <rPr>
        <b/>
        <sz val="12"/>
        <rFont val="宋体"/>
        <family val="3"/>
        <charset val="134"/>
      </rPr>
      <t>附件</t>
    </r>
  </si>
  <si>
    <r>
      <rPr>
        <b/>
        <sz val="11"/>
        <color theme="1"/>
        <rFont val="宋体"/>
        <family val="3"/>
        <charset val="134"/>
      </rPr>
      <t>不配</t>
    </r>
    <r>
      <rPr>
        <b/>
        <sz val="11"/>
        <color theme="1"/>
        <rFont val="Arial"/>
        <family val="2"/>
      </rPr>
      <t>3*14</t>
    </r>
    <r>
      <rPr>
        <b/>
        <sz val="11"/>
        <color theme="1"/>
        <rFont val="宋体"/>
        <family val="3"/>
        <charset val="134"/>
      </rPr>
      <t>自攻花</t>
    </r>
    <r>
      <rPr>
        <b/>
        <sz val="11"/>
        <color theme="1"/>
        <rFont val="Arial"/>
        <family val="2"/>
      </rPr>
      <t xml:space="preserve"> 3*12</t>
    </r>
    <r>
      <rPr>
        <b/>
        <sz val="11"/>
        <color theme="1"/>
        <rFont val="宋体"/>
        <family val="3"/>
        <charset val="134"/>
      </rPr>
      <t>尖尾</t>
    </r>
    <r>
      <rPr>
        <b/>
        <sz val="11"/>
        <color theme="1"/>
        <rFont val="Arial"/>
        <family val="2"/>
      </rPr>
      <t>/3*7</t>
    </r>
    <r>
      <rPr>
        <b/>
        <sz val="11"/>
        <color theme="1"/>
        <rFont val="宋体"/>
        <family val="3"/>
        <charset val="134"/>
      </rPr>
      <t>平头</t>
    </r>
  </si>
  <si>
    <r>
      <rPr>
        <b/>
        <sz val="11"/>
        <color theme="1"/>
        <rFont val="宋体"/>
        <family val="3"/>
        <charset val="134"/>
      </rPr>
      <t>不配</t>
    </r>
    <r>
      <rPr>
        <b/>
        <sz val="11"/>
        <color theme="1"/>
        <rFont val="Arial"/>
        <family val="2"/>
      </rPr>
      <t>3*12</t>
    </r>
    <r>
      <rPr>
        <b/>
        <sz val="11"/>
        <color theme="1"/>
        <rFont val="宋体"/>
        <family val="3"/>
        <charset val="134"/>
      </rPr>
      <t>球面</t>
    </r>
    <r>
      <rPr>
        <b/>
        <sz val="11"/>
        <color theme="1"/>
        <rFont val="Arial"/>
        <family val="2"/>
      </rPr>
      <t xml:space="preserve"> 3*12</t>
    </r>
    <r>
      <rPr>
        <b/>
        <sz val="11"/>
        <color theme="1"/>
        <rFont val="宋体"/>
        <family val="3"/>
        <charset val="134"/>
      </rPr>
      <t>尖尾</t>
    </r>
    <r>
      <rPr>
        <b/>
        <sz val="11"/>
        <color theme="1"/>
        <rFont val="Arial"/>
        <family val="2"/>
      </rPr>
      <t>/3*7</t>
    </r>
    <r>
      <rPr>
        <b/>
        <sz val="11"/>
        <color theme="1"/>
        <rFont val="宋体"/>
        <family val="3"/>
        <charset val="134"/>
      </rPr>
      <t>平头</t>
    </r>
  </si>
  <si>
    <r>
      <rPr>
        <b/>
        <sz val="12"/>
        <rFont val="Arial"/>
        <family val="2"/>
      </rPr>
      <t>SC-402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</si>
  <si>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SC-383</t>
    </r>
    <r>
      <rPr>
        <b/>
        <sz val="12"/>
        <rFont val="宋体"/>
        <family val="3"/>
        <charset val="134"/>
      </rPr>
      <t>配件</t>
    </r>
  </si>
  <si>
    <r>
      <rPr>
        <b/>
        <sz val="12"/>
        <rFont val="Arial"/>
        <family val="2"/>
      </rPr>
      <t>SC-721</t>
    </r>
    <r>
      <rPr>
        <b/>
        <sz val="12"/>
        <rFont val="宋体"/>
        <family val="3"/>
        <charset val="134"/>
      </rPr>
      <t>配件</t>
    </r>
  </si>
  <si>
    <t>3*10尖尾螺丝</t>
  </si>
  <si>
    <r>
      <rPr>
        <b/>
        <sz val="12"/>
        <rFont val="Arial"/>
        <family val="2"/>
      </rPr>
      <t>2</t>
    </r>
    <r>
      <rPr>
        <b/>
        <sz val="12"/>
        <rFont val="宋体"/>
        <family val="3"/>
        <charset val="134"/>
      </rPr>
      <t>吨</t>
    </r>
  </si>
  <si>
    <r>
      <rPr>
        <b/>
        <sz val="12"/>
        <rFont val="宋体"/>
        <family val="3"/>
        <charset val="134"/>
      </rPr>
      <t>电源</t>
    </r>
  </si>
  <si>
    <t>色粉</t>
  </si>
  <si>
    <t>不干胶</t>
  </si>
  <si>
    <r>
      <rPr>
        <b/>
        <sz val="12"/>
        <rFont val="Arial"/>
        <family val="2"/>
      </rPr>
      <t>SC-262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</si>
  <si>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SC-264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</si>
  <si>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SC-328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</si>
  <si>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SC-6212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</si>
  <si>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SZ-318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</si>
  <si>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SZ-308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</si>
  <si>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SZ-915</t>
    </r>
    <r>
      <rPr>
        <b/>
        <sz val="12"/>
        <rFont val="宋体"/>
        <family val="3"/>
        <charset val="134"/>
      </rPr>
      <t>外壳</t>
    </r>
  </si>
  <si>
    <r>
      <rPr>
        <b/>
        <sz val="12"/>
        <rFont val="Arial"/>
        <family val="2"/>
      </rPr>
      <t>SC-105</t>
    </r>
    <r>
      <rPr>
        <b/>
        <sz val="12"/>
        <rFont val="宋体"/>
        <family val="3"/>
        <charset val="134"/>
      </rPr>
      <t>附件</t>
    </r>
  </si>
  <si>
    <r>
      <rPr>
        <b/>
        <sz val="11"/>
        <color theme="1"/>
        <rFont val="等线"/>
        <family val="3"/>
        <charset val="134"/>
      </rPr>
      <t>不配</t>
    </r>
    <r>
      <rPr>
        <b/>
        <sz val="11"/>
        <color theme="1"/>
        <rFont val="Arial"/>
        <family val="2"/>
      </rPr>
      <t>3*12</t>
    </r>
    <r>
      <rPr>
        <b/>
        <sz val="11"/>
        <color theme="1"/>
        <rFont val="等线"/>
        <family val="3"/>
        <charset val="134"/>
      </rPr>
      <t>球面</t>
    </r>
    <r>
      <rPr>
        <b/>
        <sz val="11"/>
        <color theme="1"/>
        <rFont val="Arial"/>
        <family val="2"/>
      </rPr>
      <t xml:space="preserve"> 3*12</t>
    </r>
    <r>
      <rPr>
        <b/>
        <sz val="11"/>
        <color theme="1"/>
        <rFont val="等线"/>
        <family val="3"/>
        <charset val="134"/>
      </rPr>
      <t>尖尾</t>
    </r>
    <r>
      <rPr>
        <b/>
        <sz val="11"/>
        <color theme="1"/>
        <rFont val="Arial"/>
        <family val="2"/>
      </rPr>
      <t>/3*5.5</t>
    </r>
    <r>
      <rPr>
        <b/>
        <sz val="11"/>
        <color theme="1"/>
        <rFont val="宋体"/>
        <family val="3"/>
        <charset val="134"/>
      </rPr>
      <t>平头</t>
    </r>
  </si>
  <si>
    <r>
      <rPr>
        <b/>
        <sz val="12"/>
        <rFont val="Arial"/>
        <family val="2"/>
      </rPr>
      <t>SC-204K</t>
    </r>
    <r>
      <rPr>
        <b/>
        <sz val="12"/>
        <rFont val="宋体"/>
        <family val="3"/>
        <charset val="134"/>
      </rPr>
      <t>附件</t>
    </r>
  </si>
  <si>
    <r>
      <rPr>
        <b/>
        <sz val="11"/>
        <color theme="1"/>
        <rFont val="等线"/>
        <family val="3"/>
        <charset val="134"/>
      </rPr>
      <t>不配</t>
    </r>
    <r>
      <rPr>
        <b/>
        <sz val="11"/>
        <color theme="1"/>
        <rFont val="Arial"/>
        <family val="2"/>
      </rPr>
      <t>3*14</t>
    </r>
    <r>
      <rPr>
        <b/>
        <sz val="11"/>
        <color theme="1"/>
        <rFont val="等线"/>
        <family val="3"/>
        <charset val="134"/>
      </rPr>
      <t>自攻花</t>
    </r>
    <r>
      <rPr>
        <b/>
        <sz val="11"/>
        <color theme="1"/>
        <rFont val="Arial"/>
        <family val="2"/>
      </rPr>
      <t xml:space="preserve"> 3*12</t>
    </r>
    <r>
      <rPr>
        <b/>
        <sz val="11"/>
        <color theme="1"/>
        <rFont val="等线"/>
        <family val="3"/>
        <charset val="134"/>
      </rPr>
      <t>尖尾</t>
    </r>
    <r>
      <rPr>
        <b/>
        <sz val="11"/>
        <color theme="1"/>
        <rFont val="Arial"/>
        <family val="2"/>
      </rPr>
      <t>/3*5.5</t>
    </r>
    <r>
      <rPr>
        <b/>
        <sz val="11"/>
        <color theme="1"/>
        <rFont val="宋体"/>
        <family val="3"/>
        <charset val="134"/>
      </rPr>
      <t>平头</t>
    </r>
  </si>
  <si>
    <r>
      <rPr>
        <b/>
        <sz val="12"/>
        <rFont val="Arial"/>
        <family val="2"/>
      </rPr>
      <t>SC-151</t>
    </r>
    <r>
      <rPr>
        <b/>
        <sz val="12"/>
        <rFont val="宋体"/>
        <family val="3"/>
        <charset val="134"/>
      </rPr>
      <t>附件</t>
    </r>
  </si>
  <si>
    <r>
      <rPr>
        <b/>
        <sz val="11"/>
        <color theme="1"/>
        <rFont val="宋体"/>
        <family val="3"/>
        <charset val="134"/>
      </rPr>
      <t>不配</t>
    </r>
    <r>
      <rPr>
        <b/>
        <sz val="11"/>
        <color theme="1"/>
        <rFont val="Arial"/>
        <family val="2"/>
      </rPr>
      <t>3*12</t>
    </r>
    <r>
      <rPr>
        <b/>
        <sz val="11"/>
        <color theme="1"/>
        <rFont val="宋体"/>
        <family val="3"/>
        <charset val="134"/>
      </rPr>
      <t>球面</t>
    </r>
    <r>
      <rPr>
        <b/>
        <sz val="11"/>
        <color theme="1"/>
        <rFont val="Arial"/>
        <family val="2"/>
      </rPr>
      <t xml:space="preserve"> </t>
    </r>
  </si>
  <si>
    <r>
      <rPr>
        <b/>
        <sz val="12"/>
        <rFont val="Arial"/>
        <family val="2"/>
      </rPr>
      <t>SC-406</t>
    </r>
    <r>
      <rPr>
        <b/>
        <sz val="12"/>
        <rFont val="宋体"/>
        <family val="3"/>
        <charset val="134"/>
      </rPr>
      <t>附件</t>
    </r>
  </si>
  <si>
    <r>
      <rPr>
        <b/>
        <sz val="12"/>
        <rFont val="Arial"/>
        <family val="2"/>
      </rPr>
      <t>2</t>
    </r>
    <r>
      <rPr>
        <b/>
        <sz val="12"/>
        <rFont val="宋体"/>
        <family val="3"/>
        <charset val="134"/>
      </rPr>
      <t>位插板袋</t>
    </r>
  </si>
  <si>
    <r>
      <t>07</t>
    </r>
    <r>
      <rPr>
        <b/>
        <sz val="11"/>
        <color theme="1"/>
        <rFont val="宋体"/>
        <family val="3"/>
        <charset val="134"/>
      </rPr>
      <t>柜费用</t>
    </r>
    <phoneticPr fontId="23" type="noConversion"/>
  </si>
  <si>
    <r>
      <t>06</t>
    </r>
    <r>
      <rPr>
        <b/>
        <sz val="11"/>
        <color theme="1"/>
        <rFont val="微软雅黑"/>
        <family val="2"/>
        <charset val="134"/>
      </rPr>
      <t>柜</t>
    </r>
    <phoneticPr fontId="23" type="noConversion"/>
  </si>
  <si>
    <r>
      <t>07</t>
    </r>
    <r>
      <rPr>
        <b/>
        <sz val="11"/>
        <color theme="1"/>
        <rFont val="微软雅黑"/>
        <family val="2"/>
        <charset val="134"/>
      </rPr>
      <t>柜</t>
    </r>
    <phoneticPr fontId="23" type="noConversion"/>
  </si>
  <si>
    <r>
      <t>SC-402</t>
    </r>
    <r>
      <rPr>
        <b/>
        <sz val="12"/>
        <rFont val="宋体"/>
        <family val="2"/>
        <charset val="134"/>
      </rPr>
      <t>外壳</t>
    </r>
    <phoneticPr fontId="23" type="noConversion"/>
  </si>
  <si>
    <r>
      <rPr>
        <b/>
        <sz val="12"/>
        <rFont val="宋体"/>
        <family val="2"/>
        <charset val="134"/>
      </rPr>
      <t>外壳</t>
    </r>
    <r>
      <rPr>
        <b/>
        <sz val="12"/>
        <rFont val="Arial"/>
        <family val="2"/>
      </rPr>
      <t>06</t>
    </r>
    <r>
      <rPr>
        <b/>
        <sz val="12"/>
        <rFont val="宋体"/>
        <family val="3"/>
        <charset val="134"/>
      </rPr>
      <t>柜</t>
    </r>
    <phoneticPr fontId="23" type="noConversion"/>
  </si>
  <si>
    <t>外壳08柜</t>
    <phoneticPr fontId="23" type="noConversion"/>
  </si>
  <si>
    <r>
      <rPr>
        <b/>
        <sz val="12"/>
        <rFont val="宋体"/>
        <family val="2"/>
        <charset val="134"/>
      </rPr>
      <t>附</t>
    </r>
    <r>
      <rPr>
        <b/>
        <sz val="12"/>
        <rFont val="宋体"/>
        <family val="3"/>
        <charset val="134"/>
      </rPr>
      <t>件</t>
    </r>
    <r>
      <rPr>
        <b/>
        <sz val="12"/>
        <rFont val="Arial"/>
        <family val="2"/>
      </rPr>
      <t>02</t>
    </r>
    <r>
      <rPr>
        <b/>
        <sz val="12"/>
        <rFont val="宋体"/>
        <family val="3"/>
        <charset val="134"/>
      </rPr>
      <t>柜</t>
    </r>
    <phoneticPr fontId="23" type="noConversion"/>
  </si>
  <si>
    <r>
      <rPr>
        <b/>
        <sz val="12"/>
        <rFont val="宋体"/>
        <family val="2"/>
        <charset val="134"/>
      </rPr>
      <t>附</t>
    </r>
    <r>
      <rPr>
        <b/>
        <sz val="12"/>
        <rFont val="宋体"/>
        <family val="3"/>
        <charset val="134"/>
      </rPr>
      <t>件</t>
    </r>
    <r>
      <rPr>
        <b/>
        <sz val="12"/>
        <rFont val="Arial"/>
        <family val="2"/>
      </rPr>
      <t>05</t>
    </r>
    <r>
      <rPr>
        <b/>
        <sz val="12"/>
        <rFont val="宋体"/>
        <family val="3"/>
        <charset val="134"/>
      </rPr>
      <t>柜</t>
    </r>
    <phoneticPr fontId="23" type="noConversion"/>
  </si>
  <si>
    <r>
      <rPr>
        <b/>
        <sz val="12"/>
        <rFont val="宋体"/>
        <family val="2"/>
        <charset val="134"/>
      </rPr>
      <t>附</t>
    </r>
    <r>
      <rPr>
        <b/>
        <sz val="12"/>
        <rFont val="宋体"/>
        <family val="3"/>
        <charset val="134"/>
      </rPr>
      <t>件</t>
    </r>
    <r>
      <rPr>
        <b/>
        <sz val="12"/>
        <rFont val="Arial"/>
        <family val="2"/>
      </rPr>
      <t>02柜</t>
    </r>
    <r>
      <rPr>
        <b/>
        <sz val="12"/>
        <rFont val="宋体"/>
        <family val="3"/>
        <charset val="134"/>
      </rPr>
      <t/>
    </r>
  </si>
  <si>
    <t>附件05柜</t>
    <phoneticPr fontId="23" type="noConversion"/>
  </si>
  <si>
    <r>
      <t>SC-105</t>
    </r>
    <r>
      <rPr>
        <b/>
        <sz val="12"/>
        <rFont val="宋体"/>
        <family val="2"/>
        <charset val="134"/>
      </rPr>
      <t>外壳</t>
    </r>
    <phoneticPr fontId="23" type="noConversion"/>
  </si>
  <si>
    <r>
      <rPr>
        <b/>
        <sz val="12"/>
        <rFont val="宋体"/>
        <family val="2"/>
        <charset val="134"/>
      </rPr>
      <t>附件</t>
    </r>
    <r>
      <rPr>
        <b/>
        <sz val="12"/>
        <rFont val="Arial"/>
        <family val="2"/>
      </rPr>
      <t>07</t>
    </r>
    <r>
      <rPr>
        <b/>
        <sz val="12"/>
        <rFont val="宋体"/>
        <family val="2"/>
        <charset val="134"/>
      </rPr>
      <t>柜</t>
    </r>
    <phoneticPr fontId="23" type="noConversion"/>
  </si>
  <si>
    <r>
      <rPr>
        <b/>
        <sz val="12"/>
        <rFont val="宋体"/>
        <family val="2"/>
        <charset val="134"/>
      </rPr>
      <t>外壳</t>
    </r>
    <r>
      <rPr>
        <b/>
        <sz val="12"/>
        <rFont val="Arial"/>
        <family val="2"/>
      </rPr>
      <t>08</t>
    </r>
    <r>
      <rPr>
        <b/>
        <sz val="12"/>
        <rFont val="宋体"/>
        <family val="2"/>
        <charset val="134"/>
      </rPr>
      <t>柜</t>
    </r>
    <phoneticPr fontId="22" type="noConversion"/>
  </si>
  <si>
    <r>
      <t>SC-201K</t>
    </r>
    <r>
      <rPr>
        <b/>
        <sz val="12"/>
        <rFont val="宋体"/>
        <family val="2"/>
        <charset val="134"/>
      </rPr>
      <t>外壳</t>
    </r>
    <phoneticPr fontId="23" type="noConversion"/>
  </si>
  <si>
    <r>
      <rPr>
        <b/>
        <sz val="12"/>
        <rFont val="宋体"/>
        <family val="2"/>
        <charset val="134"/>
      </rPr>
      <t>附件</t>
    </r>
    <r>
      <rPr>
        <b/>
        <sz val="12"/>
        <rFont val="Arial"/>
        <family val="2"/>
      </rPr>
      <t>07柜</t>
    </r>
    <r>
      <rPr>
        <b/>
        <sz val="12"/>
        <rFont val="宋体"/>
        <family val="2"/>
        <charset val="134"/>
      </rPr>
      <t/>
    </r>
  </si>
  <si>
    <r>
      <rPr>
        <b/>
        <sz val="12"/>
        <rFont val="宋体"/>
        <family val="2"/>
        <charset val="134"/>
      </rPr>
      <t>外壳</t>
    </r>
    <r>
      <rPr>
        <b/>
        <sz val="12"/>
        <rFont val="Arial"/>
        <family val="2"/>
      </rPr>
      <t>08柜</t>
    </r>
    <r>
      <rPr>
        <b/>
        <sz val="12"/>
        <rFont val="宋体"/>
        <family val="2"/>
        <charset val="134"/>
      </rPr>
      <t/>
    </r>
  </si>
  <si>
    <r>
      <t>SC-202K</t>
    </r>
    <r>
      <rPr>
        <b/>
        <sz val="12"/>
        <rFont val="宋体"/>
        <family val="2"/>
        <charset val="134"/>
      </rPr>
      <t>外壳</t>
    </r>
    <phoneticPr fontId="23" type="noConversion"/>
  </si>
  <si>
    <r>
      <t>SC-204K</t>
    </r>
    <r>
      <rPr>
        <b/>
        <sz val="12"/>
        <rFont val="宋体"/>
        <family val="2"/>
        <charset val="134"/>
      </rPr>
      <t>外壳</t>
    </r>
    <phoneticPr fontId="23" type="noConversion"/>
  </si>
  <si>
    <r>
      <t>SC-151</t>
    </r>
    <r>
      <rPr>
        <b/>
        <sz val="12"/>
        <rFont val="宋体"/>
        <family val="2"/>
        <charset val="134"/>
      </rPr>
      <t>外壳</t>
    </r>
    <phoneticPr fontId="23" type="noConversion"/>
  </si>
  <si>
    <r>
      <t>SC-154</t>
    </r>
    <r>
      <rPr>
        <b/>
        <sz val="12"/>
        <rFont val="宋体"/>
        <family val="2"/>
        <charset val="134"/>
      </rPr>
      <t>外壳</t>
    </r>
    <phoneticPr fontId="23" type="noConversion"/>
  </si>
  <si>
    <r>
      <t>SC-262</t>
    </r>
    <r>
      <rPr>
        <b/>
        <sz val="12"/>
        <rFont val="宋体"/>
        <family val="2"/>
        <charset val="134"/>
      </rPr>
      <t>外壳</t>
    </r>
    <phoneticPr fontId="23" type="noConversion"/>
  </si>
  <si>
    <r>
      <t>SC-401P</t>
    </r>
    <r>
      <rPr>
        <b/>
        <sz val="12"/>
        <rFont val="宋体"/>
        <family val="2"/>
        <charset val="134"/>
      </rPr>
      <t>外壳</t>
    </r>
    <phoneticPr fontId="23" type="noConversion"/>
  </si>
  <si>
    <r>
      <t>SC-406</t>
    </r>
    <r>
      <rPr>
        <b/>
        <sz val="12"/>
        <rFont val="宋体"/>
        <family val="2"/>
        <charset val="134"/>
      </rPr>
      <t>外壳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</si>
</sst>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\¥* #,##0.00_ ;_ \¥* \-#,##0.00_ ;_ \¥* &quot;-&quot;??_ ;_ @_ "/>
    <numFmt numFmtId="177" formatCode="_ \¥* #,##0.000_ ;_ \¥* \-#,##0.000_ ;_ \¥* &quot;-&quot;??_ ;_ @_ "/>
    <numFmt numFmtId="178" formatCode="m&quot;月&quot;d&quot;日&quot;;@"/>
    <numFmt numFmtId="179" formatCode="_ \¥* #,##0_ ;_ \¥* \-#,##0_ ;_ \¥* &quot;-&quot;??_ ;_ @_ "/>
    <numFmt numFmtId="180" formatCode="_ \¥* #,##0.000_ ;_ \¥* \-#,##0.000_ ;_ \¥* &quot;-&quot;??.0_ ;_ @_ "/>
    <numFmt numFmtId="181" formatCode="_-&quot;US$&quot;* #,##0_ ;_-&quot;US$&quot;* \-#,##0\ ;_-&quot;US$&quot;* &quot;-&quot;??_ ;_-@_ "/>
  </numFmts>
  <fonts count="27" x14ac:knownFonts="1">
    <font>
      <sz val="11"/>
      <color theme="1"/>
      <name val="等线"/>
      <charset val="134"/>
      <scheme val="minor"/>
    </font>
    <font>
      <b/>
      <sz val="11"/>
      <color theme="1"/>
      <name val="Arial"/>
      <family val="2"/>
    </font>
    <font>
      <b/>
      <sz val="12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b/>
      <u/>
      <sz val="12"/>
      <color indexed="12"/>
      <name val="Arial"/>
      <family val="2"/>
    </font>
    <font>
      <b/>
      <sz val="11"/>
      <name val="Arial"/>
      <family val="2"/>
    </font>
    <font>
      <b/>
      <u/>
      <sz val="12"/>
      <color indexed="12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Arial"/>
      <family val="2"/>
    </font>
    <font>
      <b/>
      <sz val="12"/>
      <color rgb="FF0000FF"/>
      <name val="Arial"/>
      <family val="2"/>
    </font>
    <font>
      <b/>
      <sz val="12"/>
      <name val="宋体"/>
      <family val="3"/>
      <charset val="134"/>
    </font>
    <font>
      <b/>
      <sz val="11"/>
      <color theme="1"/>
      <name val="等线"/>
      <family val="3"/>
      <charset val="134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Helv"/>
      <family val="2"/>
    </font>
    <font>
      <b/>
      <sz val="12"/>
      <name val="微软雅黑"/>
      <family val="2"/>
      <charset val="134"/>
    </font>
    <font>
      <b/>
      <sz val="12"/>
      <name val="等线"/>
      <family val="3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宋体"/>
      <family val="2"/>
      <charset val="134"/>
    </font>
    <font>
      <b/>
      <sz val="12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16" fillId="0" borderId="0" applyFont="0" applyFill="0" applyBorder="0" applyAlignment="0" applyProtection="0">
      <alignment vertical="center"/>
    </xf>
    <xf numFmtId="0" fontId="17" fillId="0" borderId="0"/>
  </cellStyleXfs>
  <cellXfs count="7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176" fontId="2" fillId="0" borderId="0" xfId="1" applyFont="1" applyFill="1" applyBorder="1" applyAlignment="1">
      <alignment vertical="center"/>
    </xf>
    <xf numFmtId="177" fontId="2" fillId="0" borderId="0" xfId="1" applyNumberFormat="1" applyFont="1" applyFill="1" applyBorder="1" applyAlignment="1">
      <alignment vertical="center"/>
    </xf>
    <xf numFmtId="178" fontId="5" fillId="2" borderId="0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/>
    </xf>
    <xf numFmtId="176" fontId="6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1" applyFont="1" applyFill="1" applyBorder="1" applyAlignment="1">
      <alignment horizontal="center" vertical="center"/>
    </xf>
    <xf numFmtId="177" fontId="2" fillId="0" borderId="1" xfId="1" applyNumberFormat="1" applyFont="1" applyFill="1" applyBorder="1" applyAlignment="1">
      <alignment horizontal="center" vertical="center"/>
    </xf>
    <xf numFmtId="179" fontId="2" fillId="0" borderId="1" xfId="1" applyNumberFormat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180" fontId="2" fillId="0" borderId="1" xfId="1" applyNumberFormat="1" applyFont="1" applyFill="1" applyBorder="1" applyAlignment="1">
      <alignment horizontal="center" vertical="center"/>
    </xf>
    <xf numFmtId="177" fontId="1" fillId="0" borderId="1" xfId="1" applyNumberFormat="1" applyFont="1" applyBorder="1" applyAlignment="1"/>
    <xf numFmtId="179" fontId="1" fillId="0" borderId="1" xfId="1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/>
    <xf numFmtId="58" fontId="7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8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179" fontId="14" fillId="0" borderId="1" xfId="0" applyNumberFormat="1" applyFont="1" applyBorder="1"/>
    <xf numFmtId="0" fontId="4" fillId="0" borderId="0" xfId="0" applyFont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9" fontId="14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176" fontId="1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181" fontId="14" fillId="0" borderId="0" xfId="0" applyNumberFormat="1" applyFont="1" applyAlignment="1">
      <alignment horizontal="center" vertical="center"/>
    </xf>
    <xf numFmtId="179" fontId="14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7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7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9" fontId="1" fillId="0" borderId="0" xfId="1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1" xfId="0" applyFont="1" applyBorder="1" applyAlignment="1">
      <alignment vertical="center"/>
    </xf>
    <xf numFmtId="179" fontId="1" fillId="0" borderId="0" xfId="1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</cellXfs>
  <cellStyles count="3">
    <cellStyle name="常规" xfId="0" builtinId="0"/>
    <cellStyle name="货币" xfId="1" builtinId="4"/>
    <cellStyle name="样式 1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www.wps.cn/officeDocument/2023/relationships/customStorage" Target="customStorage/customStorag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eg"/><Relationship Id="rId13" Type="http://schemas.openxmlformats.org/officeDocument/2006/relationships/image" Target="../media/image15.jpeg"/><Relationship Id="rId18" Type="http://schemas.openxmlformats.org/officeDocument/2006/relationships/image" Target="../media/image20.jpeg"/><Relationship Id="rId26" Type="http://schemas.openxmlformats.org/officeDocument/2006/relationships/image" Target="../media/image26.png"/><Relationship Id="rId3" Type="http://schemas.openxmlformats.org/officeDocument/2006/relationships/image" Target="../media/image3.jpeg"/><Relationship Id="rId21" Type="http://schemas.openxmlformats.org/officeDocument/2006/relationships/image" Target="../media/image7.jpeg"/><Relationship Id="rId7" Type="http://schemas.openxmlformats.org/officeDocument/2006/relationships/image" Target="../media/image10.jpeg"/><Relationship Id="rId12" Type="http://schemas.openxmlformats.org/officeDocument/2006/relationships/image" Target="../media/image14.jpeg"/><Relationship Id="rId17" Type="http://schemas.openxmlformats.org/officeDocument/2006/relationships/image" Target="../media/image19.jpeg"/><Relationship Id="rId25" Type="http://schemas.openxmlformats.org/officeDocument/2006/relationships/image" Target="../media/image25.png"/><Relationship Id="rId2" Type="http://schemas.openxmlformats.org/officeDocument/2006/relationships/image" Target="../media/image2.jpeg"/><Relationship Id="rId16" Type="http://schemas.openxmlformats.org/officeDocument/2006/relationships/image" Target="../media/image18.jpeg"/><Relationship Id="rId20" Type="http://schemas.openxmlformats.org/officeDocument/2006/relationships/image" Target="../media/image6.jpeg"/><Relationship Id="rId1" Type="http://schemas.openxmlformats.org/officeDocument/2006/relationships/image" Target="../media/image1.jpeg"/><Relationship Id="rId6" Type="http://schemas.openxmlformats.org/officeDocument/2006/relationships/image" Target="../media/image9.jpeg"/><Relationship Id="rId11" Type="http://schemas.openxmlformats.org/officeDocument/2006/relationships/image" Target="../media/image13.jpeg"/><Relationship Id="rId24" Type="http://schemas.openxmlformats.org/officeDocument/2006/relationships/image" Target="../media/image24.jpeg"/><Relationship Id="rId5" Type="http://schemas.openxmlformats.org/officeDocument/2006/relationships/image" Target="../media/image8.jpeg"/><Relationship Id="rId15" Type="http://schemas.openxmlformats.org/officeDocument/2006/relationships/image" Target="../media/image17.jpe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10" Type="http://schemas.openxmlformats.org/officeDocument/2006/relationships/image" Target="../media/image12.jpeg"/><Relationship Id="rId19" Type="http://schemas.openxmlformats.org/officeDocument/2006/relationships/image" Target="../media/image21.jpeg"/><Relationship Id="rId4" Type="http://schemas.openxmlformats.org/officeDocument/2006/relationships/image" Target="../media/image5.jpeg"/><Relationship Id="rId9" Type="http://schemas.openxmlformats.org/officeDocument/2006/relationships/image" Target="../media/image4.jpeg"/><Relationship Id="rId14" Type="http://schemas.openxmlformats.org/officeDocument/2006/relationships/image" Target="../media/image16.jpe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10.jpeg"/><Relationship Id="rId7" Type="http://schemas.openxmlformats.org/officeDocument/2006/relationships/image" Target="../media/image31.jpeg"/><Relationship Id="rId2" Type="http://schemas.openxmlformats.org/officeDocument/2006/relationships/image" Target="../media/image29.jpeg"/><Relationship Id="rId1" Type="http://schemas.openxmlformats.org/officeDocument/2006/relationships/image" Target="../media/image8.jpeg"/><Relationship Id="rId6" Type="http://schemas.openxmlformats.org/officeDocument/2006/relationships/image" Target="../media/image5.jpeg"/><Relationship Id="rId11" Type="http://schemas.openxmlformats.org/officeDocument/2006/relationships/image" Target="../media/image32.jpeg"/><Relationship Id="rId5" Type="http://schemas.openxmlformats.org/officeDocument/2006/relationships/image" Target="../media/image12.jpeg"/><Relationship Id="rId10" Type="http://schemas.openxmlformats.org/officeDocument/2006/relationships/image" Target="../media/image16.jpeg"/><Relationship Id="rId4" Type="http://schemas.openxmlformats.org/officeDocument/2006/relationships/image" Target="../media/image30.jpeg"/><Relationship Id="rId9" Type="http://schemas.openxmlformats.org/officeDocument/2006/relationships/image" Target="../media/image15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jpeg"/><Relationship Id="rId3" Type="http://schemas.openxmlformats.org/officeDocument/2006/relationships/image" Target="../media/image10.jpeg"/><Relationship Id="rId7" Type="http://schemas.openxmlformats.org/officeDocument/2006/relationships/image" Target="../media/image7.jpeg"/><Relationship Id="rId2" Type="http://schemas.openxmlformats.org/officeDocument/2006/relationships/image" Target="../media/image29.jpeg"/><Relationship Id="rId1" Type="http://schemas.openxmlformats.org/officeDocument/2006/relationships/image" Target="../media/image18.jpeg"/><Relationship Id="rId6" Type="http://schemas.openxmlformats.org/officeDocument/2006/relationships/image" Target="../media/image17.jpeg"/><Relationship Id="rId5" Type="http://schemas.openxmlformats.org/officeDocument/2006/relationships/image" Target="../media/image34.jpeg"/><Relationship Id="rId4" Type="http://schemas.openxmlformats.org/officeDocument/2006/relationships/image" Target="../media/image33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eg"/><Relationship Id="rId3" Type="http://schemas.openxmlformats.org/officeDocument/2006/relationships/image" Target="../media/image21.jpeg"/><Relationship Id="rId7" Type="http://schemas.openxmlformats.org/officeDocument/2006/relationships/image" Target="../media/image29.jpeg"/><Relationship Id="rId12" Type="http://schemas.openxmlformats.org/officeDocument/2006/relationships/image" Target="../media/image7.jpeg"/><Relationship Id="rId2" Type="http://schemas.openxmlformats.org/officeDocument/2006/relationships/image" Target="../media/image20.jpeg"/><Relationship Id="rId1" Type="http://schemas.openxmlformats.org/officeDocument/2006/relationships/image" Target="../media/image19.jpeg"/><Relationship Id="rId6" Type="http://schemas.openxmlformats.org/officeDocument/2006/relationships/image" Target="../media/image23.jpeg"/><Relationship Id="rId11" Type="http://schemas.openxmlformats.org/officeDocument/2006/relationships/image" Target="../media/image17.jpeg"/><Relationship Id="rId5" Type="http://schemas.openxmlformats.org/officeDocument/2006/relationships/image" Target="../media/image24.jpeg"/><Relationship Id="rId10" Type="http://schemas.openxmlformats.org/officeDocument/2006/relationships/image" Target="../media/image34.jpeg"/><Relationship Id="rId4" Type="http://schemas.openxmlformats.org/officeDocument/2006/relationships/image" Target="../media/image25.png"/><Relationship Id="rId9" Type="http://schemas.openxmlformats.org/officeDocument/2006/relationships/image" Target="../media/image33.jpe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jpeg"/><Relationship Id="rId13" Type="http://schemas.openxmlformats.org/officeDocument/2006/relationships/image" Target="../media/image40.jpeg"/><Relationship Id="rId3" Type="http://schemas.openxmlformats.org/officeDocument/2006/relationships/image" Target="../media/image30.jpeg"/><Relationship Id="rId7" Type="http://schemas.openxmlformats.org/officeDocument/2006/relationships/image" Target="../media/image37.jpeg"/><Relationship Id="rId12" Type="http://schemas.openxmlformats.org/officeDocument/2006/relationships/image" Target="../media/image35.jpeg"/><Relationship Id="rId2" Type="http://schemas.openxmlformats.org/officeDocument/2006/relationships/image" Target="../media/image14.jpeg"/><Relationship Id="rId1" Type="http://schemas.openxmlformats.org/officeDocument/2006/relationships/image" Target="../media/image36.jpeg"/><Relationship Id="rId6" Type="http://schemas.openxmlformats.org/officeDocument/2006/relationships/image" Target="../media/image8.jpeg"/><Relationship Id="rId11" Type="http://schemas.openxmlformats.org/officeDocument/2006/relationships/image" Target="../media/image7.jpeg"/><Relationship Id="rId5" Type="http://schemas.openxmlformats.org/officeDocument/2006/relationships/image" Target="../media/image5.jpeg"/><Relationship Id="rId10" Type="http://schemas.openxmlformats.org/officeDocument/2006/relationships/image" Target="../media/image19.jpeg"/><Relationship Id="rId4" Type="http://schemas.openxmlformats.org/officeDocument/2006/relationships/image" Target="../media/image12.jpeg"/><Relationship Id="rId9" Type="http://schemas.openxmlformats.org/officeDocument/2006/relationships/image" Target="../media/image39.jpe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jpeg"/><Relationship Id="rId3" Type="http://schemas.openxmlformats.org/officeDocument/2006/relationships/image" Target="../media/image5.jpeg"/><Relationship Id="rId7" Type="http://schemas.openxmlformats.org/officeDocument/2006/relationships/image" Target="../media/image39.jpeg"/><Relationship Id="rId2" Type="http://schemas.openxmlformats.org/officeDocument/2006/relationships/image" Target="../media/image12.jpeg"/><Relationship Id="rId1" Type="http://schemas.openxmlformats.org/officeDocument/2006/relationships/image" Target="../media/image35.jpeg"/><Relationship Id="rId6" Type="http://schemas.openxmlformats.org/officeDocument/2006/relationships/image" Target="../media/image38.jpeg"/><Relationship Id="rId5" Type="http://schemas.openxmlformats.org/officeDocument/2006/relationships/image" Target="../media/image37.jpeg"/><Relationship Id="rId10" Type="http://schemas.openxmlformats.org/officeDocument/2006/relationships/image" Target="../media/image40.jpeg"/><Relationship Id="rId4" Type="http://schemas.openxmlformats.org/officeDocument/2006/relationships/image" Target="../media/image8.jpeg"/><Relationship Id="rId9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95253</xdr:colOff>
      <xdr:row>2</xdr:row>
      <xdr:rowOff>47629</xdr:rowOff>
    </xdr:from>
    <xdr:ext cx="540000" cy="447672"/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438150"/>
          <a:ext cx="539750" cy="447675"/>
        </a:xfrm>
        <a:prstGeom prst="rect">
          <a:avLst/>
        </a:prstGeom>
      </xdr:spPr>
    </xdr:pic>
    <xdr:clientData/>
  </xdr:oneCellAnchor>
  <xdr:oneCellAnchor>
    <xdr:from>
      <xdr:col>9</xdr:col>
      <xdr:colOff>95253</xdr:colOff>
      <xdr:row>2</xdr:row>
      <xdr:rowOff>47629</xdr:rowOff>
    </xdr:from>
    <xdr:ext cx="540000" cy="447672"/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438150"/>
          <a:ext cx="539750" cy="447675"/>
        </a:xfrm>
        <a:prstGeom prst="rect">
          <a:avLst/>
        </a:prstGeom>
      </xdr:spPr>
    </xdr:pic>
    <xdr:clientData/>
  </xdr:oneCellAnchor>
  <xdr:oneCellAnchor>
    <xdr:from>
      <xdr:col>9</xdr:col>
      <xdr:colOff>85726</xdr:colOff>
      <xdr:row>3</xdr:row>
      <xdr:rowOff>57150</xdr:rowOff>
    </xdr:from>
    <xdr:ext cx="540000" cy="438150"/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1066800"/>
          <a:ext cx="539750" cy="438150"/>
        </a:xfrm>
        <a:prstGeom prst="rect">
          <a:avLst/>
        </a:prstGeom>
      </xdr:spPr>
    </xdr:pic>
    <xdr:clientData/>
  </xdr:oneCellAnchor>
  <xdr:oneCellAnchor>
    <xdr:from>
      <xdr:col>9</xdr:col>
      <xdr:colOff>95251</xdr:colOff>
      <xdr:row>4</xdr:row>
      <xdr:rowOff>38100</xdr:rowOff>
    </xdr:from>
    <xdr:ext cx="485774" cy="485775"/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1666875"/>
          <a:ext cx="485775" cy="485775"/>
        </a:xfrm>
        <a:prstGeom prst="rect">
          <a:avLst/>
        </a:prstGeom>
      </xdr:spPr>
    </xdr:pic>
    <xdr:clientData/>
  </xdr:oneCellAnchor>
  <xdr:twoCellAnchor editAs="oneCell">
    <xdr:from>
      <xdr:col>9</xdr:col>
      <xdr:colOff>76201</xdr:colOff>
      <xdr:row>5</xdr:row>
      <xdr:rowOff>57152</xdr:rowOff>
    </xdr:from>
    <xdr:to>
      <xdr:col>9</xdr:col>
      <xdr:colOff>561975</xdr:colOff>
      <xdr:row>5</xdr:row>
      <xdr:rowOff>581025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2305050"/>
          <a:ext cx="485775" cy="523875"/>
        </a:xfrm>
        <a:prstGeom prst="rect">
          <a:avLst/>
        </a:prstGeom>
      </xdr:spPr>
    </xdr:pic>
    <xdr:clientData/>
  </xdr:twoCellAnchor>
  <xdr:oneCellAnchor>
    <xdr:from>
      <xdr:col>9</xdr:col>
      <xdr:colOff>57151</xdr:colOff>
      <xdr:row>6</xdr:row>
      <xdr:rowOff>76202</xdr:rowOff>
    </xdr:from>
    <xdr:ext cx="540000" cy="457198"/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3000375"/>
          <a:ext cx="539750" cy="457200"/>
        </a:xfrm>
        <a:prstGeom prst="rect">
          <a:avLst/>
        </a:prstGeom>
      </xdr:spPr>
    </xdr:pic>
    <xdr:clientData/>
  </xdr:oneCellAnchor>
  <xdr:twoCellAnchor editAs="oneCell">
    <xdr:from>
      <xdr:col>9</xdr:col>
      <xdr:colOff>57150</xdr:colOff>
      <xdr:row>7</xdr:row>
      <xdr:rowOff>28576</xdr:rowOff>
    </xdr:from>
    <xdr:to>
      <xdr:col>9</xdr:col>
      <xdr:colOff>597150</xdr:colOff>
      <xdr:row>7</xdr:row>
      <xdr:rowOff>561975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3619500"/>
          <a:ext cx="539750" cy="533400"/>
        </a:xfrm>
        <a:prstGeom prst="rect">
          <a:avLst/>
        </a:prstGeom>
      </xdr:spPr>
    </xdr:pic>
    <xdr:clientData/>
  </xdr:twoCellAnchor>
  <xdr:oneCellAnchor>
    <xdr:from>
      <xdr:col>9</xdr:col>
      <xdr:colOff>76201</xdr:colOff>
      <xdr:row>8</xdr:row>
      <xdr:rowOff>66676</xdr:rowOff>
    </xdr:from>
    <xdr:ext cx="540000" cy="447674"/>
    <xdr:pic>
      <xdr:nvPicPr>
        <xdr:cNvPr id="13" name="Picture 15" descr="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4333875"/>
          <a:ext cx="539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114303</xdr:colOff>
      <xdr:row>2</xdr:row>
      <xdr:rowOff>76204</xdr:rowOff>
    </xdr:from>
    <xdr:ext cx="540000" cy="447672"/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466725"/>
          <a:ext cx="539750" cy="447675"/>
        </a:xfrm>
        <a:prstGeom prst="rect">
          <a:avLst/>
        </a:prstGeom>
      </xdr:spPr>
    </xdr:pic>
    <xdr:clientData/>
  </xdr:oneCellAnchor>
  <xdr:oneCellAnchor>
    <xdr:from>
      <xdr:col>9</xdr:col>
      <xdr:colOff>85726</xdr:colOff>
      <xdr:row>3</xdr:row>
      <xdr:rowOff>57150</xdr:rowOff>
    </xdr:from>
    <xdr:ext cx="540000" cy="438150"/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066800"/>
          <a:ext cx="539750" cy="438150"/>
        </a:xfrm>
        <a:prstGeom prst="rect">
          <a:avLst/>
        </a:prstGeom>
      </xdr:spPr>
    </xdr:pic>
    <xdr:clientData/>
  </xdr:oneCellAnchor>
  <xdr:oneCellAnchor>
    <xdr:from>
      <xdr:col>9</xdr:col>
      <xdr:colOff>95251</xdr:colOff>
      <xdr:row>4</xdr:row>
      <xdr:rowOff>38100</xdr:rowOff>
    </xdr:from>
    <xdr:ext cx="485774" cy="485775"/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666875"/>
          <a:ext cx="485775" cy="485775"/>
        </a:xfrm>
        <a:prstGeom prst="rect">
          <a:avLst/>
        </a:prstGeom>
      </xdr:spPr>
    </xdr:pic>
    <xdr:clientData/>
  </xdr:oneCellAnchor>
  <xdr:oneCellAnchor>
    <xdr:from>
      <xdr:col>9</xdr:col>
      <xdr:colOff>57151</xdr:colOff>
      <xdr:row>5</xdr:row>
      <xdr:rowOff>76202</xdr:rowOff>
    </xdr:from>
    <xdr:ext cx="540000" cy="457198"/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2324100"/>
          <a:ext cx="539750" cy="457200"/>
        </a:xfrm>
        <a:prstGeom prst="rect">
          <a:avLst/>
        </a:prstGeom>
      </xdr:spPr>
    </xdr:pic>
    <xdr:clientData/>
  </xdr:oneCellAnchor>
  <xdr:twoCellAnchor editAs="oneCell">
    <xdr:from>
      <xdr:col>9</xdr:col>
      <xdr:colOff>57150</xdr:colOff>
      <xdr:row>6</xdr:row>
      <xdr:rowOff>114300</xdr:rowOff>
    </xdr:from>
    <xdr:to>
      <xdr:col>9</xdr:col>
      <xdr:colOff>619124</xdr:colOff>
      <xdr:row>6</xdr:row>
      <xdr:rowOff>590550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3028950"/>
          <a:ext cx="561340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104778</xdr:colOff>
      <xdr:row>7</xdr:row>
      <xdr:rowOff>76201</xdr:rowOff>
    </xdr:from>
    <xdr:to>
      <xdr:col>9</xdr:col>
      <xdr:colOff>644778</xdr:colOff>
      <xdr:row>7</xdr:row>
      <xdr:rowOff>590550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3657600"/>
          <a:ext cx="539750" cy="51435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9</xdr:row>
      <xdr:rowOff>114301</xdr:rowOff>
    </xdr:from>
    <xdr:to>
      <xdr:col>9</xdr:col>
      <xdr:colOff>616201</xdr:colOff>
      <xdr:row>9</xdr:row>
      <xdr:rowOff>590550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4924425"/>
          <a:ext cx="539750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85726</xdr:colOff>
      <xdr:row>10</xdr:row>
      <xdr:rowOff>76202</xdr:rowOff>
    </xdr:from>
    <xdr:to>
      <xdr:col>9</xdr:col>
      <xdr:colOff>625726</xdr:colOff>
      <xdr:row>10</xdr:row>
      <xdr:rowOff>647700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5553075"/>
          <a:ext cx="539750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11</xdr:row>
      <xdr:rowOff>57152</xdr:rowOff>
    </xdr:from>
    <xdr:to>
      <xdr:col>9</xdr:col>
      <xdr:colOff>561975</xdr:colOff>
      <xdr:row>11</xdr:row>
      <xdr:rowOff>581025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6210300"/>
          <a:ext cx="485775" cy="52387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12</xdr:row>
      <xdr:rowOff>47625</xdr:rowOff>
    </xdr:from>
    <xdr:to>
      <xdr:col>9</xdr:col>
      <xdr:colOff>587625</xdr:colOff>
      <xdr:row>12</xdr:row>
      <xdr:rowOff>504820</xdr:rowOff>
    </xdr:to>
    <xdr:pic>
      <xdr:nvPicPr>
        <xdr:cNvPr id="20" name="Picture 11" descr="3107u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225" y="6877050"/>
          <a:ext cx="539750" cy="456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66676</xdr:colOff>
      <xdr:row>13</xdr:row>
      <xdr:rowOff>95251</xdr:rowOff>
    </xdr:from>
    <xdr:to>
      <xdr:col>9</xdr:col>
      <xdr:colOff>606676</xdr:colOff>
      <xdr:row>14</xdr:row>
      <xdr:rowOff>1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7543800"/>
          <a:ext cx="539750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66676</xdr:colOff>
      <xdr:row>14</xdr:row>
      <xdr:rowOff>66676</xdr:rowOff>
    </xdr:from>
    <xdr:to>
      <xdr:col>9</xdr:col>
      <xdr:colOff>628650</xdr:colOff>
      <xdr:row>14</xdr:row>
      <xdr:rowOff>628650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818197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15</xdr:row>
      <xdr:rowOff>66675</xdr:rowOff>
    </xdr:from>
    <xdr:to>
      <xdr:col>9</xdr:col>
      <xdr:colOff>616200</xdr:colOff>
      <xdr:row>15</xdr:row>
      <xdr:rowOff>552450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8858250"/>
          <a:ext cx="539750" cy="4857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57151</xdr:colOff>
      <xdr:row>16</xdr:row>
      <xdr:rowOff>85726</xdr:rowOff>
    </xdr:from>
    <xdr:to>
      <xdr:col>9</xdr:col>
      <xdr:colOff>628651</xdr:colOff>
      <xdr:row>16</xdr:row>
      <xdr:rowOff>609600</xdr:rowOff>
    </xdr:to>
    <xdr:pic>
      <xdr:nvPicPr>
        <xdr:cNvPr id="24" name="Picture 22" descr="11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9458325"/>
          <a:ext cx="5715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84534</xdr:colOff>
      <xdr:row>17</xdr:row>
      <xdr:rowOff>85726</xdr:rowOff>
    </xdr:from>
    <xdr:to>
      <xdr:col>9</xdr:col>
      <xdr:colOff>657226</xdr:colOff>
      <xdr:row>17</xdr:row>
      <xdr:rowOff>514350</xdr:rowOff>
    </xdr:to>
    <xdr:pic>
      <xdr:nvPicPr>
        <xdr:cNvPr id="26" name="Picture 23" descr="11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055" y="10077450"/>
          <a:ext cx="57277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76202</xdr:colOff>
      <xdr:row>18</xdr:row>
      <xdr:rowOff>47626</xdr:rowOff>
    </xdr:from>
    <xdr:to>
      <xdr:col>9</xdr:col>
      <xdr:colOff>676275</xdr:colOff>
      <xdr:row>18</xdr:row>
      <xdr:rowOff>504825</xdr:rowOff>
    </xdr:to>
    <xdr:pic>
      <xdr:nvPicPr>
        <xdr:cNvPr id="28" name="Picture 25" descr="11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0658475"/>
          <a:ext cx="6000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64376</xdr:colOff>
      <xdr:row>19</xdr:row>
      <xdr:rowOff>57150</xdr:rowOff>
    </xdr:from>
    <xdr:to>
      <xdr:col>9</xdr:col>
      <xdr:colOff>676275</xdr:colOff>
      <xdr:row>19</xdr:row>
      <xdr:rowOff>571499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0735" y="11287125"/>
          <a:ext cx="612140" cy="51371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20</xdr:row>
      <xdr:rowOff>152400</xdr:rowOff>
    </xdr:from>
    <xdr:to>
      <xdr:col>9</xdr:col>
      <xdr:colOff>619124</xdr:colOff>
      <xdr:row>20</xdr:row>
      <xdr:rowOff>590183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2001500"/>
          <a:ext cx="542290" cy="437515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21</xdr:row>
      <xdr:rowOff>104775</xdr:rowOff>
    </xdr:from>
    <xdr:to>
      <xdr:col>9</xdr:col>
      <xdr:colOff>669698</xdr:colOff>
      <xdr:row>21</xdr:row>
      <xdr:rowOff>533400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12649200"/>
          <a:ext cx="602615" cy="42862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22</xdr:row>
      <xdr:rowOff>114299</xdr:rowOff>
    </xdr:from>
    <xdr:to>
      <xdr:col>9</xdr:col>
      <xdr:colOff>648481</xdr:colOff>
      <xdr:row>22</xdr:row>
      <xdr:rowOff>523874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13305790"/>
          <a:ext cx="534035" cy="40957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23</xdr:row>
      <xdr:rowOff>19050</xdr:rowOff>
    </xdr:from>
    <xdr:to>
      <xdr:col>9</xdr:col>
      <xdr:colOff>552450</xdr:colOff>
      <xdr:row>23</xdr:row>
      <xdr:rowOff>581025</xdr:rowOff>
    </xdr:to>
    <xdr:pic>
      <xdr:nvPicPr>
        <xdr:cNvPr id="33" name="图片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/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13858875"/>
          <a:ext cx="4381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57150</xdr:colOff>
      <xdr:row>24</xdr:row>
      <xdr:rowOff>28576</xdr:rowOff>
    </xdr:from>
    <xdr:to>
      <xdr:col>9</xdr:col>
      <xdr:colOff>597150</xdr:colOff>
      <xdr:row>24</xdr:row>
      <xdr:rowOff>561975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14487525"/>
          <a:ext cx="539750" cy="533400"/>
        </a:xfrm>
        <a:prstGeom prst="rect">
          <a:avLst/>
        </a:prstGeom>
      </xdr:spPr>
    </xdr:pic>
    <xdr:clientData/>
  </xdr:twoCellAnchor>
  <xdr:oneCellAnchor>
    <xdr:from>
      <xdr:col>9</xdr:col>
      <xdr:colOff>95251</xdr:colOff>
      <xdr:row>8</xdr:row>
      <xdr:rowOff>85726</xdr:rowOff>
    </xdr:from>
    <xdr:ext cx="540000" cy="447674"/>
    <xdr:pic>
      <xdr:nvPicPr>
        <xdr:cNvPr id="35" name="Picture 15" descr="A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4333875"/>
          <a:ext cx="539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9</xdr:col>
      <xdr:colOff>95249</xdr:colOff>
      <xdr:row>25</xdr:row>
      <xdr:rowOff>47625</xdr:rowOff>
    </xdr:from>
    <xdr:to>
      <xdr:col>9</xdr:col>
      <xdr:colOff>676274</xdr:colOff>
      <xdr:row>25</xdr:row>
      <xdr:rowOff>549525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215" y="15182850"/>
          <a:ext cx="581025" cy="50165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27</xdr:row>
      <xdr:rowOff>85726</xdr:rowOff>
    </xdr:from>
    <xdr:to>
      <xdr:col>9</xdr:col>
      <xdr:colOff>606675</xdr:colOff>
      <xdr:row>27</xdr:row>
      <xdr:rowOff>619126</xdr:rowOff>
    </xdr:to>
    <xdr:pic>
      <xdr:nvPicPr>
        <xdr:cNvPr id="38" name="Picture 57" descr="图形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53275" y="16383000"/>
          <a:ext cx="5397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123825</xdr:colOff>
      <xdr:row>28</xdr:row>
      <xdr:rowOff>38100</xdr:rowOff>
    </xdr:from>
    <xdr:to>
      <xdr:col>9</xdr:col>
      <xdr:colOff>581025</xdr:colOff>
      <xdr:row>28</xdr:row>
      <xdr:rowOff>533400</xdr:rowOff>
    </xdr:to>
    <xdr:pic>
      <xdr:nvPicPr>
        <xdr:cNvPr id="39" name="Picture 37" descr="QQ图片20140808201322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17011650"/>
          <a:ext cx="4572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76200</xdr:colOff>
      <xdr:row>26</xdr:row>
      <xdr:rowOff>76201</xdr:rowOff>
    </xdr:from>
    <xdr:to>
      <xdr:col>9</xdr:col>
      <xdr:colOff>598458</xdr:colOff>
      <xdr:row>26</xdr:row>
      <xdr:rowOff>514350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62800" y="15782925"/>
          <a:ext cx="52197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37</xdr:row>
      <xdr:rowOff>76200</xdr:rowOff>
    </xdr:from>
    <xdr:to>
      <xdr:col>19</xdr:col>
      <xdr:colOff>676275</xdr:colOff>
      <xdr:row>39</xdr:row>
      <xdr:rowOff>85725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630025" y="19269075"/>
          <a:ext cx="40862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676275</xdr:colOff>
      <xdr:row>39</xdr:row>
      <xdr:rowOff>180975</xdr:rowOff>
    </xdr:from>
    <xdr:to>
      <xdr:col>20</xdr:col>
      <xdr:colOff>0</xdr:colOff>
      <xdr:row>42</xdr:row>
      <xdr:rowOff>83820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601450" y="19754850"/>
          <a:ext cx="4124325" cy="474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47625</xdr:colOff>
      <xdr:row>42</xdr:row>
      <xdr:rowOff>142875</xdr:rowOff>
    </xdr:from>
    <xdr:to>
      <xdr:col>20</xdr:col>
      <xdr:colOff>28575</xdr:colOff>
      <xdr:row>45</xdr:row>
      <xdr:rowOff>85661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109B849-3DCF-EA69-C475-4DFC7BE27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658600" y="20288250"/>
          <a:ext cx="4095750" cy="5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2</xdr:row>
      <xdr:rowOff>114301</xdr:rowOff>
    </xdr:from>
    <xdr:to>
      <xdr:col>9</xdr:col>
      <xdr:colOff>619124</xdr:colOff>
      <xdr:row>2</xdr:row>
      <xdr:rowOff>590551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7575" y="504825"/>
          <a:ext cx="561340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104778</xdr:colOff>
      <xdr:row>3</xdr:row>
      <xdr:rowOff>76201</xdr:rowOff>
    </xdr:from>
    <xdr:to>
      <xdr:col>9</xdr:col>
      <xdr:colOff>644778</xdr:colOff>
      <xdr:row>3</xdr:row>
      <xdr:rowOff>514350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133475"/>
          <a:ext cx="539750" cy="43815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4</xdr:row>
      <xdr:rowOff>114301</xdr:rowOff>
    </xdr:from>
    <xdr:to>
      <xdr:col>9</xdr:col>
      <xdr:colOff>616201</xdr:colOff>
      <xdr:row>4</xdr:row>
      <xdr:rowOff>609600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1838325"/>
          <a:ext cx="539750" cy="495300"/>
        </a:xfrm>
        <a:prstGeom prst="rect">
          <a:avLst/>
        </a:prstGeom>
      </xdr:spPr>
    </xdr:pic>
    <xdr:clientData/>
  </xdr:twoCellAnchor>
  <xdr:twoCellAnchor editAs="oneCell">
    <xdr:from>
      <xdr:col>9</xdr:col>
      <xdr:colOff>85726</xdr:colOff>
      <xdr:row>5</xdr:row>
      <xdr:rowOff>76202</xdr:rowOff>
    </xdr:from>
    <xdr:to>
      <xdr:col>9</xdr:col>
      <xdr:colOff>625726</xdr:colOff>
      <xdr:row>5</xdr:row>
      <xdr:rowOff>581025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2466975"/>
          <a:ext cx="539750" cy="50482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114302</xdr:colOff>
      <xdr:row>6</xdr:row>
      <xdr:rowOff>38106</xdr:rowOff>
    </xdr:from>
    <xdr:to>
      <xdr:col>9</xdr:col>
      <xdr:colOff>654302</xdr:colOff>
      <xdr:row>6</xdr:row>
      <xdr:rowOff>561976</xdr:rowOff>
    </xdr:to>
    <xdr:pic>
      <xdr:nvPicPr>
        <xdr:cNvPr id="7" name="Picture 11" descr="3107u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105150"/>
          <a:ext cx="539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66676</xdr:colOff>
      <xdr:row>7</xdr:row>
      <xdr:rowOff>95251</xdr:rowOff>
    </xdr:from>
    <xdr:to>
      <xdr:col>9</xdr:col>
      <xdr:colOff>606676</xdr:colOff>
      <xdr:row>7</xdr:row>
      <xdr:rowOff>647700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0" y="3781425"/>
          <a:ext cx="539750" cy="55245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66676</xdr:colOff>
      <xdr:row>7</xdr:row>
      <xdr:rowOff>95251</xdr:rowOff>
    </xdr:from>
    <xdr:to>
      <xdr:col>9</xdr:col>
      <xdr:colOff>606676</xdr:colOff>
      <xdr:row>8</xdr:row>
      <xdr:rowOff>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0" y="3781425"/>
          <a:ext cx="539750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66676</xdr:colOff>
      <xdr:row>8</xdr:row>
      <xdr:rowOff>66676</xdr:rowOff>
    </xdr:from>
    <xdr:to>
      <xdr:col>9</xdr:col>
      <xdr:colOff>628650</xdr:colOff>
      <xdr:row>8</xdr:row>
      <xdr:rowOff>609600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0" y="4419600"/>
          <a:ext cx="561975" cy="54292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9</xdr:row>
      <xdr:rowOff>66675</xdr:rowOff>
    </xdr:from>
    <xdr:to>
      <xdr:col>9</xdr:col>
      <xdr:colOff>616200</xdr:colOff>
      <xdr:row>9</xdr:row>
      <xdr:rowOff>514350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5095875"/>
          <a:ext cx="539750" cy="4476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57151</xdr:colOff>
      <xdr:row>10</xdr:row>
      <xdr:rowOff>0</xdr:rowOff>
    </xdr:from>
    <xdr:to>
      <xdr:col>9</xdr:col>
      <xdr:colOff>628651</xdr:colOff>
      <xdr:row>10</xdr:row>
      <xdr:rowOff>447674</xdr:rowOff>
    </xdr:to>
    <xdr:pic>
      <xdr:nvPicPr>
        <xdr:cNvPr id="14" name="Picture 22" descr="11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7575" y="5610225"/>
          <a:ext cx="571500" cy="447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57151</xdr:colOff>
      <xdr:row>10</xdr:row>
      <xdr:rowOff>85726</xdr:rowOff>
    </xdr:from>
    <xdr:to>
      <xdr:col>9</xdr:col>
      <xdr:colOff>628651</xdr:colOff>
      <xdr:row>10</xdr:row>
      <xdr:rowOff>514350</xdr:rowOff>
    </xdr:to>
    <xdr:pic>
      <xdr:nvPicPr>
        <xdr:cNvPr id="15" name="Picture 22" descr="11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7575" y="5695950"/>
          <a:ext cx="5715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84534</xdr:colOff>
      <xdr:row>11</xdr:row>
      <xdr:rowOff>85726</xdr:rowOff>
    </xdr:from>
    <xdr:to>
      <xdr:col>9</xdr:col>
      <xdr:colOff>657226</xdr:colOff>
      <xdr:row>11</xdr:row>
      <xdr:rowOff>495300</xdr:rowOff>
    </xdr:to>
    <xdr:pic>
      <xdr:nvPicPr>
        <xdr:cNvPr id="16" name="Picture 23" descr="11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4880" y="6315075"/>
          <a:ext cx="57277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76202</xdr:colOff>
      <xdr:row>12</xdr:row>
      <xdr:rowOff>47627</xdr:rowOff>
    </xdr:from>
    <xdr:to>
      <xdr:col>9</xdr:col>
      <xdr:colOff>676275</xdr:colOff>
      <xdr:row>12</xdr:row>
      <xdr:rowOff>495301</xdr:rowOff>
    </xdr:to>
    <xdr:pic>
      <xdr:nvPicPr>
        <xdr:cNvPr id="17" name="Picture 25" descr="114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6896100"/>
          <a:ext cx="6000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64376</xdr:colOff>
      <xdr:row>13</xdr:row>
      <xdr:rowOff>57151</xdr:rowOff>
    </xdr:from>
    <xdr:to>
      <xdr:col>9</xdr:col>
      <xdr:colOff>676275</xdr:colOff>
      <xdr:row>13</xdr:row>
      <xdr:rowOff>533401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4560" y="7524750"/>
          <a:ext cx="612140" cy="476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2</xdr:row>
      <xdr:rowOff>76200</xdr:rowOff>
    </xdr:from>
    <xdr:to>
      <xdr:col>9</xdr:col>
      <xdr:colOff>619124</xdr:colOff>
      <xdr:row>2</xdr:row>
      <xdr:rowOff>647700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466725"/>
          <a:ext cx="542290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104778</xdr:colOff>
      <xdr:row>3</xdr:row>
      <xdr:rowOff>76201</xdr:rowOff>
    </xdr:from>
    <xdr:to>
      <xdr:col>9</xdr:col>
      <xdr:colOff>644778</xdr:colOff>
      <xdr:row>3</xdr:row>
      <xdr:rowOff>514350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1162050"/>
          <a:ext cx="539750" cy="43815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4</xdr:row>
      <xdr:rowOff>114301</xdr:rowOff>
    </xdr:from>
    <xdr:to>
      <xdr:col>9</xdr:col>
      <xdr:colOff>616201</xdr:colOff>
      <xdr:row>4</xdr:row>
      <xdr:rowOff>609600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866900"/>
          <a:ext cx="539750" cy="4953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5</xdr:row>
      <xdr:rowOff>57151</xdr:rowOff>
    </xdr:from>
    <xdr:to>
      <xdr:col>9</xdr:col>
      <xdr:colOff>561975</xdr:colOff>
      <xdr:row>5</xdr:row>
      <xdr:rowOff>600075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2476500"/>
          <a:ext cx="485775" cy="54292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6</xdr:row>
      <xdr:rowOff>47625</xdr:rowOff>
    </xdr:from>
    <xdr:to>
      <xdr:col>9</xdr:col>
      <xdr:colOff>571499</xdr:colOff>
      <xdr:row>6</xdr:row>
      <xdr:rowOff>657223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5" y="3143250"/>
          <a:ext cx="485140" cy="608965"/>
        </a:xfrm>
        <a:prstGeom prst="rect">
          <a:avLst/>
        </a:prstGeom>
      </xdr:spPr>
    </xdr:pic>
    <xdr:clientData/>
  </xdr:twoCellAnchor>
  <xdr:twoCellAnchor editAs="oneCell">
    <xdr:from>
      <xdr:col>9</xdr:col>
      <xdr:colOff>64376</xdr:colOff>
      <xdr:row>7</xdr:row>
      <xdr:rowOff>57150</xdr:rowOff>
    </xdr:from>
    <xdr:to>
      <xdr:col>9</xdr:col>
      <xdr:colOff>676275</xdr:colOff>
      <xdr:row>7</xdr:row>
      <xdr:rowOff>571499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935" y="3819525"/>
          <a:ext cx="612140" cy="513715"/>
        </a:xfrm>
        <a:prstGeom prst="rect">
          <a:avLst/>
        </a:prstGeom>
      </xdr:spPr>
    </xdr:pic>
    <xdr:clientData/>
  </xdr:twoCellAnchor>
  <xdr:oneCellAnchor>
    <xdr:from>
      <xdr:col>9</xdr:col>
      <xdr:colOff>76201</xdr:colOff>
      <xdr:row>8</xdr:row>
      <xdr:rowOff>66676</xdr:rowOff>
    </xdr:from>
    <xdr:ext cx="540000" cy="447674"/>
    <xdr:pic>
      <xdr:nvPicPr>
        <xdr:cNvPr id="8" name="Picture 15" descr="A1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4448175"/>
          <a:ext cx="539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76201</xdr:colOff>
      <xdr:row>9</xdr:row>
      <xdr:rowOff>57151</xdr:rowOff>
    </xdr:from>
    <xdr:ext cx="540000" cy="476249"/>
    <xdr:pic>
      <xdr:nvPicPr>
        <xdr:cNvPr id="9" name="Picture 4" descr="IMG_091_副本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5000625"/>
          <a:ext cx="5397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2</xdr:row>
      <xdr:rowOff>95250</xdr:rowOff>
    </xdr:from>
    <xdr:to>
      <xdr:col>9</xdr:col>
      <xdr:colOff>650648</xdr:colOff>
      <xdr:row>2</xdr:row>
      <xdr:rowOff>581025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225" y="485775"/>
          <a:ext cx="602615" cy="48577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3</xdr:row>
      <xdr:rowOff>114299</xdr:rowOff>
    </xdr:from>
    <xdr:to>
      <xdr:col>9</xdr:col>
      <xdr:colOff>648481</xdr:colOff>
      <xdr:row>3</xdr:row>
      <xdr:rowOff>523874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1151890"/>
          <a:ext cx="534035" cy="40957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4</xdr:row>
      <xdr:rowOff>28575</xdr:rowOff>
    </xdr:from>
    <xdr:to>
      <xdr:col>9</xdr:col>
      <xdr:colOff>571500</xdr:colOff>
      <xdr:row>4</xdr:row>
      <xdr:rowOff>581025</xdr:rowOff>
    </xdr:to>
    <xdr:pic>
      <xdr:nvPicPr>
        <xdr:cNvPr id="4" name="图片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1714500"/>
          <a:ext cx="4381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76200</xdr:colOff>
      <xdr:row>5</xdr:row>
      <xdr:rowOff>76201</xdr:rowOff>
    </xdr:from>
    <xdr:to>
      <xdr:col>9</xdr:col>
      <xdr:colOff>598458</xdr:colOff>
      <xdr:row>5</xdr:row>
      <xdr:rowOff>514350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62800" y="2381250"/>
          <a:ext cx="52197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123825</xdr:colOff>
      <xdr:row>6</xdr:row>
      <xdr:rowOff>38100</xdr:rowOff>
    </xdr:from>
    <xdr:to>
      <xdr:col>9</xdr:col>
      <xdr:colOff>581025</xdr:colOff>
      <xdr:row>6</xdr:row>
      <xdr:rowOff>533400</xdr:rowOff>
    </xdr:to>
    <xdr:pic>
      <xdr:nvPicPr>
        <xdr:cNvPr id="6" name="Picture 37" descr="QQ图片2014080820132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2933700"/>
          <a:ext cx="4572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66675</xdr:colOff>
      <xdr:row>7</xdr:row>
      <xdr:rowOff>85727</xdr:rowOff>
    </xdr:from>
    <xdr:to>
      <xdr:col>9</xdr:col>
      <xdr:colOff>606675</xdr:colOff>
      <xdr:row>7</xdr:row>
      <xdr:rowOff>628651</xdr:rowOff>
    </xdr:to>
    <xdr:pic>
      <xdr:nvPicPr>
        <xdr:cNvPr id="7" name="Picture 57" descr="图形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53275" y="3533775"/>
          <a:ext cx="5397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104778</xdr:colOff>
      <xdr:row>8</xdr:row>
      <xdr:rowOff>76201</xdr:rowOff>
    </xdr:from>
    <xdr:to>
      <xdr:col>9</xdr:col>
      <xdr:colOff>644778</xdr:colOff>
      <xdr:row>8</xdr:row>
      <xdr:rowOff>514350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200525"/>
          <a:ext cx="539750" cy="43815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9</xdr:row>
      <xdr:rowOff>114301</xdr:rowOff>
    </xdr:from>
    <xdr:to>
      <xdr:col>9</xdr:col>
      <xdr:colOff>616201</xdr:colOff>
      <xdr:row>9</xdr:row>
      <xdr:rowOff>609600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4905375"/>
          <a:ext cx="539750" cy="4953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10</xdr:row>
      <xdr:rowOff>57151</xdr:rowOff>
    </xdr:from>
    <xdr:to>
      <xdr:col>9</xdr:col>
      <xdr:colOff>561975</xdr:colOff>
      <xdr:row>10</xdr:row>
      <xdr:rowOff>600075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514975"/>
          <a:ext cx="485775" cy="54292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11</xdr:row>
      <xdr:rowOff>47625</xdr:rowOff>
    </xdr:from>
    <xdr:to>
      <xdr:col>9</xdr:col>
      <xdr:colOff>571499</xdr:colOff>
      <xdr:row>11</xdr:row>
      <xdr:rowOff>657223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6181725"/>
          <a:ext cx="485140" cy="608965"/>
        </a:xfrm>
        <a:prstGeom prst="rect">
          <a:avLst/>
        </a:prstGeom>
      </xdr:spPr>
    </xdr:pic>
    <xdr:clientData/>
  </xdr:twoCellAnchor>
  <xdr:twoCellAnchor editAs="oneCell">
    <xdr:from>
      <xdr:col>9</xdr:col>
      <xdr:colOff>64376</xdr:colOff>
      <xdr:row>12</xdr:row>
      <xdr:rowOff>57151</xdr:rowOff>
    </xdr:from>
    <xdr:to>
      <xdr:col>9</xdr:col>
      <xdr:colOff>676275</xdr:colOff>
      <xdr:row>12</xdr:row>
      <xdr:rowOff>571501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0735" y="6858000"/>
          <a:ext cx="612140" cy="514350"/>
        </a:xfrm>
        <a:prstGeom prst="rect">
          <a:avLst/>
        </a:prstGeom>
      </xdr:spPr>
    </xdr:pic>
    <xdr:clientData/>
  </xdr:twoCellAnchor>
  <xdr:oneCellAnchor>
    <xdr:from>
      <xdr:col>9</xdr:col>
      <xdr:colOff>76201</xdr:colOff>
      <xdr:row>13</xdr:row>
      <xdr:rowOff>66676</xdr:rowOff>
    </xdr:from>
    <xdr:ext cx="540000" cy="447674"/>
    <xdr:pic>
      <xdr:nvPicPr>
        <xdr:cNvPr id="13" name="Picture 15" descr="A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7486650"/>
          <a:ext cx="539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2</xdr:row>
      <xdr:rowOff>66677</xdr:rowOff>
    </xdr:from>
    <xdr:to>
      <xdr:col>9</xdr:col>
      <xdr:colOff>559050</xdr:colOff>
      <xdr:row>2</xdr:row>
      <xdr:rowOff>532988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5" y="457200"/>
          <a:ext cx="463550" cy="46609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57151</xdr:colOff>
      <xdr:row>3</xdr:row>
      <xdr:rowOff>85726</xdr:rowOff>
    </xdr:from>
    <xdr:to>
      <xdr:col>9</xdr:col>
      <xdr:colOff>628651</xdr:colOff>
      <xdr:row>3</xdr:row>
      <xdr:rowOff>609600</xdr:rowOff>
    </xdr:to>
    <xdr:pic>
      <xdr:nvPicPr>
        <xdr:cNvPr id="3" name="Picture 22" descr="11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1057275"/>
          <a:ext cx="5715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85726</xdr:colOff>
      <xdr:row>4</xdr:row>
      <xdr:rowOff>76203</xdr:rowOff>
    </xdr:from>
    <xdr:to>
      <xdr:col>9</xdr:col>
      <xdr:colOff>625726</xdr:colOff>
      <xdr:row>4</xdr:row>
      <xdr:rowOff>628651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666875"/>
          <a:ext cx="539750" cy="5524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57152</xdr:colOff>
      <xdr:row>5</xdr:row>
      <xdr:rowOff>85731</xdr:rowOff>
    </xdr:from>
    <xdr:to>
      <xdr:col>9</xdr:col>
      <xdr:colOff>597152</xdr:colOff>
      <xdr:row>5</xdr:row>
      <xdr:rowOff>552451</xdr:rowOff>
    </xdr:to>
    <xdr:pic>
      <xdr:nvPicPr>
        <xdr:cNvPr id="5" name="Picture 11" descr="3107u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2352675"/>
          <a:ext cx="5397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104775</xdr:colOff>
      <xdr:row>6</xdr:row>
      <xdr:rowOff>76200</xdr:rowOff>
    </xdr:from>
    <xdr:ext cx="540000" cy="457198"/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2962275"/>
          <a:ext cx="539750" cy="456565"/>
        </a:xfrm>
        <a:prstGeom prst="rect">
          <a:avLst/>
        </a:prstGeom>
      </xdr:spPr>
    </xdr:pic>
    <xdr:clientData/>
  </xdr:oneCellAnchor>
  <xdr:twoCellAnchor editAs="oneCell">
    <xdr:from>
      <xdr:col>9</xdr:col>
      <xdr:colOff>47625</xdr:colOff>
      <xdr:row>7</xdr:row>
      <xdr:rowOff>38100</xdr:rowOff>
    </xdr:from>
    <xdr:to>
      <xdr:col>9</xdr:col>
      <xdr:colOff>609599</xdr:colOff>
      <xdr:row>7</xdr:row>
      <xdr:rowOff>600074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3590925"/>
          <a:ext cx="561340" cy="561340"/>
        </a:xfrm>
        <a:prstGeom prst="rect">
          <a:avLst/>
        </a:prstGeom>
      </xdr:spPr>
    </xdr:pic>
    <xdr:clientData/>
  </xdr:twoCellAnchor>
  <xdr:twoCellAnchor editAs="oneCell">
    <xdr:from>
      <xdr:col>9</xdr:col>
      <xdr:colOff>85726</xdr:colOff>
      <xdr:row>8</xdr:row>
      <xdr:rowOff>57153</xdr:rowOff>
    </xdr:from>
    <xdr:to>
      <xdr:col>9</xdr:col>
      <xdr:colOff>571500</xdr:colOff>
      <xdr:row>8</xdr:row>
      <xdr:rowOff>600075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4276725"/>
          <a:ext cx="485775" cy="54292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9</xdr:row>
      <xdr:rowOff>38100</xdr:rowOff>
    </xdr:from>
    <xdr:to>
      <xdr:col>9</xdr:col>
      <xdr:colOff>613850</xdr:colOff>
      <xdr:row>9</xdr:row>
      <xdr:rowOff>533400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4924425"/>
          <a:ext cx="527685" cy="495300"/>
        </a:xfrm>
        <a:prstGeom prst="rect">
          <a:avLst/>
        </a:prstGeom>
      </xdr:spPr>
    </xdr:pic>
    <xdr:clientData/>
  </xdr:twoCellAnchor>
  <xdr:twoCellAnchor editAs="oneCell">
    <xdr:from>
      <xdr:col>9</xdr:col>
      <xdr:colOff>64376</xdr:colOff>
      <xdr:row>10</xdr:row>
      <xdr:rowOff>57151</xdr:rowOff>
    </xdr:from>
    <xdr:to>
      <xdr:col>9</xdr:col>
      <xdr:colOff>676275</xdr:colOff>
      <xdr:row>10</xdr:row>
      <xdr:rowOff>552451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6910" y="5514975"/>
          <a:ext cx="612140" cy="4953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11</xdr:row>
      <xdr:rowOff>95250</xdr:rowOff>
    </xdr:from>
    <xdr:to>
      <xdr:col>9</xdr:col>
      <xdr:colOff>650648</xdr:colOff>
      <xdr:row>11</xdr:row>
      <xdr:rowOff>561975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6172200"/>
          <a:ext cx="602615" cy="466725"/>
        </a:xfrm>
        <a:prstGeom prst="rect">
          <a:avLst/>
        </a:prstGeom>
      </xdr:spPr>
    </xdr:pic>
    <xdr:clientData/>
  </xdr:twoCellAnchor>
  <xdr:oneCellAnchor>
    <xdr:from>
      <xdr:col>9</xdr:col>
      <xdr:colOff>95251</xdr:colOff>
      <xdr:row>12</xdr:row>
      <xdr:rowOff>85726</xdr:rowOff>
    </xdr:from>
    <xdr:ext cx="540000" cy="447674"/>
    <xdr:pic>
      <xdr:nvPicPr>
        <xdr:cNvPr id="14" name="Picture 15" descr="A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5" y="6810375"/>
          <a:ext cx="539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76201</xdr:colOff>
      <xdr:row>13</xdr:row>
      <xdr:rowOff>57151</xdr:rowOff>
    </xdr:from>
    <xdr:ext cx="540000" cy="476249"/>
    <xdr:pic>
      <xdr:nvPicPr>
        <xdr:cNvPr id="15" name="Picture 4" descr="IMG_091_副本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7343775"/>
          <a:ext cx="5397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9</xdr:col>
      <xdr:colOff>88307</xdr:colOff>
      <xdr:row>14</xdr:row>
      <xdr:rowOff>38100</xdr:rowOff>
    </xdr:from>
    <xdr:to>
      <xdr:col>9</xdr:col>
      <xdr:colOff>609600</xdr:colOff>
      <xdr:row>14</xdr:row>
      <xdr:rowOff>523875</xdr:rowOff>
    </xdr:to>
    <xdr:pic>
      <xdr:nvPicPr>
        <xdr:cNvPr id="16" name="Picture 10" descr="33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51040" y="7886700"/>
          <a:ext cx="52133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76201</xdr:colOff>
      <xdr:row>2</xdr:row>
      <xdr:rowOff>57151</xdr:rowOff>
    </xdr:from>
    <xdr:ext cx="540000" cy="476249"/>
    <xdr:pic>
      <xdr:nvPicPr>
        <xdr:cNvPr id="3" name="Picture 4" descr="IMG_091_副本">
          <a:extLst>
            <a:ext uri="{FF2B5EF4-FFF2-40B4-BE49-F238E27FC236}">
              <a16:creationId xmlns:a16="http://schemas.microsoft.com/office/drawing/2014/main" id="{7E689C69-3E89-4542-8A52-A0E2546638C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1" y="5000626"/>
          <a:ext cx="540000" cy="476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9</xdr:col>
      <xdr:colOff>57152</xdr:colOff>
      <xdr:row>3</xdr:row>
      <xdr:rowOff>85731</xdr:rowOff>
    </xdr:from>
    <xdr:to>
      <xdr:col>9</xdr:col>
      <xdr:colOff>597152</xdr:colOff>
      <xdr:row>3</xdr:row>
      <xdr:rowOff>590550</xdr:rowOff>
    </xdr:to>
    <xdr:pic>
      <xdr:nvPicPr>
        <xdr:cNvPr id="4" name="Picture 11" descr="3107u">
          <a:extLst>
            <a:ext uri="{FF2B5EF4-FFF2-40B4-BE49-F238E27FC236}">
              <a16:creationId xmlns:a16="http://schemas.microsoft.com/office/drawing/2014/main" id="{8FD228D8-6F91-4F17-A94F-E06925F44C5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77" y="1628781"/>
          <a:ext cx="540000" cy="504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104775</xdr:colOff>
      <xdr:row>4</xdr:row>
      <xdr:rowOff>76200</xdr:rowOff>
    </xdr:from>
    <xdr:ext cx="540000" cy="457198"/>
    <xdr:pic>
      <xdr:nvPicPr>
        <xdr:cNvPr id="5" name="图片 4">
          <a:extLst>
            <a:ext uri="{FF2B5EF4-FFF2-40B4-BE49-F238E27FC236}">
              <a16:creationId xmlns:a16="http://schemas.microsoft.com/office/drawing/2014/main" id="{9E1684C3-ED5A-487B-8F84-D9D4D118CC98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2962275"/>
          <a:ext cx="540000" cy="457198"/>
        </a:xfrm>
        <a:prstGeom prst="rect">
          <a:avLst/>
        </a:prstGeom>
      </xdr:spPr>
    </xdr:pic>
    <xdr:clientData/>
  </xdr:oneCellAnchor>
  <xdr:twoCellAnchor editAs="oneCell">
    <xdr:from>
      <xdr:col>9</xdr:col>
      <xdr:colOff>47625</xdr:colOff>
      <xdr:row>5</xdr:row>
      <xdr:rowOff>38100</xdr:rowOff>
    </xdr:from>
    <xdr:to>
      <xdr:col>9</xdr:col>
      <xdr:colOff>609599</xdr:colOff>
      <xdr:row>5</xdr:row>
      <xdr:rowOff>600074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7C694EB-D455-4305-BD79-5CA98CDAE74A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3590925"/>
          <a:ext cx="561974" cy="561974"/>
        </a:xfrm>
        <a:prstGeom prst="rect">
          <a:avLst/>
        </a:prstGeom>
      </xdr:spPr>
    </xdr:pic>
    <xdr:clientData/>
  </xdr:twoCellAnchor>
  <xdr:twoCellAnchor editAs="oneCell">
    <xdr:from>
      <xdr:col>9</xdr:col>
      <xdr:colOff>85726</xdr:colOff>
      <xdr:row>6</xdr:row>
      <xdr:rowOff>57153</xdr:rowOff>
    </xdr:from>
    <xdr:to>
      <xdr:col>9</xdr:col>
      <xdr:colOff>571500</xdr:colOff>
      <xdr:row>6</xdr:row>
      <xdr:rowOff>600075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AD9707F-11CA-493B-AA66-0BD9BCF69576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1" y="4276728"/>
          <a:ext cx="485774" cy="542922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7</xdr:row>
      <xdr:rowOff>38100</xdr:rowOff>
    </xdr:from>
    <xdr:to>
      <xdr:col>9</xdr:col>
      <xdr:colOff>613850</xdr:colOff>
      <xdr:row>7</xdr:row>
      <xdr:rowOff>533400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A345FAB-34B9-4A13-A208-49FA33F4E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4924425"/>
          <a:ext cx="528125" cy="495300"/>
        </a:xfrm>
        <a:prstGeom prst="rect">
          <a:avLst/>
        </a:prstGeom>
      </xdr:spPr>
    </xdr:pic>
    <xdr:clientData/>
  </xdr:twoCellAnchor>
  <xdr:twoCellAnchor editAs="oneCell">
    <xdr:from>
      <xdr:col>9</xdr:col>
      <xdr:colOff>64376</xdr:colOff>
      <xdr:row>8</xdr:row>
      <xdr:rowOff>57151</xdr:rowOff>
    </xdr:from>
    <xdr:to>
      <xdr:col>9</xdr:col>
      <xdr:colOff>676275</xdr:colOff>
      <xdr:row>8</xdr:row>
      <xdr:rowOff>552451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CF26BD0-068C-495A-BAC4-BE3E36C20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7151" y="5514976"/>
          <a:ext cx="611899" cy="4953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9</xdr:row>
      <xdr:rowOff>95250</xdr:rowOff>
    </xdr:from>
    <xdr:to>
      <xdr:col>9</xdr:col>
      <xdr:colOff>650648</xdr:colOff>
      <xdr:row>9</xdr:row>
      <xdr:rowOff>561975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72D7B78-26D1-436B-83E7-A6F04301B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6172200"/>
          <a:ext cx="603023" cy="466725"/>
        </a:xfrm>
        <a:prstGeom prst="rect">
          <a:avLst/>
        </a:prstGeom>
      </xdr:spPr>
    </xdr:pic>
    <xdr:clientData/>
  </xdr:twoCellAnchor>
  <xdr:oneCellAnchor>
    <xdr:from>
      <xdr:col>9</xdr:col>
      <xdr:colOff>95251</xdr:colOff>
      <xdr:row>10</xdr:row>
      <xdr:rowOff>85726</xdr:rowOff>
    </xdr:from>
    <xdr:ext cx="540000" cy="447674"/>
    <xdr:pic>
      <xdr:nvPicPr>
        <xdr:cNvPr id="11" name="Picture 15" descr="A1">
          <a:extLst>
            <a:ext uri="{FF2B5EF4-FFF2-40B4-BE49-F238E27FC236}">
              <a16:creationId xmlns:a16="http://schemas.microsoft.com/office/drawing/2014/main" id="{02AC017F-5188-4263-AA4B-0A136484609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6" y="6810376"/>
          <a:ext cx="540000" cy="447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9</xdr:col>
      <xdr:colOff>88307</xdr:colOff>
      <xdr:row>11</xdr:row>
      <xdr:rowOff>38100</xdr:rowOff>
    </xdr:from>
    <xdr:to>
      <xdr:col>9</xdr:col>
      <xdr:colOff>609600</xdr:colOff>
      <xdr:row>11</xdr:row>
      <xdr:rowOff>523875</xdr:rowOff>
    </xdr:to>
    <xdr:pic>
      <xdr:nvPicPr>
        <xdr:cNvPr id="12" name="Picture 10" descr="335">
          <a:extLst>
            <a:ext uri="{FF2B5EF4-FFF2-40B4-BE49-F238E27FC236}">
              <a16:creationId xmlns:a16="http://schemas.microsoft.com/office/drawing/2014/main" id="{D88BCFF3-2070-4323-9919-AC175E4D7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51082" y="7886700"/>
          <a:ext cx="521293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A7" sqref="A7:XFD7"/>
    </sheetView>
  </sheetViews>
  <sheetFormatPr defaultColWidth="9" defaultRowHeight="14.25" x14ac:dyDescent="0.2"/>
  <cols>
    <col min="1" max="1" width="6.25" customWidth="1"/>
    <col min="2" max="2" width="15.75" customWidth="1"/>
    <col min="7" max="7" width="12.125" customWidth="1"/>
    <col min="8" max="8" width="10.375" customWidth="1"/>
    <col min="11" max="11" width="12" customWidth="1"/>
    <col min="12" max="12" width="19.75" customWidth="1"/>
    <col min="13" max="13" width="12.625" customWidth="1"/>
  </cols>
  <sheetData>
    <row r="1" spans="1:14" s="1" customFormat="1" ht="15.75" x14ac:dyDescent="0.2">
      <c r="A1" s="4"/>
      <c r="B1" s="7" t="s">
        <v>0</v>
      </c>
      <c r="C1" s="7"/>
      <c r="D1" s="7"/>
      <c r="E1" s="7"/>
      <c r="F1" s="8"/>
      <c r="G1" s="9"/>
      <c r="H1" s="10">
        <v>45743</v>
      </c>
      <c r="I1" s="26" t="s">
        <v>1</v>
      </c>
      <c r="J1" s="27"/>
      <c r="K1" s="28"/>
    </row>
    <row r="2" spans="1:14" s="1" customFormat="1" ht="15" x14ac:dyDescent="0.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1" t="s">
        <v>8</v>
      </c>
      <c r="H2" s="13" t="s">
        <v>9</v>
      </c>
      <c r="I2" s="11" t="s">
        <v>10</v>
      </c>
      <c r="J2" s="11" t="s">
        <v>11</v>
      </c>
      <c r="K2" s="11" t="s">
        <v>12</v>
      </c>
      <c r="L2" s="29" t="s">
        <v>13</v>
      </c>
      <c r="M2" s="29" t="s">
        <v>14</v>
      </c>
      <c r="N2" s="30"/>
    </row>
    <row r="3" spans="1:14" s="4" customFormat="1" ht="48.75" customHeight="1" x14ac:dyDescent="0.25">
      <c r="A3" s="14">
        <v>1</v>
      </c>
      <c r="B3" s="15" t="s">
        <v>15</v>
      </c>
      <c r="C3" s="15">
        <v>100</v>
      </c>
      <c r="D3" s="14">
        <v>240</v>
      </c>
      <c r="E3" s="14">
        <f>C3*D3</f>
        <v>24000</v>
      </c>
      <c r="F3" s="17">
        <v>0.76</v>
      </c>
      <c r="G3" s="17">
        <f t="shared" ref="G3:G9" si="0">F3/2</f>
        <v>0.38</v>
      </c>
      <c r="H3" s="18">
        <f>E3*G3</f>
        <v>9120</v>
      </c>
      <c r="I3" s="31">
        <v>45699</v>
      </c>
      <c r="J3" s="14"/>
      <c r="K3" s="14" t="s">
        <v>16</v>
      </c>
      <c r="L3" s="14" t="s">
        <v>17</v>
      </c>
      <c r="M3" s="34" t="s">
        <v>18</v>
      </c>
      <c r="N3" s="39"/>
    </row>
    <row r="4" spans="1:14" s="3" customFormat="1" ht="48.75" customHeight="1" x14ac:dyDescent="0.25">
      <c r="A4" s="14">
        <v>2</v>
      </c>
      <c r="B4" s="15" t="s">
        <v>19</v>
      </c>
      <c r="C4" s="15">
        <v>100</v>
      </c>
      <c r="D4" s="14">
        <v>240</v>
      </c>
      <c r="E4" s="14">
        <f t="shared" ref="E4:E9" si="1">C4*D4</f>
        <v>24000</v>
      </c>
      <c r="F4" s="16">
        <v>0.93</v>
      </c>
      <c r="G4" s="17">
        <f t="shared" si="0"/>
        <v>0.46500000000000002</v>
      </c>
      <c r="H4" s="18">
        <f t="shared" ref="H4:H9" si="2">E4*G4</f>
        <v>11160</v>
      </c>
      <c r="I4" s="31">
        <v>45699</v>
      </c>
      <c r="J4" s="14"/>
      <c r="K4" s="14" t="s">
        <v>16</v>
      </c>
      <c r="L4" s="14" t="s">
        <v>17</v>
      </c>
      <c r="M4" s="34" t="s">
        <v>18</v>
      </c>
      <c r="N4" s="39"/>
    </row>
    <row r="5" spans="1:14" s="3" customFormat="1" ht="48.75" customHeight="1" x14ac:dyDescent="0.25">
      <c r="A5" s="14">
        <v>3</v>
      </c>
      <c r="B5" s="14" t="s">
        <v>20</v>
      </c>
      <c r="C5" s="15">
        <v>100</v>
      </c>
      <c r="D5" s="14">
        <v>240</v>
      </c>
      <c r="E5" s="14">
        <f t="shared" si="1"/>
        <v>24000</v>
      </c>
      <c r="F5" s="16">
        <v>0.88</v>
      </c>
      <c r="G5" s="17">
        <f t="shared" si="0"/>
        <v>0.44</v>
      </c>
      <c r="H5" s="18">
        <f t="shared" si="2"/>
        <v>10560</v>
      </c>
      <c r="I5" s="31">
        <v>45699</v>
      </c>
      <c r="J5" s="32"/>
      <c r="K5" s="14" t="s">
        <v>21</v>
      </c>
      <c r="L5" s="41" t="s">
        <v>22</v>
      </c>
      <c r="M5" s="34" t="s">
        <v>18</v>
      </c>
      <c r="N5" s="39"/>
    </row>
    <row r="6" spans="1:14" s="4" customFormat="1" ht="53.25" customHeight="1" x14ac:dyDescent="0.2">
      <c r="A6" s="14">
        <v>4</v>
      </c>
      <c r="B6" s="14" t="s">
        <v>23</v>
      </c>
      <c r="C6" s="15">
        <v>150</v>
      </c>
      <c r="D6" s="14">
        <v>240</v>
      </c>
      <c r="E6" s="14">
        <f t="shared" si="1"/>
        <v>36000</v>
      </c>
      <c r="F6" s="17">
        <v>0.79</v>
      </c>
      <c r="G6" s="17">
        <f t="shared" si="0"/>
        <v>0.39500000000000002</v>
      </c>
      <c r="H6" s="18">
        <f t="shared" si="2"/>
        <v>14220</v>
      </c>
      <c r="I6" s="31">
        <v>45699</v>
      </c>
      <c r="J6" s="32"/>
      <c r="K6" s="14" t="s">
        <v>21</v>
      </c>
      <c r="L6" s="14" t="s">
        <v>24</v>
      </c>
      <c r="M6" s="34" t="s">
        <v>18</v>
      </c>
      <c r="N6" s="52" t="s">
        <v>25</v>
      </c>
    </row>
    <row r="7" spans="1:14" s="5" customFormat="1" ht="52.5" customHeight="1" x14ac:dyDescent="0.25">
      <c r="A7" s="14">
        <v>5</v>
      </c>
      <c r="B7" s="14" t="s">
        <v>26</v>
      </c>
      <c r="C7" s="15">
        <v>350</v>
      </c>
      <c r="D7" s="14">
        <v>240</v>
      </c>
      <c r="E7" s="14">
        <f t="shared" si="1"/>
        <v>84000</v>
      </c>
      <c r="F7" s="16">
        <v>0.81</v>
      </c>
      <c r="G7" s="17">
        <f t="shared" si="0"/>
        <v>0.40500000000000003</v>
      </c>
      <c r="H7" s="18">
        <f t="shared" si="2"/>
        <v>34020</v>
      </c>
      <c r="I7" s="31">
        <v>45699</v>
      </c>
      <c r="J7" s="14"/>
      <c r="K7" s="14" t="s">
        <v>21</v>
      </c>
      <c r="L7" s="24" t="s">
        <v>27</v>
      </c>
      <c r="M7" s="34" t="s">
        <v>18</v>
      </c>
      <c r="N7" s="39"/>
    </row>
    <row r="8" spans="1:14" s="2" customFormat="1" ht="53.25" customHeight="1" x14ac:dyDescent="0.25">
      <c r="A8" s="14">
        <v>6</v>
      </c>
      <c r="B8" s="14" t="s">
        <v>28</v>
      </c>
      <c r="C8" s="15">
        <v>100</v>
      </c>
      <c r="D8" s="14">
        <v>480</v>
      </c>
      <c r="E8" s="14">
        <f t="shared" si="1"/>
        <v>48000</v>
      </c>
      <c r="F8" s="16">
        <v>0.62</v>
      </c>
      <c r="G8" s="17">
        <f t="shared" si="0"/>
        <v>0.31</v>
      </c>
      <c r="H8" s="18">
        <f t="shared" si="2"/>
        <v>14880</v>
      </c>
      <c r="I8" s="31">
        <v>45699</v>
      </c>
      <c r="J8" s="32"/>
      <c r="K8" s="14" t="s">
        <v>21</v>
      </c>
      <c r="L8" s="33"/>
      <c r="M8" s="34"/>
      <c r="N8" s="35"/>
    </row>
    <row r="9" spans="1:14" s="6" customFormat="1" ht="44.25" customHeight="1" x14ac:dyDescent="0.25">
      <c r="A9" s="14">
        <v>7</v>
      </c>
      <c r="B9" s="15" t="s">
        <v>29</v>
      </c>
      <c r="C9" s="15">
        <v>200</v>
      </c>
      <c r="D9" s="14">
        <v>360</v>
      </c>
      <c r="E9" s="14">
        <f t="shared" si="1"/>
        <v>72000</v>
      </c>
      <c r="F9" s="16">
        <v>0.65</v>
      </c>
      <c r="G9" s="17">
        <f t="shared" si="0"/>
        <v>0.32500000000000001</v>
      </c>
      <c r="H9" s="18">
        <f t="shared" si="2"/>
        <v>23400</v>
      </c>
      <c r="I9" s="31">
        <v>45699</v>
      </c>
      <c r="J9" s="14"/>
      <c r="K9" s="14" t="s">
        <v>21</v>
      </c>
      <c r="L9" s="41" t="s">
        <v>30</v>
      </c>
      <c r="M9" s="34" t="s">
        <v>18</v>
      </c>
      <c r="N9" s="35"/>
    </row>
    <row r="10" spans="1:14" ht="15.75" x14ac:dyDescent="0.25">
      <c r="A10" s="65"/>
      <c r="B10" s="14" t="s">
        <v>31</v>
      </c>
      <c r="C10" s="65">
        <f>SUM(C3:C9)</f>
        <v>1100</v>
      </c>
      <c r="D10" s="65"/>
      <c r="E10" s="65"/>
      <c r="F10" s="65"/>
      <c r="G10" s="65"/>
      <c r="H10" s="59">
        <f>SUM(H3:H9)</f>
        <v>117360</v>
      </c>
      <c r="I10" s="65"/>
      <c r="J10" s="65"/>
      <c r="K10" s="65"/>
      <c r="L10" s="65"/>
      <c r="M10" s="65"/>
      <c r="N10" s="65"/>
    </row>
    <row r="11" spans="1:14" ht="15.75" x14ac:dyDescent="0.2">
      <c r="F11" s="60" t="s">
        <v>32</v>
      </c>
      <c r="G11" s="61">
        <v>1350</v>
      </c>
      <c r="H11" s="62">
        <f>G11*7.3</f>
        <v>9855</v>
      </c>
      <c r="I11" s="50"/>
    </row>
    <row r="12" spans="1:14" ht="15" x14ac:dyDescent="0.2">
      <c r="F12" s="50"/>
      <c r="G12" s="70" t="s">
        <v>33</v>
      </c>
      <c r="H12" s="71">
        <f>SUM(H10:H11)</f>
        <v>127215</v>
      </c>
      <c r="I12" s="50"/>
    </row>
  </sheetData>
  <phoneticPr fontId="2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workbookViewId="0">
      <pane ySplit="2" topLeftCell="A33" activePane="bottomLeft" state="frozen"/>
      <selection pane="bottomLeft" activeCell="K26" sqref="K26"/>
    </sheetView>
  </sheetViews>
  <sheetFormatPr defaultColWidth="9" defaultRowHeight="14.25" x14ac:dyDescent="0.2"/>
  <cols>
    <col min="1" max="1" width="6.875" customWidth="1"/>
    <col min="2" max="2" width="17.75" customWidth="1"/>
    <col min="7" max="7" width="11.5" customWidth="1"/>
    <col min="8" max="8" width="11.875" customWidth="1"/>
    <col min="11" max="11" width="11.375" customWidth="1"/>
    <col min="12" max="12" width="15.875" customWidth="1"/>
    <col min="13" max="13" width="14.125" customWidth="1"/>
  </cols>
  <sheetData>
    <row r="1" spans="1:17" s="1" customFormat="1" ht="15.75" x14ac:dyDescent="0.2">
      <c r="A1" s="4"/>
      <c r="B1" s="7" t="s">
        <v>0</v>
      </c>
      <c r="C1" s="7"/>
      <c r="D1" s="7"/>
      <c r="E1" s="7"/>
      <c r="F1" s="8"/>
      <c r="G1" s="9"/>
      <c r="H1" s="10">
        <v>45762</v>
      </c>
      <c r="I1" s="26" t="s">
        <v>1</v>
      </c>
      <c r="J1" s="27"/>
      <c r="K1" s="28"/>
    </row>
    <row r="2" spans="1:17" s="1" customFormat="1" ht="15" x14ac:dyDescent="0.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1" t="s">
        <v>8</v>
      </c>
      <c r="H2" s="13" t="s">
        <v>9</v>
      </c>
      <c r="I2" s="11" t="s">
        <v>10</v>
      </c>
      <c r="J2" s="11" t="s">
        <v>11</v>
      </c>
      <c r="K2" s="11" t="s">
        <v>12</v>
      </c>
      <c r="L2" s="29" t="s">
        <v>13</v>
      </c>
      <c r="M2" s="29" t="s">
        <v>14</v>
      </c>
      <c r="N2" s="30"/>
    </row>
    <row r="3" spans="1:17" s="4" customFormat="1" ht="48.75" customHeight="1" x14ac:dyDescent="0.25">
      <c r="A3" s="14">
        <v>1</v>
      </c>
      <c r="B3" s="15" t="s">
        <v>34</v>
      </c>
      <c r="C3" s="15">
        <v>100</v>
      </c>
      <c r="D3" s="14">
        <v>240</v>
      </c>
      <c r="E3" s="14">
        <f>C3*D3</f>
        <v>24000</v>
      </c>
      <c r="F3" s="17">
        <v>0.76</v>
      </c>
      <c r="G3" s="17">
        <f t="shared" ref="G3:G29" si="0">F3/2</f>
        <v>0.38</v>
      </c>
      <c r="H3" s="18">
        <f>E3*G3</f>
        <v>9120</v>
      </c>
      <c r="I3" s="31">
        <v>45699</v>
      </c>
      <c r="J3" s="14"/>
      <c r="K3" s="14" t="s">
        <v>35</v>
      </c>
      <c r="L3" s="14" t="s">
        <v>17</v>
      </c>
      <c r="M3" s="34" t="s">
        <v>18</v>
      </c>
      <c r="N3" s="39"/>
    </row>
    <row r="4" spans="1:17" s="3" customFormat="1" ht="48.75" customHeight="1" x14ac:dyDescent="0.25">
      <c r="A4" s="14">
        <v>2</v>
      </c>
      <c r="B4" s="15" t="s">
        <v>36</v>
      </c>
      <c r="C4" s="15">
        <v>100</v>
      </c>
      <c r="D4" s="14">
        <v>240</v>
      </c>
      <c r="E4" s="14">
        <f t="shared" ref="E4:E10" si="1">C4*D4</f>
        <v>24000</v>
      </c>
      <c r="F4" s="16">
        <v>0.93</v>
      </c>
      <c r="G4" s="17">
        <f t="shared" si="0"/>
        <v>0.46500000000000002</v>
      </c>
      <c r="H4" s="18">
        <f t="shared" ref="H4:H28" si="2">E4*G4</f>
        <v>11160</v>
      </c>
      <c r="I4" s="31">
        <v>45699</v>
      </c>
      <c r="J4" s="14"/>
      <c r="K4" s="14" t="s">
        <v>35</v>
      </c>
      <c r="L4" s="14" t="s">
        <v>17</v>
      </c>
      <c r="M4" s="34" t="s">
        <v>18</v>
      </c>
      <c r="N4" s="39"/>
    </row>
    <row r="5" spans="1:17" s="3" customFormat="1" ht="48.75" customHeight="1" x14ac:dyDescent="0.25">
      <c r="A5" s="14">
        <v>3</v>
      </c>
      <c r="B5" s="14" t="s">
        <v>37</v>
      </c>
      <c r="C5" s="15">
        <v>100</v>
      </c>
      <c r="D5" s="14">
        <v>240</v>
      </c>
      <c r="E5" s="14">
        <f t="shared" si="1"/>
        <v>24000</v>
      </c>
      <c r="F5" s="16">
        <v>0.88</v>
      </c>
      <c r="G5" s="17">
        <f t="shared" si="0"/>
        <v>0.44</v>
      </c>
      <c r="H5" s="18">
        <f t="shared" si="2"/>
        <v>10560</v>
      </c>
      <c r="I5" s="31">
        <v>45699</v>
      </c>
      <c r="J5" s="32"/>
      <c r="K5" s="14" t="s">
        <v>38</v>
      </c>
      <c r="L5" s="41" t="s">
        <v>22</v>
      </c>
      <c r="M5" s="34" t="s">
        <v>18</v>
      </c>
      <c r="N5" s="39"/>
    </row>
    <row r="6" spans="1:17" s="5" customFormat="1" ht="52.5" customHeight="1" x14ac:dyDescent="0.25">
      <c r="A6" s="14">
        <v>4</v>
      </c>
      <c r="B6" s="14" t="s">
        <v>39</v>
      </c>
      <c r="C6" s="15">
        <v>350</v>
      </c>
      <c r="D6" s="14">
        <v>240</v>
      </c>
      <c r="E6" s="14">
        <f t="shared" si="1"/>
        <v>84000</v>
      </c>
      <c r="F6" s="16">
        <v>0.81</v>
      </c>
      <c r="G6" s="17">
        <f t="shared" si="0"/>
        <v>0.40500000000000003</v>
      </c>
      <c r="H6" s="18">
        <f t="shared" si="2"/>
        <v>34020</v>
      </c>
      <c r="I6" s="31">
        <v>45699</v>
      </c>
      <c r="J6" s="14"/>
      <c r="K6" s="14" t="s">
        <v>38</v>
      </c>
      <c r="L6" s="24" t="s">
        <v>27</v>
      </c>
      <c r="M6" s="34" t="s">
        <v>18</v>
      </c>
      <c r="N6" s="39"/>
    </row>
    <row r="7" spans="1:17" s="5" customFormat="1" ht="52.5" customHeight="1" x14ac:dyDescent="0.2">
      <c r="A7" s="14">
        <v>5</v>
      </c>
      <c r="B7" s="14" t="s">
        <v>40</v>
      </c>
      <c r="C7" s="15">
        <v>150</v>
      </c>
      <c r="D7" s="14">
        <v>240</v>
      </c>
      <c r="E7" s="14">
        <f t="shared" si="1"/>
        <v>36000</v>
      </c>
      <c r="F7" s="16">
        <v>0.98</v>
      </c>
      <c r="G7" s="17">
        <f t="shared" si="0"/>
        <v>0.49</v>
      </c>
      <c r="H7" s="18">
        <f t="shared" si="2"/>
        <v>17640</v>
      </c>
      <c r="I7" s="31">
        <v>45699</v>
      </c>
      <c r="J7" s="14"/>
      <c r="K7" s="14" t="s">
        <v>41</v>
      </c>
      <c r="L7" s="24" t="s">
        <v>42</v>
      </c>
      <c r="M7" s="34" t="s">
        <v>18</v>
      </c>
      <c r="N7" s="40"/>
    </row>
    <row r="8" spans="1:17" s="4" customFormat="1" ht="52.5" customHeight="1" x14ac:dyDescent="0.2">
      <c r="A8" s="14">
        <v>6</v>
      </c>
      <c r="B8" s="14" t="s">
        <v>43</v>
      </c>
      <c r="C8" s="15">
        <v>100</v>
      </c>
      <c r="D8" s="14">
        <v>240</v>
      </c>
      <c r="E8" s="14">
        <f t="shared" si="1"/>
        <v>24000</v>
      </c>
      <c r="F8" s="17">
        <v>0.64</v>
      </c>
      <c r="G8" s="17">
        <f t="shared" si="0"/>
        <v>0.32</v>
      </c>
      <c r="H8" s="18">
        <f t="shared" si="2"/>
        <v>7680</v>
      </c>
      <c r="I8" s="31">
        <v>45699</v>
      </c>
      <c r="J8" s="14"/>
      <c r="K8" s="14" t="s">
        <v>41</v>
      </c>
      <c r="L8" s="14" t="s">
        <v>17</v>
      </c>
      <c r="M8" s="34" t="s">
        <v>18</v>
      </c>
      <c r="N8" s="52" t="s">
        <v>25</v>
      </c>
    </row>
    <row r="9" spans="1:17" s="6" customFormat="1" ht="44.25" customHeight="1" x14ac:dyDescent="0.25">
      <c r="A9" s="14">
        <v>7</v>
      </c>
      <c r="B9" s="15" t="s">
        <v>44</v>
      </c>
      <c r="C9" s="15">
        <v>200</v>
      </c>
      <c r="D9" s="14">
        <v>360</v>
      </c>
      <c r="E9" s="14">
        <f t="shared" si="1"/>
        <v>72000</v>
      </c>
      <c r="F9" s="16">
        <v>0.65</v>
      </c>
      <c r="G9" s="17">
        <f t="shared" si="0"/>
        <v>0.32500000000000001</v>
      </c>
      <c r="H9" s="18">
        <f t="shared" si="2"/>
        <v>23400</v>
      </c>
      <c r="I9" s="31">
        <v>45699</v>
      </c>
      <c r="J9" s="14"/>
      <c r="K9" s="14" t="s">
        <v>38</v>
      </c>
      <c r="L9" s="41" t="s">
        <v>30</v>
      </c>
      <c r="M9" s="34" t="s">
        <v>18</v>
      </c>
      <c r="N9" s="35"/>
    </row>
    <row r="10" spans="1:17" s="5" customFormat="1" ht="52.5" customHeight="1" x14ac:dyDescent="0.2">
      <c r="A10" s="14">
        <v>8</v>
      </c>
      <c r="B10" s="14" t="s">
        <v>45</v>
      </c>
      <c r="C10" s="15">
        <v>50</v>
      </c>
      <c r="D10" s="14">
        <v>240</v>
      </c>
      <c r="E10" s="14">
        <f t="shared" si="1"/>
        <v>12000</v>
      </c>
      <c r="F10" s="16">
        <v>0.79</v>
      </c>
      <c r="G10" s="17">
        <f t="shared" si="0"/>
        <v>0.39500000000000002</v>
      </c>
      <c r="H10" s="18">
        <f t="shared" si="2"/>
        <v>4740</v>
      </c>
      <c r="I10" s="31">
        <v>45699</v>
      </c>
      <c r="J10" s="14"/>
      <c r="K10" s="14" t="s">
        <v>41</v>
      </c>
      <c r="L10" s="14" t="s">
        <v>46</v>
      </c>
      <c r="M10" s="34" t="s">
        <v>18</v>
      </c>
      <c r="N10" s="53" t="s">
        <v>25</v>
      </c>
    </row>
    <row r="11" spans="1:17" s="4" customFormat="1" ht="53.25" customHeight="1" x14ac:dyDescent="0.2">
      <c r="A11" s="14">
        <v>9</v>
      </c>
      <c r="B11" s="14" t="s">
        <v>47</v>
      </c>
      <c r="C11" s="15">
        <v>50</v>
      </c>
      <c r="D11" s="14">
        <v>240</v>
      </c>
      <c r="E11" s="14">
        <f t="shared" ref="E11:E32" si="3">C11*D11</f>
        <v>12000</v>
      </c>
      <c r="F11" s="17">
        <v>0.89</v>
      </c>
      <c r="G11" s="17">
        <f t="shared" si="0"/>
        <v>0.44500000000000001</v>
      </c>
      <c r="H11" s="18">
        <f t="shared" si="2"/>
        <v>5340</v>
      </c>
      <c r="I11" s="31">
        <v>45699</v>
      </c>
      <c r="J11" s="14"/>
      <c r="K11" s="14" t="s">
        <v>41</v>
      </c>
      <c r="L11" s="14" t="s">
        <v>24</v>
      </c>
      <c r="M11" s="34" t="s">
        <v>18</v>
      </c>
      <c r="N11" s="36"/>
      <c r="Q11"/>
    </row>
    <row r="12" spans="1:17" s="4" customFormat="1" ht="53.25" customHeight="1" x14ac:dyDescent="0.2">
      <c r="A12" s="14">
        <v>10</v>
      </c>
      <c r="B12" s="14" t="s">
        <v>48</v>
      </c>
      <c r="C12" s="15">
        <v>150</v>
      </c>
      <c r="D12" s="14">
        <v>240</v>
      </c>
      <c r="E12" s="14">
        <f t="shared" si="3"/>
        <v>36000</v>
      </c>
      <c r="F12" s="17">
        <v>0.79</v>
      </c>
      <c r="G12" s="17">
        <f t="shared" si="0"/>
        <v>0.39500000000000002</v>
      </c>
      <c r="H12" s="18">
        <f t="shared" si="2"/>
        <v>14220</v>
      </c>
      <c r="I12" s="31">
        <v>45699</v>
      </c>
      <c r="J12" s="32"/>
      <c r="K12" s="14" t="s">
        <v>38</v>
      </c>
      <c r="L12" s="14" t="s">
        <v>24</v>
      </c>
      <c r="M12" s="34" t="s">
        <v>18</v>
      </c>
      <c r="N12" s="52" t="s">
        <v>25</v>
      </c>
    </row>
    <row r="13" spans="1:17" s="3" customFormat="1" ht="48.75" customHeight="1" x14ac:dyDescent="0.2">
      <c r="A13" s="14">
        <v>11</v>
      </c>
      <c r="B13" s="15" t="s">
        <v>49</v>
      </c>
      <c r="C13" s="15">
        <v>50</v>
      </c>
      <c r="D13" s="14">
        <v>240</v>
      </c>
      <c r="E13" s="14">
        <f t="shared" si="3"/>
        <v>12000</v>
      </c>
      <c r="F13" s="16">
        <v>1.02</v>
      </c>
      <c r="G13" s="17">
        <f t="shared" si="0"/>
        <v>0.51</v>
      </c>
      <c r="H13" s="18">
        <f t="shared" si="2"/>
        <v>6120</v>
      </c>
      <c r="I13" s="31">
        <v>45699</v>
      </c>
      <c r="J13" s="14"/>
      <c r="K13" s="14" t="s">
        <v>41</v>
      </c>
      <c r="L13" s="41" t="s">
        <v>22</v>
      </c>
      <c r="M13" s="34" t="s">
        <v>18</v>
      </c>
      <c r="N13" s="36"/>
    </row>
    <row r="14" spans="1:17" s="5" customFormat="1" ht="52.5" customHeight="1" x14ac:dyDescent="0.2">
      <c r="A14" s="14">
        <v>12</v>
      </c>
      <c r="B14" s="14" t="s">
        <v>50</v>
      </c>
      <c r="C14" s="15">
        <v>150</v>
      </c>
      <c r="D14" s="14">
        <v>240</v>
      </c>
      <c r="E14" s="14">
        <f t="shared" si="3"/>
        <v>36000</v>
      </c>
      <c r="F14" s="17">
        <v>0.69</v>
      </c>
      <c r="G14" s="17">
        <f t="shared" si="0"/>
        <v>0.34499999999999997</v>
      </c>
      <c r="H14" s="18">
        <f t="shared" si="2"/>
        <v>12420</v>
      </c>
      <c r="I14" s="31">
        <v>45699</v>
      </c>
      <c r="J14" s="14"/>
      <c r="K14" s="14" t="s">
        <v>41</v>
      </c>
      <c r="L14" s="41" t="s">
        <v>51</v>
      </c>
      <c r="M14" s="34" t="s">
        <v>18</v>
      </c>
      <c r="N14" s="52" t="s">
        <v>25</v>
      </c>
    </row>
    <row r="15" spans="1:17" s="4" customFormat="1" ht="53.25" customHeight="1" x14ac:dyDescent="0.2">
      <c r="A15" s="14">
        <v>13</v>
      </c>
      <c r="B15" s="14" t="s">
        <v>52</v>
      </c>
      <c r="C15" s="15">
        <v>50</v>
      </c>
      <c r="D15" s="14">
        <v>240</v>
      </c>
      <c r="E15" s="14">
        <f t="shared" si="3"/>
        <v>12000</v>
      </c>
      <c r="F15" s="17">
        <v>0.84</v>
      </c>
      <c r="G15" s="17">
        <f t="shared" si="0"/>
        <v>0.42</v>
      </c>
      <c r="H15" s="18">
        <f t="shared" si="2"/>
        <v>5040</v>
      </c>
      <c r="I15" s="31">
        <v>45699</v>
      </c>
      <c r="J15" s="14"/>
      <c r="K15" s="14" t="s">
        <v>41</v>
      </c>
      <c r="L15" s="41" t="s">
        <v>51</v>
      </c>
      <c r="M15" s="34" t="s">
        <v>18</v>
      </c>
      <c r="N15" s="24" t="s">
        <v>53</v>
      </c>
      <c r="Q15" s="68"/>
    </row>
    <row r="16" spans="1:17" s="3" customFormat="1" ht="45.75" customHeight="1" x14ac:dyDescent="0.2">
      <c r="A16" s="14">
        <v>14</v>
      </c>
      <c r="B16" s="15" t="s">
        <v>54</v>
      </c>
      <c r="C16" s="15">
        <v>50</v>
      </c>
      <c r="D16" s="14">
        <v>240</v>
      </c>
      <c r="E16" s="14">
        <f t="shared" si="3"/>
        <v>12000</v>
      </c>
      <c r="F16" s="16">
        <v>0.93</v>
      </c>
      <c r="G16" s="17">
        <f t="shared" si="0"/>
        <v>0.46500000000000002</v>
      </c>
      <c r="H16" s="18">
        <f t="shared" si="2"/>
        <v>5580</v>
      </c>
      <c r="I16" s="31">
        <v>45699</v>
      </c>
      <c r="J16" s="14"/>
      <c r="K16" s="14" t="s">
        <v>41</v>
      </c>
      <c r="L16" s="41" t="s">
        <v>55</v>
      </c>
      <c r="M16" s="34" t="s">
        <v>18</v>
      </c>
      <c r="N16" s="52" t="s">
        <v>25</v>
      </c>
    </row>
    <row r="17" spans="1:17" s="3" customFormat="1" ht="48.75" customHeight="1" x14ac:dyDescent="0.2">
      <c r="A17" s="14">
        <v>15</v>
      </c>
      <c r="B17" s="14" t="s">
        <v>56</v>
      </c>
      <c r="C17" s="19">
        <v>100</v>
      </c>
      <c r="D17" s="14">
        <v>240</v>
      </c>
      <c r="E17" s="14">
        <f t="shared" si="3"/>
        <v>24000</v>
      </c>
      <c r="F17" s="16">
        <v>1.02</v>
      </c>
      <c r="G17" s="17">
        <f t="shared" si="0"/>
        <v>0.51</v>
      </c>
      <c r="H17" s="18">
        <f t="shared" si="2"/>
        <v>12240</v>
      </c>
      <c r="I17" s="31">
        <v>45699</v>
      </c>
      <c r="J17" s="32"/>
      <c r="K17" s="14" t="s">
        <v>57</v>
      </c>
      <c r="L17" s="11" t="s">
        <v>58</v>
      </c>
      <c r="M17" s="34" t="s">
        <v>18</v>
      </c>
      <c r="N17" s="14"/>
    </row>
    <row r="18" spans="1:17" s="3" customFormat="1" ht="48.75" customHeight="1" x14ac:dyDescent="0.2">
      <c r="A18" s="14">
        <v>16</v>
      </c>
      <c r="B18" s="14" t="s">
        <v>59</v>
      </c>
      <c r="C18" s="19">
        <v>100</v>
      </c>
      <c r="D18" s="14">
        <v>240</v>
      </c>
      <c r="E18" s="14">
        <f t="shared" si="3"/>
        <v>24000</v>
      </c>
      <c r="F18" s="16">
        <v>1.25</v>
      </c>
      <c r="G18" s="17">
        <f t="shared" si="0"/>
        <v>0.625</v>
      </c>
      <c r="H18" s="18">
        <f t="shared" si="2"/>
        <v>15000</v>
      </c>
      <c r="I18" s="31">
        <v>45699</v>
      </c>
      <c r="J18" s="32"/>
      <c r="K18" s="14" t="s">
        <v>57</v>
      </c>
      <c r="L18" s="11" t="s">
        <v>60</v>
      </c>
      <c r="M18" s="34" t="s">
        <v>18</v>
      </c>
      <c r="N18" s="67"/>
    </row>
    <row r="19" spans="1:17" s="3" customFormat="1" ht="48.75" customHeight="1" x14ac:dyDescent="0.25">
      <c r="A19" s="14">
        <v>17</v>
      </c>
      <c r="B19" s="15" t="s">
        <v>61</v>
      </c>
      <c r="C19" s="15">
        <v>100</v>
      </c>
      <c r="D19" s="14">
        <v>240</v>
      </c>
      <c r="E19" s="14">
        <f t="shared" si="3"/>
        <v>24000</v>
      </c>
      <c r="F19" s="16">
        <v>1.37</v>
      </c>
      <c r="G19" s="17">
        <f t="shared" si="0"/>
        <v>0.68500000000000005</v>
      </c>
      <c r="H19" s="18">
        <f t="shared" si="2"/>
        <v>16440</v>
      </c>
      <c r="I19" s="31">
        <v>45699</v>
      </c>
      <c r="J19" s="14"/>
      <c r="K19" s="14" t="s">
        <v>57</v>
      </c>
      <c r="L19" s="11" t="s">
        <v>60</v>
      </c>
      <c r="M19" s="34" t="s">
        <v>18</v>
      </c>
      <c r="N19" s="39"/>
    </row>
    <row r="20" spans="1:17" s="4" customFormat="1" ht="48.75" customHeight="1" x14ac:dyDescent="0.25">
      <c r="A20" s="14">
        <v>18</v>
      </c>
      <c r="B20" s="14" t="s">
        <v>62</v>
      </c>
      <c r="C20" s="15">
        <v>50</v>
      </c>
      <c r="D20" s="14">
        <v>240</v>
      </c>
      <c r="E20" s="14">
        <f t="shared" si="3"/>
        <v>12000</v>
      </c>
      <c r="F20" s="16">
        <v>1.03</v>
      </c>
      <c r="G20" s="17">
        <f t="shared" si="0"/>
        <v>0.51500000000000001</v>
      </c>
      <c r="H20" s="18">
        <f t="shared" si="2"/>
        <v>6180</v>
      </c>
      <c r="I20" s="31">
        <v>45699</v>
      </c>
      <c r="J20" s="32"/>
      <c r="K20" s="14" t="s">
        <v>57</v>
      </c>
      <c r="L20" s="41" t="s">
        <v>22</v>
      </c>
      <c r="M20" s="34" t="s">
        <v>18</v>
      </c>
      <c r="N20" s="39"/>
    </row>
    <row r="21" spans="1:17" s="3" customFormat="1" ht="54.75" customHeight="1" x14ac:dyDescent="0.25">
      <c r="A21" s="14">
        <v>19</v>
      </c>
      <c r="B21" s="14" t="s">
        <v>63</v>
      </c>
      <c r="C21" s="15">
        <v>100</v>
      </c>
      <c r="D21" s="14">
        <v>240</v>
      </c>
      <c r="E21" s="14">
        <f t="shared" si="3"/>
        <v>24000</v>
      </c>
      <c r="F21" s="16">
        <v>0.67</v>
      </c>
      <c r="G21" s="17">
        <f t="shared" si="0"/>
        <v>0.33500000000000002</v>
      </c>
      <c r="H21" s="18">
        <f t="shared" si="2"/>
        <v>8040</v>
      </c>
      <c r="I21" s="31">
        <v>45699</v>
      </c>
      <c r="J21" s="14"/>
      <c r="K21" s="14" t="s">
        <v>64</v>
      </c>
      <c r="L21" s="24" t="s">
        <v>65</v>
      </c>
      <c r="M21" s="34" t="s">
        <v>18</v>
      </c>
      <c r="N21" s="39"/>
    </row>
    <row r="22" spans="1:17" s="3" customFormat="1" ht="51" customHeight="1" x14ac:dyDescent="0.25">
      <c r="A22" s="14">
        <v>20</v>
      </c>
      <c r="B22" s="14" t="s">
        <v>66</v>
      </c>
      <c r="C22" s="15">
        <v>50</v>
      </c>
      <c r="D22" s="14">
        <v>240</v>
      </c>
      <c r="E22" s="14">
        <f t="shared" si="3"/>
        <v>12000</v>
      </c>
      <c r="F22" s="16">
        <v>0.85</v>
      </c>
      <c r="G22" s="17">
        <f t="shared" si="0"/>
        <v>0.42499999999999999</v>
      </c>
      <c r="H22" s="18">
        <f t="shared" si="2"/>
        <v>5100</v>
      </c>
      <c r="I22" s="31">
        <v>45699</v>
      </c>
      <c r="J22" s="14"/>
      <c r="K22" s="14" t="s">
        <v>67</v>
      </c>
      <c r="L22" s="14"/>
      <c r="M22" s="14" t="s">
        <v>68</v>
      </c>
      <c r="N22" s="35"/>
    </row>
    <row r="23" spans="1:17" s="3" customFormat="1" ht="51" customHeight="1" x14ac:dyDescent="0.25">
      <c r="A23" s="14">
        <v>21</v>
      </c>
      <c r="B23" s="14" t="s">
        <v>69</v>
      </c>
      <c r="C23" s="15">
        <v>50</v>
      </c>
      <c r="D23" s="14">
        <v>240</v>
      </c>
      <c r="E23" s="14">
        <f t="shared" si="3"/>
        <v>12000</v>
      </c>
      <c r="F23" s="16">
        <v>0.73</v>
      </c>
      <c r="G23" s="17">
        <f t="shared" si="0"/>
        <v>0.36499999999999999</v>
      </c>
      <c r="H23" s="18">
        <f t="shared" si="2"/>
        <v>4380</v>
      </c>
      <c r="I23" s="31">
        <v>45699</v>
      </c>
      <c r="J23" s="14"/>
      <c r="K23" s="14" t="s">
        <v>67</v>
      </c>
      <c r="L23" s="14"/>
      <c r="M23" s="14" t="s">
        <v>68</v>
      </c>
      <c r="N23" s="35"/>
    </row>
    <row r="24" spans="1:17" s="4" customFormat="1" ht="48.75" customHeight="1" x14ac:dyDescent="0.25">
      <c r="A24" s="14">
        <v>22</v>
      </c>
      <c r="B24" s="14" t="s">
        <v>70</v>
      </c>
      <c r="C24" s="15">
        <v>100</v>
      </c>
      <c r="D24" s="14">
        <v>360</v>
      </c>
      <c r="E24" s="14">
        <f t="shared" si="3"/>
        <v>36000</v>
      </c>
      <c r="F24" s="16">
        <v>1.28</v>
      </c>
      <c r="G24" s="17">
        <f t="shared" si="0"/>
        <v>0.64</v>
      </c>
      <c r="H24" s="18">
        <f t="shared" si="2"/>
        <v>23040</v>
      </c>
      <c r="I24" s="31">
        <v>45699</v>
      </c>
      <c r="J24" s="32"/>
      <c r="K24" s="14" t="s">
        <v>71</v>
      </c>
      <c r="L24" s="41" t="s">
        <v>22</v>
      </c>
      <c r="M24" s="41"/>
      <c r="N24" s="39"/>
    </row>
    <row r="25" spans="1:17" s="2" customFormat="1" ht="53.25" customHeight="1" x14ac:dyDescent="0.25">
      <c r="A25" s="14">
        <v>23</v>
      </c>
      <c r="B25" s="14" t="s">
        <v>72</v>
      </c>
      <c r="C25" s="15">
        <v>100</v>
      </c>
      <c r="D25" s="14">
        <v>480</v>
      </c>
      <c r="E25" s="14">
        <f t="shared" si="3"/>
        <v>48000</v>
      </c>
      <c r="F25" s="16">
        <v>0.62</v>
      </c>
      <c r="G25" s="17">
        <f t="shared" si="0"/>
        <v>0.31</v>
      </c>
      <c r="H25" s="18">
        <f t="shared" si="2"/>
        <v>14880</v>
      </c>
      <c r="I25" s="31">
        <v>45699</v>
      </c>
      <c r="J25" s="32"/>
      <c r="K25" s="14" t="s">
        <v>38</v>
      </c>
      <c r="L25" s="33"/>
      <c r="M25" s="34"/>
      <c r="N25" s="35"/>
    </row>
    <row r="26" spans="1:17" s="4" customFormat="1" ht="45" customHeight="1" x14ac:dyDescent="0.2">
      <c r="A26" s="14">
        <v>24</v>
      </c>
      <c r="B26" s="15" t="s">
        <v>73</v>
      </c>
      <c r="C26" s="15">
        <v>50</v>
      </c>
      <c r="D26" s="14">
        <v>240</v>
      </c>
      <c r="E26" s="14">
        <f t="shared" si="3"/>
        <v>12000</v>
      </c>
      <c r="F26" s="16">
        <v>1.91</v>
      </c>
      <c r="G26" s="17">
        <f t="shared" si="0"/>
        <v>0.95499999999999996</v>
      </c>
      <c r="H26" s="18">
        <f t="shared" si="2"/>
        <v>11460</v>
      </c>
      <c r="I26" s="31">
        <v>45699</v>
      </c>
      <c r="J26" s="32"/>
      <c r="K26" s="14"/>
      <c r="M26" s="34" t="s">
        <v>18</v>
      </c>
      <c r="N26" s="67"/>
    </row>
    <row r="27" spans="1:17" s="5" customFormat="1" ht="46.5" customHeight="1" x14ac:dyDescent="0.25">
      <c r="A27" s="14">
        <v>25</v>
      </c>
      <c r="B27" s="15" t="s">
        <v>74</v>
      </c>
      <c r="C27" s="15">
        <v>50</v>
      </c>
      <c r="D27" s="14">
        <v>600</v>
      </c>
      <c r="E27" s="14">
        <f t="shared" si="3"/>
        <v>30000</v>
      </c>
      <c r="F27" s="16">
        <v>0.5</v>
      </c>
      <c r="G27" s="17">
        <f t="shared" si="0"/>
        <v>0.25</v>
      </c>
      <c r="H27" s="18">
        <f t="shared" si="2"/>
        <v>7500</v>
      </c>
      <c r="I27" s="31">
        <v>45699</v>
      </c>
      <c r="J27" s="32"/>
      <c r="K27" s="34" t="s">
        <v>75</v>
      </c>
      <c r="M27" s="34" t="s">
        <v>18</v>
      </c>
      <c r="N27" s="39"/>
    </row>
    <row r="28" spans="1:17" s="2" customFormat="1" ht="53.25" customHeight="1" x14ac:dyDescent="0.25">
      <c r="A28" s="14">
        <v>26</v>
      </c>
      <c r="B28" s="14" t="s">
        <v>76</v>
      </c>
      <c r="C28" s="15">
        <v>50</v>
      </c>
      <c r="D28" s="14">
        <v>600</v>
      </c>
      <c r="E28" s="14">
        <f t="shared" si="3"/>
        <v>30000</v>
      </c>
      <c r="F28" s="16">
        <v>0.62</v>
      </c>
      <c r="G28" s="17">
        <f t="shared" si="0"/>
        <v>0.31</v>
      </c>
      <c r="H28" s="18">
        <f t="shared" si="2"/>
        <v>9300</v>
      </c>
      <c r="I28" s="31">
        <v>45699</v>
      </c>
      <c r="J28" s="32"/>
      <c r="K28" s="14" t="s">
        <v>67</v>
      </c>
      <c r="L28" s="33"/>
      <c r="M28" s="24"/>
      <c r="N28" s="35"/>
    </row>
    <row r="29" spans="1:17" s="6" customFormat="1" ht="43.5" customHeight="1" x14ac:dyDescent="0.2">
      <c r="A29" s="14">
        <v>27</v>
      </c>
      <c r="B29" s="15" t="s">
        <v>77</v>
      </c>
      <c r="C29" s="15">
        <v>50</v>
      </c>
      <c r="D29" s="14">
        <v>600</v>
      </c>
      <c r="E29" s="14">
        <f t="shared" si="3"/>
        <v>30000</v>
      </c>
      <c r="F29" s="17">
        <v>1</v>
      </c>
      <c r="G29" s="17">
        <f t="shared" si="0"/>
        <v>0.5</v>
      </c>
      <c r="H29" s="18">
        <f t="shared" ref="H29:H32" si="4">E29*G29</f>
        <v>15000</v>
      </c>
      <c r="I29" s="31">
        <v>45699</v>
      </c>
      <c r="J29" s="14"/>
      <c r="K29" s="34" t="s">
        <v>75</v>
      </c>
      <c r="L29" s="51"/>
      <c r="M29" s="51"/>
      <c r="N29" s="48"/>
    </row>
    <row r="30" spans="1:17" s="3" customFormat="1" ht="16.5" customHeight="1" x14ac:dyDescent="0.2">
      <c r="A30" s="14">
        <v>28</v>
      </c>
      <c r="B30" s="14" t="s">
        <v>78</v>
      </c>
      <c r="C30" s="15">
        <v>300</v>
      </c>
      <c r="D30" s="14">
        <v>600</v>
      </c>
      <c r="E30" s="14">
        <f t="shared" si="3"/>
        <v>180000</v>
      </c>
      <c r="F30" s="16">
        <v>0.3</v>
      </c>
      <c r="G30" s="17">
        <f t="shared" ref="G30:G33" si="5">F30</f>
        <v>0.3</v>
      </c>
      <c r="H30" s="18">
        <f t="shared" si="4"/>
        <v>54000</v>
      </c>
      <c r="I30" s="31">
        <v>45699</v>
      </c>
      <c r="J30" s="15"/>
      <c r="K30" s="15"/>
      <c r="M30" s="14" t="s">
        <v>68</v>
      </c>
      <c r="N30" s="24"/>
    </row>
    <row r="31" spans="1:17" s="4" customFormat="1" ht="21" customHeight="1" x14ac:dyDescent="0.2">
      <c r="A31" s="14">
        <v>29</v>
      </c>
      <c r="B31" s="15" t="s">
        <v>79</v>
      </c>
      <c r="C31" s="15">
        <v>100</v>
      </c>
      <c r="D31" s="14">
        <v>360</v>
      </c>
      <c r="E31" s="14">
        <f t="shared" si="3"/>
        <v>36000</v>
      </c>
      <c r="F31" s="17">
        <v>0.78</v>
      </c>
      <c r="G31" s="17">
        <f t="shared" si="5"/>
        <v>0.78</v>
      </c>
      <c r="H31" s="18">
        <f t="shared" si="4"/>
        <v>28080</v>
      </c>
      <c r="I31" s="31">
        <v>45699</v>
      </c>
      <c r="J31" s="32"/>
      <c r="K31" s="32"/>
      <c r="L31" s="33"/>
      <c r="M31" s="14"/>
      <c r="N31" s="14"/>
      <c r="O31" s="43"/>
      <c r="P31" s="44"/>
      <c r="Q31" s="44"/>
    </row>
    <row r="32" spans="1:17" s="4" customFormat="1" ht="16.5" customHeight="1" x14ac:dyDescent="0.2">
      <c r="A32" s="14">
        <v>30</v>
      </c>
      <c r="B32" s="15" t="s">
        <v>80</v>
      </c>
      <c r="C32" s="15">
        <v>100</v>
      </c>
      <c r="D32" s="14">
        <v>600</v>
      </c>
      <c r="E32" s="14">
        <f t="shared" si="3"/>
        <v>60000</v>
      </c>
      <c r="F32" s="16">
        <v>0.38</v>
      </c>
      <c r="G32" s="17">
        <f t="shared" si="5"/>
        <v>0.38</v>
      </c>
      <c r="H32" s="18">
        <f t="shared" si="4"/>
        <v>22800</v>
      </c>
      <c r="I32" s="31">
        <v>45699</v>
      </c>
      <c r="J32" s="32"/>
      <c r="K32" s="32"/>
      <c r="L32" s="33"/>
      <c r="M32" s="14"/>
      <c r="N32" s="24"/>
    </row>
    <row r="33" spans="1:14" s="3" customFormat="1" ht="16.5" customHeight="1" x14ac:dyDescent="0.2">
      <c r="A33" s="14">
        <v>31</v>
      </c>
      <c r="B33" s="14" t="s">
        <v>81</v>
      </c>
      <c r="C33" s="56" t="s">
        <v>82</v>
      </c>
      <c r="D33" s="14">
        <v>1</v>
      </c>
      <c r="E33" s="34" t="s">
        <v>82</v>
      </c>
      <c r="F33" s="18">
        <v>9700</v>
      </c>
      <c r="G33" s="18">
        <f t="shared" si="5"/>
        <v>9700</v>
      </c>
      <c r="H33" s="18">
        <f>D33*F33</f>
        <v>9700</v>
      </c>
      <c r="I33" s="31"/>
      <c r="J33" s="32"/>
      <c r="K33" s="74"/>
      <c r="L33" s="74"/>
      <c r="M33" s="74"/>
      <c r="N33" s="24"/>
    </row>
    <row r="34" spans="1:14" ht="15" x14ac:dyDescent="0.2">
      <c r="A34" s="24"/>
      <c r="B34" s="24" t="s">
        <v>33</v>
      </c>
      <c r="C34" s="24">
        <f>SUM(C3:C32)</f>
        <v>3100</v>
      </c>
      <c r="D34" s="24"/>
      <c r="E34" s="24"/>
      <c r="F34" s="24"/>
      <c r="G34" s="24"/>
      <c r="H34" s="66">
        <f>SUM(H3:H33)</f>
        <v>430180</v>
      </c>
      <c r="I34" s="24"/>
      <c r="J34" s="24"/>
      <c r="K34" s="24"/>
      <c r="L34" s="24"/>
      <c r="M34" s="24"/>
      <c r="N34" s="24"/>
    </row>
    <row r="35" spans="1:14" ht="15.75" x14ac:dyDescent="0.2">
      <c r="F35" s="60" t="s">
        <v>32</v>
      </c>
      <c r="G35" s="61">
        <v>1500</v>
      </c>
      <c r="H35" s="62">
        <f>G35*7.25</f>
        <v>10875</v>
      </c>
      <c r="K35" s="70"/>
      <c r="L35" s="70"/>
      <c r="M35" s="70"/>
    </row>
    <row r="36" spans="1:14" ht="15" x14ac:dyDescent="0.2">
      <c r="F36" s="50"/>
      <c r="G36" s="70" t="s">
        <v>33</v>
      </c>
      <c r="H36" s="71">
        <f>SUM(H34:H35)</f>
        <v>441055</v>
      </c>
      <c r="K36" s="70" t="s">
        <v>83</v>
      </c>
      <c r="L36" s="70"/>
      <c r="M36" s="70"/>
    </row>
    <row r="37" spans="1:14" ht="15" x14ac:dyDescent="0.25">
      <c r="G37" s="63" t="s">
        <v>84</v>
      </c>
      <c r="H37" s="72">
        <v>127215</v>
      </c>
      <c r="K37" s="70" t="s">
        <v>85</v>
      </c>
      <c r="L37" s="70"/>
      <c r="M37" s="75">
        <v>20282</v>
      </c>
    </row>
    <row r="38" spans="1:14" ht="15" x14ac:dyDescent="0.25">
      <c r="G38" s="63" t="s">
        <v>86</v>
      </c>
      <c r="H38" s="64">
        <v>441055</v>
      </c>
      <c r="K38" s="28">
        <v>45783</v>
      </c>
      <c r="L38" s="70" t="s">
        <v>87</v>
      </c>
      <c r="M38" s="75">
        <v>686628</v>
      </c>
    </row>
    <row r="39" spans="1:14" ht="15" x14ac:dyDescent="0.25">
      <c r="G39" s="63" t="s">
        <v>88</v>
      </c>
      <c r="H39" s="64">
        <v>450640</v>
      </c>
      <c r="K39" s="70"/>
      <c r="L39" s="70" t="s">
        <v>89</v>
      </c>
      <c r="M39" s="75">
        <v>-2661</v>
      </c>
    </row>
    <row r="40" spans="1:14" ht="15" x14ac:dyDescent="0.25">
      <c r="G40" s="63" t="s">
        <v>90</v>
      </c>
      <c r="H40" s="64">
        <v>122700</v>
      </c>
      <c r="K40" s="28">
        <v>45819</v>
      </c>
      <c r="L40" s="76" t="s">
        <v>91</v>
      </c>
      <c r="M40" s="75">
        <v>500000</v>
      </c>
    </row>
    <row r="41" spans="1:14" ht="15" x14ac:dyDescent="0.25">
      <c r="G41" s="63" t="s">
        <v>92</v>
      </c>
      <c r="H41" s="64">
        <v>324102</v>
      </c>
      <c r="K41" s="28">
        <v>45825</v>
      </c>
      <c r="L41" s="76" t="s">
        <v>93</v>
      </c>
      <c r="M41" s="75">
        <v>200000</v>
      </c>
    </row>
    <row r="42" spans="1:14" ht="15" x14ac:dyDescent="0.25">
      <c r="G42" s="63" t="s">
        <v>150</v>
      </c>
      <c r="H42" s="64">
        <v>144600</v>
      </c>
      <c r="K42" s="70"/>
      <c r="L42" s="70" t="s">
        <v>94</v>
      </c>
      <c r="M42" s="75">
        <v>-3537</v>
      </c>
    </row>
    <row r="43" spans="1:14" ht="15" x14ac:dyDescent="0.25">
      <c r="G43" s="63" t="s">
        <v>151</v>
      </c>
      <c r="H43" s="64">
        <v>463465</v>
      </c>
      <c r="K43" s="28">
        <v>45848</v>
      </c>
      <c r="L43" s="76" t="s">
        <v>93</v>
      </c>
      <c r="M43" s="75">
        <v>180000</v>
      </c>
    </row>
    <row r="44" spans="1:14" ht="15" x14ac:dyDescent="0.25">
      <c r="G44" s="63"/>
      <c r="H44" s="64"/>
      <c r="K44" s="28">
        <v>45848</v>
      </c>
      <c r="L44" s="76" t="s">
        <v>93</v>
      </c>
      <c r="M44" s="75">
        <v>120000</v>
      </c>
    </row>
    <row r="45" spans="1:14" ht="15" x14ac:dyDescent="0.25">
      <c r="G45" s="63"/>
      <c r="H45" s="64"/>
      <c r="K45" s="70"/>
      <c r="L45" s="70" t="s">
        <v>149</v>
      </c>
      <c r="M45" s="75">
        <v>-2740</v>
      </c>
    </row>
    <row r="46" spans="1:14" ht="15" x14ac:dyDescent="0.25">
      <c r="G46" s="63"/>
      <c r="H46" s="64"/>
      <c r="K46" s="70"/>
      <c r="L46" s="70"/>
      <c r="M46" s="70"/>
    </row>
    <row r="47" spans="1:14" ht="15" x14ac:dyDescent="0.25">
      <c r="G47" s="63"/>
      <c r="H47" s="64"/>
      <c r="K47" s="70"/>
      <c r="L47" s="70"/>
      <c r="M47" s="70"/>
    </row>
    <row r="48" spans="1:14" ht="15" x14ac:dyDescent="0.25">
      <c r="G48" s="63"/>
      <c r="H48" s="64"/>
      <c r="K48" s="70"/>
      <c r="L48" s="70"/>
      <c r="M48" s="70"/>
    </row>
    <row r="49" spans="7:13" ht="15" x14ac:dyDescent="0.25">
      <c r="G49" s="73" t="s">
        <v>95</v>
      </c>
      <c r="H49" s="64">
        <f>SUM(H37:H47)</f>
        <v>2073777</v>
      </c>
      <c r="K49" s="76" t="s">
        <v>95</v>
      </c>
      <c r="L49" s="70"/>
      <c r="M49" s="71">
        <f>SUM(M37:M48)</f>
        <v>1697972</v>
      </c>
    </row>
    <row r="50" spans="7:13" ht="15" x14ac:dyDescent="0.25">
      <c r="G50" s="63"/>
      <c r="H50" s="64"/>
      <c r="K50" s="70"/>
      <c r="L50" s="70"/>
      <c r="M50" s="70"/>
    </row>
    <row r="51" spans="7:13" ht="15" x14ac:dyDescent="0.25">
      <c r="G51" s="63"/>
      <c r="H51" s="64"/>
      <c r="K51" s="70"/>
      <c r="L51" s="70"/>
      <c r="M51" s="70"/>
    </row>
    <row r="52" spans="7:13" ht="15" x14ac:dyDescent="0.25">
      <c r="G52" s="63"/>
      <c r="H52" s="63"/>
      <c r="K52" s="70"/>
      <c r="L52" s="70"/>
      <c r="M52" s="70"/>
    </row>
    <row r="53" spans="7:13" ht="15" x14ac:dyDescent="0.25">
      <c r="G53" s="63"/>
      <c r="H53" s="63"/>
      <c r="K53" s="70"/>
      <c r="L53" s="70"/>
      <c r="M53" s="70"/>
    </row>
    <row r="54" spans="7:13" ht="15" x14ac:dyDescent="0.2">
      <c r="K54" s="70"/>
      <c r="L54" s="70"/>
      <c r="M54" s="70"/>
    </row>
    <row r="55" spans="7:13" ht="15" x14ac:dyDescent="0.2">
      <c r="K55" s="70"/>
      <c r="L55" s="70"/>
      <c r="M55" s="70"/>
    </row>
    <row r="56" spans="7:13" ht="15" x14ac:dyDescent="0.2">
      <c r="K56" s="70"/>
      <c r="L56" s="70"/>
      <c r="M56" s="70"/>
    </row>
    <row r="57" spans="7:13" ht="15" x14ac:dyDescent="0.2">
      <c r="K57" s="70"/>
      <c r="L57" s="70"/>
      <c r="M57" s="70"/>
    </row>
    <row r="58" spans="7:13" ht="15" x14ac:dyDescent="0.2">
      <c r="K58" s="70"/>
      <c r="L58" s="70"/>
      <c r="M58" s="70"/>
    </row>
    <row r="59" spans="7:13" ht="15" x14ac:dyDescent="0.2">
      <c r="K59" s="70"/>
      <c r="L59" s="70"/>
      <c r="M59" s="70"/>
    </row>
    <row r="60" spans="7:13" ht="15" x14ac:dyDescent="0.2">
      <c r="K60" s="70"/>
      <c r="L60" s="70"/>
      <c r="M60" s="70"/>
    </row>
  </sheetData>
  <phoneticPr fontId="2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>
      <selection activeCell="A8" sqref="A8:XFD8"/>
    </sheetView>
  </sheetViews>
  <sheetFormatPr defaultColWidth="9" defaultRowHeight="14.25" x14ac:dyDescent="0.2"/>
  <cols>
    <col min="1" max="1" width="7.25" customWidth="1"/>
    <col min="2" max="2" width="14.5" customWidth="1"/>
    <col min="7" max="7" width="13.5" customWidth="1"/>
    <col min="8" max="8" width="13.375" customWidth="1"/>
    <col min="9" max="9" width="9.625" customWidth="1"/>
  </cols>
  <sheetData>
    <row r="1" spans="1:14" s="1" customFormat="1" ht="15.75" x14ac:dyDescent="0.2">
      <c r="A1" s="4"/>
      <c r="B1" s="7" t="s">
        <v>0</v>
      </c>
      <c r="C1" s="7"/>
      <c r="D1" s="7"/>
      <c r="E1" s="7"/>
      <c r="F1" s="8"/>
      <c r="G1" s="9"/>
      <c r="H1" s="10">
        <v>45790</v>
      </c>
      <c r="I1" s="26" t="s">
        <v>1</v>
      </c>
      <c r="J1" s="27"/>
      <c r="K1" s="28"/>
    </row>
    <row r="2" spans="1:14" s="1" customFormat="1" ht="15" x14ac:dyDescent="0.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1" t="s">
        <v>8</v>
      </c>
      <c r="H2" s="13" t="s">
        <v>9</v>
      </c>
      <c r="I2" s="11" t="s">
        <v>10</v>
      </c>
      <c r="J2" s="11" t="s">
        <v>11</v>
      </c>
      <c r="K2" s="29" t="s">
        <v>13</v>
      </c>
      <c r="L2" s="29" t="s">
        <v>14</v>
      </c>
      <c r="M2" s="11" t="s">
        <v>12</v>
      </c>
      <c r="N2" s="30"/>
    </row>
    <row r="3" spans="1:14" s="3" customFormat="1" ht="15.75" x14ac:dyDescent="0.2">
      <c r="A3" s="14">
        <v>1</v>
      </c>
      <c r="B3" s="14" t="s">
        <v>96</v>
      </c>
      <c r="C3" s="15">
        <v>300</v>
      </c>
      <c r="D3" s="14">
        <v>240</v>
      </c>
      <c r="E3" s="14">
        <f t="shared" ref="E3:E6" si="0">C3*D3</f>
        <v>72000</v>
      </c>
      <c r="F3" s="16">
        <v>0.5</v>
      </c>
      <c r="G3" s="16">
        <f t="shared" ref="G3:G13" si="1">F3</f>
        <v>0.5</v>
      </c>
      <c r="H3" s="18">
        <f t="shared" ref="H3:H6" si="2">E3*G3</f>
        <v>36000</v>
      </c>
      <c r="I3" s="31">
        <v>45699</v>
      </c>
      <c r="J3" s="32"/>
      <c r="K3" s="32"/>
      <c r="L3" s="14" t="s">
        <v>68</v>
      </c>
      <c r="M3" s="14"/>
      <c r="N3" s="14"/>
    </row>
    <row r="4" spans="1:14" s="3" customFormat="1" ht="15.75" x14ac:dyDescent="0.2">
      <c r="A4" s="14">
        <v>2</v>
      </c>
      <c r="B4" s="14" t="s">
        <v>97</v>
      </c>
      <c r="C4" s="15">
        <v>300</v>
      </c>
      <c r="D4" s="14">
        <v>160</v>
      </c>
      <c r="E4" s="14">
        <f t="shared" si="0"/>
        <v>48000</v>
      </c>
      <c r="F4" s="16">
        <v>0.62</v>
      </c>
      <c r="G4" s="16">
        <f t="shared" si="1"/>
        <v>0.62</v>
      </c>
      <c r="H4" s="18">
        <f t="shared" si="2"/>
        <v>29760</v>
      </c>
      <c r="I4" s="31">
        <v>45699</v>
      </c>
      <c r="J4" s="32"/>
      <c r="K4" s="32"/>
      <c r="L4" s="14" t="s">
        <v>68</v>
      </c>
      <c r="M4" s="14"/>
      <c r="N4" s="14"/>
    </row>
    <row r="5" spans="1:14" s="3" customFormat="1" ht="15.75" x14ac:dyDescent="0.2">
      <c r="A5" s="14">
        <v>3</v>
      </c>
      <c r="B5" s="14" t="s">
        <v>98</v>
      </c>
      <c r="C5" s="15">
        <v>200</v>
      </c>
      <c r="D5" s="14">
        <v>160</v>
      </c>
      <c r="E5" s="14">
        <f t="shared" si="0"/>
        <v>32000</v>
      </c>
      <c r="F5" s="16">
        <v>0.74</v>
      </c>
      <c r="G5" s="16">
        <f t="shared" si="1"/>
        <v>0.74</v>
      </c>
      <c r="H5" s="18">
        <f t="shared" si="2"/>
        <v>23680</v>
      </c>
      <c r="I5" s="31">
        <v>45699</v>
      </c>
      <c r="J5" s="32"/>
      <c r="K5" s="32"/>
      <c r="L5" s="14" t="s">
        <v>68</v>
      </c>
      <c r="M5" s="14"/>
      <c r="N5" s="14"/>
    </row>
    <row r="6" spans="1:14" s="3" customFormat="1" ht="16.5" customHeight="1" x14ac:dyDescent="0.2">
      <c r="A6" s="14">
        <v>4</v>
      </c>
      <c r="B6" s="14" t="s">
        <v>99</v>
      </c>
      <c r="C6" s="15">
        <v>150</v>
      </c>
      <c r="D6" s="14">
        <v>160</v>
      </c>
      <c r="E6" s="14">
        <f t="shared" si="0"/>
        <v>24000</v>
      </c>
      <c r="F6" s="16">
        <v>0.9</v>
      </c>
      <c r="G6" s="16">
        <f t="shared" si="1"/>
        <v>0.9</v>
      </c>
      <c r="H6" s="18">
        <f t="shared" si="2"/>
        <v>21600</v>
      </c>
      <c r="I6" s="31">
        <v>45699</v>
      </c>
      <c r="J6" s="32"/>
      <c r="K6" s="45"/>
      <c r="L6" s="14" t="s">
        <v>68</v>
      </c>
      <c r="M6" s="24"/>
      <c r="N6" s="24"/>
    </row>
    <row r="7" spans="1:14" s="3" customFormat="1" ht="16.5" customHeight="1" x14ac:dyDescent="0.2">
      <c r="A7" s="14">
        <v>5</v>
      </c>
      <c r="B7" s="14" t="s">
        <v>100</v>
      </c>
      <c r="C7" s="15">
        <v>250</v>
      </c>
      <c r="D7" s="14">
        <v>200</v>
      </c>
      <c r="E7" s="14">
        <f t="shared" ref="E7:E13" si="3">C7*D7</f>
        <v>50000</v>
      </c>
      <c r="F7" s="17">
        <v>0.9</v>
      </c>
      <c r="G7" s="16">
        <f t="shared" si="1"/>
        <v>0.9</v>
      </c>
      <c r="H7" s="18">
        <f t="shared" ref="H7:H13" si="4">E7*G7</f>
        <v>45000</v>
      </c>
      <c r="I7" s="31">
        <v>45699</v>
      </c>
      <c r="J7" s="32"/>
      <c r="K7" s="45"/>
      <c r="L7" s="14" t="s">
        <v>68</v>
      </c>
      <c r="M7" s="24"/>
      <c r="N7" s="24"/>
    </row>
    <row r="8" spans="1:14" s="3" customFormat="1" ht="16.5" customHeight="1" x14ac:dyDescent="0.2">
      <c r="A8" s="14">
        <v>6</v>
      </c>
      <c r="B8" s="14" t="s">
        <v>101</v>
      </c>
      <c r="C8" s="15">
        <v>250</v>
      </c>
      <c r="D8" s="14">
        <v>200</v>
      </c>
      <c r="E8" s="14">
        <f t="shared" si="3"/>
        <v>50000</v>
      </c>
      <c r="F8" s="17">
        <v>1.03</v>
      </c>
      <c r="G8" s="16">
        <f t="shared" si="1"/>
        <v>1.03</v>
      </c>
      <c r="H8" s="18">
        <f t="shared" si="4"/>
        <v>51500</v>
      </c>
      <c r="I8" s="31">
        <v>45699</v>
      </c>
      <c r="J8" s="32"/>
      <c r="K8" s="45"/>
      <c r="L8" s="14" t="s">
        <v>68</v>
      </c>
      <c r="M8" s="24"/>
      <c r="N8" s="24"/>
    </row>
    <row r="9" spans="1:14" s="3" customFormat="1" ht="16.5" customHeight="1" x14ac:dyDescent="0.2">
      <c r="A9" s="14">
        <v>7</v>
      </c>
      <c r="B9" s="14" t="s">
        <v>102</v>
      </c>
      <c r="C9" s="15">
        <v>250</v>
      </c>
      <c r="D9" s="14">
        <v>200</v>
      </c>
      <c r="E9" s="14">
        <f t="shared" si="3"/>
        <v>50000</v>
      </c>
      <c r="F9" s="17">
        <v>1.1499999999999999</v>
      </c>
      <c r="G9" s="16">
        <f t="shared" si="1"/>
        <v>1.1499999999999999</v>
      </c>
      <c r="H9" s="18">
        <f t="shared" si="4"/>
        <v>57500</v>
      </c>
      <c r="I9" s="31">
        <v>45699</v>
      </c>
      <c r="J9" s="32"/>
      <c r="K9" s="45"/>
      <c r="L9" s="14" t="s">
        <v>68</v>
      </c>
      <c r="M9" s="24"/>
      <c r="N9" s="24"/>
    </row>
    <row r="10" spans="1:14" s="3" customFormat="1" ht="16.5" customHeight="1" x14ac:dyDescent="0.2">
      <c r="A10" s="14">
        <v>8</v>
      </c>
      <c r="B10" s="14" t="s">
        <v>103</v>
      </c>
      <c r="C10" s="15">
        <v>250</v>
      </c>
      <c r="D10" s="14">
        <v>200</v>
      </c>
      <c r="E10" s="14">
        <f t="shared" si="3"/>
        <v>50000</v>
      </c>
      <c r="F10" s="17">
        <v>1.3</v>
      </c>
      <c r="G10" s="16">
        <f t="shared" si="1"/>
        <v>1.3</v>
      </c>
      <c r="H10" s="18">
        <f t="shared" si="4"/>
        <v>65000</v>
      </c>
      <c r="I10" s="31">
        <v>45699</v>
      </c>
      <c r="J10" s="32"/>
      <c r="K10" s="45"/>
      <c r="L10" s="14" t="s">
        <v>68</v>
      </c>
      <c r="M10" s="24"/>
      <c r="N10" s="24"/>
    </row>
    <row r="11" spans="1:14" s="3" customFormat="1" ht="18" x14ac:dyDescent="0.2">
      <c r="A11" s="14">
        <v>9</v>
      </c>
      <c r="B11" s="14" t="s">
        <v>104</v>
      </c>
      <c r="C11" s="15">
        <v>50</v>
      </c>
      <c r="D11" s="14">
        <v>240</v>
      </c>
      <c r="E11" s="14">
        <f t="shared" si="3"/>
        <v>12000</v>
      </c>
      <c r="F11" s="16">
        <v>2.2999999999999998</v>
      </c>
      <c r="G11" s="16">
        <f t="shared" si="1"/>
        <v>2.2999999999999998</v>
      </c>
      <c r="H11" s="18">
        <f t="shared" si="4"/>
        <v>27600</v>
      </c>
      <c r="I11" s="31">
        <v>45699</v>
      </c>
      <c r="J11" s="32"/>
      <c r="K11" s="32"/>
      <c r="L11" s="14"/>
      <c r="M11" s="14"/>
      <c r="N11" s="14"/>
    </row>
    <row r="12" spans="1:14" s="3" customFormat="1" ht="18" x14ac:dyDescent="0.2">
      <c r="A12" s="14">
        <v>10</v>
      </c>
      <c r="B12" s="14" t="s">
        <v>105</v>
      </c>
      <c r="C12" s="15">
        <v>50</v>
      </c>
      <c r="D12" s="14">
        <v>240</v>
      </c>
      <c r="E12" s="14">
        <f t="shared" si="3"/>
        <v>12000</v>
      </c>
      <c r="F12" s="16">
        <v>3.1</v>
      </c>
      <c r="G12" s="16">
        <f t="shared" si="1"/>
        <v>3.1</v>
      </c>
      <c r="H12" s="18">
        <f t="shared" si="4"/>
        <v>37200</v>
      </c>
      <c r="I12" s="31">
        <v>45699</v>
      </c>
      <c r="J12" s="32"/>
      <c r="K12" s="32"/>
      <c r="L12" s="14"/>
      <c r="M12" s="14"/>
      <c r="N12" s="14"/>
    </row>
    <row r="13" spans="1:14" s="3" customFormat="1" ht="16.5" customHeight="1" x14ac:dyDescent="0.2">
      <c r="A13" s="14">
        <v>11</v>
      </c>
      <c r="B13" s="14" t="s">
        <v>106</v>
      </c>
      <c r="C13" s="15">
        <v>50</v>
      </c>
      <c r="D13" s="14">
        <v>240</v>
      </c>
      <c r="E13" s="14">
        <f t="shared" si="3"/>
        <v>12000</v>
      </c>
      <c r="F13" s="16">
        <v>3.9</v>
      </c>
      <c r="G13" s="16">
        <f t="shared" si="1"/>
        <v>3.9</v>
      </c>
      <c r="H13" s="18">
        <f t="shared" si="4"/>
        <v>46800</v>
      </c>
      <c r="I13" s="31">
        <v>45699</v>
      </c>
      <c r="J13" s="32"/>
      <c r="K13" s="45"/>
      <c r="L13" s="14"/>
      <c r="M13" s="24"/>
      <c r="N13" s="24"/>
    </row>
    <row r="14" spans="1:14" ht="15.75" x14ac:dyDescent="0.2">
      <c r="A14" s="24"/>
      <c r="B14" s="14" t="s">
        <v>31</v>
      </c>
      <c r="C14" s="24">
        <f>SUM(C3:C13)</f>
        <v>2100</v>
      </c>
      <c r="D14" s="24"/>
      <c r="E14" s="24"/>
      <c r="F14" s="24"/>
      <c r="G14" s="69"/>
      <c r="H14" s="66">
        <f>SUM(H3:H13)</f>
        <v>441640</v>
      </c>
      <c r="I14" s="24"/>
      <c r="J14" s="24"/>
      <c r="K14" s="24"/>
      <c r="L14" s="24"/>
      <c r="M14" s="24"/>
      <c r="N14" s="24"/>
    </row>
    <row r="15" spans="1:14" ht="15.75" x14ac:dyDescent="0.25">
      <c r="F15" s="60" t="s">
        <v>32</v>
      </c>
      <c r="G15" s="61">
        <v>1250</v>
      </c>
      <c r="H15" s="62">
        <f>G15*7.2</f>
        <v>9000</v>
      </c>
      <c r="I15" s="63"/>
    </row>
    <row r="16" spans="1:14" ht="15" x14ac:dyDescent="0.25">
      <c r="F16" s="63"/>
      <c r="G16" s="63" t="s">
        <v>33</v>
      </c>
      <c r="H16" s="64">
        <f>SUM(H14:H15)</f>
        <v>450640</v>
      </c>
      <c r="I16" s="63"/>
    </row>
  </sheetData>
  <phoneticPr fontId="2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pane ySplit="2" topLeftCell="A6" activePane="bottomLeft" state="frozen"/>
      <selection pane="bottomLeft" activeCell="K11" sqref="K11:K14"/>
    </sheetView>
  </sheetViews>
  <sheetFormatPr defaultColWidth="9" defaultRowHeight="14.25" x14ac:dyDescent="0.2"/>
  <cols>
    <col min="1" max="1" width="6.25" customWidth="1"/>
    <col min="2" max="2" width="15.25" customWidth="1"/>
    <col min="7" max="7" width="14.25" customWidth="1"/>
    <col min="8" max="8" width="13.875" customWidth="1"/>
    <col min="11" max="11" width="10.75" customWidth="1"/>
    <col min="12" max="12" width="17.125" customWidth="1"/>
  </cols>
  <sheetData>
    <row r="1" spans="1:17" s="1" customFormat="1" ht="15.75" x14ac:dyDescent="0.2">
      <c r="A1" s="4"/>
      <c r="B1" s="7" t="s">
        <v>0</v>
      </c>
      <c r="C1" s="7"/>
      <c r="D1" s="7"/>
      <c r="E1" s="7"/>
      <c r="F1" s="8"/>
      <c r="G1" s="9"/>
      <c r="H1" s="10">
        <v>45795</v>
      </c>
      <c r="I1" s="26" t="s">
        <v>1</v>
      </c>
      <c r="J1" s="27"/>
      <c r="K1" s="28"/>
    </row>
    <row r="2" spans="1:17" s="1" customFormat="1" ht="15" x14ac:dyDescent="0.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1" t="s">
        <v>8</v>
      </c>
      <c r="H2" s="13" t="s">
        <v>9</v>
      </c>
      <c r="I2" s="11" t="s">
        <v>10</v>
      </c>
      <c r="J2" s="11" t="s">
        <v>11</v>
      </c>
      <c r="K2" s="11" t="s">
        <v>12</v>
      </c>
      <c r="L2" s="29" t="s">
        <v>13</v>
      </c>
      <c r="M2" s="29" t="s">
        <v>14</v>
      </c>
      <c r="N2" s="30"/>
    </row>
    <row r="3" spans="1:17" s="5" customFormat="1" ht="52.5" customHeight="1" x14ac:dyDescent="0.2">
      <c r="A3" s="14">
        <v>5</v>
      </c>
      <c r="B3" s="14" t="s">
        <v>107</v>
      </c>
      <c r="C3" s="15">
        <v>150</v>
      </c>
      <c r="D3" s="14">
        <v>240</v>
      </c>
      <c r="E3" s="14">
        <f t="shared" ref="E3:E5" si="0">C3*D3</f>
        <v>36000</v>
      </c>
      <c r="F3" s="16">
        <v>0.98</v>
      </c>
      <c r="G3" s="17">
        <f t="shared" ref="G3:G14" si="1">F3/2</f>
        <v>0.49</v>
      </c>
      <c r="H3" s="18">
        <f t="shared" ref="H3:H14" si="2">E3*G3</f>
        <v>17640</v>
      </c>
      <c r="I3" s="31">
        <v>45699</v>
      </c>
      <c r="J3" s="14"/>
      <c r="K3" s="77" t="s">
        <v>155</v>
      </c>
      <c r="L3" s="24" t="s">
        <v>42</v>
      </c>
      <c r="M3" s="34" t="s">
        <v>18</v>
      </c>
      <c r="N3" s="40"/>
    </row>
    <row r="4" spans="1:17" s="4" customFormat="1" ht="52.5" customHeight="1" x14ac:dyDescent="0.2">
      <c r="A4" s="14">
        <v>6</v>
      </c>
      <c r="B4" s="14" t="s">
        <v>108</v>
      </c>
      <c r="C4" s="15">
        <v>100</v>
      </c>
      <c r="D4" s="14">
        <v>240</v>
      </c>
      <c r="E4" s="14">
        <f t="shared" si="0"/>
        <v>24000</v>
      </c>
      <c r="F4" s="17">
        <v>0.64</v>
      </c>
      <c r="G4" s="17">
        <f t="shared" si="1"/>
        <v>0.32</v>
      </c>
      <c r="H4" s="18">
        <f t="shared" si="2"/>
        <v>7680</v>
      </c>
      <c r="I4" s="31">
        <v>45699</v>
      </c>
      <c r="J4" s="14"/>
      <c r="K4" s="77" t="s">
        <v>155</v>
      </c>
      <c r="L4" s="14" t="s">
        <v>17</v>
      </c>
      <c r="M4" s="34" t="s">
        <v>18</v>
      </c>
      <c r="N4" s="52" t="s">
        <v>25</v>
      </c>
    </row>
    <row r="5" spans="1:17" s="5" customFormat="1" ht="52.5" customHeight="1" x14ac:dyDescent="0.2">
      <c r="A5" s="14">
        <v>7</v>
      </c>
      <c r="B5" s="14" t="s">
        <v>109</v>
      </c>
      <c r="C5" s="15">
        <v>50</v>
      </c>
      <c r="D5" s="14">
        <v>240</v>
      </c>
      <c r="E5" s="14">
        <f t="shared" si="0"/>
        <v>12000</v>
      </c>
      <c r="F5" s="16">
        <v>0.79</v>
      </c>
      <c r="G5" s="17">
        <f t="shared" si="1"/>
        <v>0.39500000000000002</v>
      </c>
      <c r="H5" s="18">
        <f t="shared" si="2"/>
        <v>4740</v>
      </c>
      <c r="I5" s="31">
        <v>45699</v>
      </c>
      <c r="J5" s="14"/>
      <c r="K5" s="77" t="s">
        <v>155</v>
      </c>
      <c r="L5" s="14" t="s">
        <v>46</v>
      </c>
      <c r="M5" s="34" t="s">
        <v>18</v>
      </c>
      <c r="N5" s="53" t="s">
        <v>25</v>
      </c>
    </row>
    <row r="6" spans="1:17" s="4" customFormat="1" ht="53.25" customHeight="1" x14ac:dyDescent="0.2">
      <c r="A6" s="14">
        <v>8</v>
      </c>
      <c r="B6" s="14" t="s">
        <v>110</v>
      </c>
      <c r="C6" s="15">
        <v>50</v>
      </c>
      <c r="D6" s="14">
        <v>240</v>
      </c>
      <c r="E6" s="14">
        <f t="shared" ref="E6:E14" si="3">C6*D6</f>
        <v>12000</v>
      </c>
      <c r="F6" s="17">
        <v>0.89</v>
      </c>
      <c r="G6" s="17">
        <f t="shared" si="1"/>
        <v>0.44500000000000001</v>
      </c>
      <c r="H6" s="18">
        <f t="shared" si="2"/>
        <v>5340</v>
      </c>
      <c r="I6" s="31">
        <v>45699</v>
      </c>
      <c r="J6" s="14"/>
      <c r="K6" s="77" t="s">
        <v>155</v>
      </c>
      <c r="L6" s="14" t="s">
        <v>24</v>
      </c>
      <c r="M6" s="34" t="s">
        <v>18</v>
      </c>
      <c r="N6" s="36"/>
      <c r="Q6"/>
    </row>
    <row r="7" spans="1:17" s="3" customFormat="1" ht="48.75" customHeight="1" x14ac:dyDescent="0.2">
      <c r="A7" s="14">
        <v>10</v>
      </c>
      <c r="B7" s="15" t="s">
        <v>111</v>
      </c>
      <c r="C7" s="15">
        <v>50</v>
      </c>
      <c r="D7" s="14">
        <v>240</v>
      </c>
      <c r="E7" s="14">
        <f t="shared" si="3"/>
        <v>12000</v>
      </c>
      <c r="F7" s="16">
        <v>1.02</v>
      </c>
      <c r="G7" s="17">
        <f t="shared" si="1"/>
        <v>0.51</v>
      </c>
      <c r="H7" s="18">
        <f t="shared" si="2"/>
        <v>6120</v>
      </c>
      <c r="I7" s="31">
        <v>45699</v>
      </c>
      <c r="J7" s="14"/>
      <c r="K7" s="77" t="s">
        <v>155</v>
      </c>
      <c r="L7" s="41" t="s">
        <v>22</v>
      </c>
      <c r="M7" s="34" t="s">
        <v>18</v>
      </c>
      <c r="N7" s="36"/>
    </row>
    <row r="8" spans="1:17" s="5" customFormat="1" ht="52.5" customHeight="1" x14ac:dyDescent="0.2">
      <c r="A8" s="14">
        <v>11</v>
      </c>
      <c r="B8" s="14" t="s">
        <v>112</v>
      </c>
      <c r="C8" s="15">
        <v>150</v>
      </c>
      <c r="D8" s="14">
        <v>240</v>
      </c>
      <c r="E8" s="14">
        <f t="shared" si="3"/>
        <v>36000</v>
      </c>
      <c r="F8" s="17">
        <v>0.69</v>
      </c>
      <c r="G8" s="17">
        <f t="shared" si="1"/>
        <v>0.34499999999999997</v>
      </c>
      <c r="H8" s="18">
        <f t="shared" si="2"/>
        <v>12420</v>
      </c>
      <c r="I8" s="31">
        <v>45699</v>
      </c>
      <c r="J8" s="14"/>
      <c r="K8" s="77" t="s">
        <v>155</v>
      </c>
      <c r="L8" s="41" t="s">
        <v>51</v>
      </c>
      <c r="M8" s="34" t="s">
        <v>18</v>
      </c>
      <c r="N8" s="52" t="s">
        <v>25</v>
      </c>
    </row>
    <row r="9" spans="1:17" s="4" customFormat="1" ht="53.25" customHeight="1" x14ac:dyDescent="0.2">
      <c r="A9" s="14">
        <v>12</v>
      </c>
      <c r="B9" s="14" t="s">
        <v>113</v>
      </c>
      <c r="C9" s="15">
        <v>50</v>
      </c>
      <c r="D9" s="14">
        <v>240</v>
      </c>
      <c r="E9" s="14">
        <f t="shared" si="3"/>
        <v>12000</v>
      </c>
      <c r="F9" s="17">
        <v>0.84</v>
      </c>
      <c r="G9" s="17">
        <f t="shared" si="1"/>
        <v>0.42</v>
      </c>
      <c r="H9" s="18">
        <f t="shared" si="2"/>
        <v>5040</v>
      </c>
      <c r="I9" s="31">
        <v>45699</v>
      </c>
      <c r="J9" s="14"/>
      <c r="K9" s="77" t="s">
        <v>155</v>
      </c>
      <c r="L9" s="41" t="s">
        <v>51</v>
      </c>
      <c r="M9" s="34" t="s">
        <v>18</v>
      </c>
      <c r="N9" s="24" t="s">
        <v>53</v>
      </c>
      <c r="Q9" s="68"/>
    </row>
    <row r="10" spans="1:17" s="3" customFormat="1" ht="45.75" customHeight="1" x14ac:dyDescent="0.2">
      <c r="A10" s="14">
        <v>13</v>
      </c>
      <c r="B10" s="15" t="s">
        <v>114</v>
      </c>
      <c r="C10" s="15">
        <v>50</v>
      </c>
      <c r="D10" s="14">
        <v>240</v>
      </c>
      <c r="E10" s="14">
        <f t="shared" si="3"/>
        <v>12000</v>
      </c>
      <c r="F10" s="16">
        <v>0.93</v>
      </c>
      <c r="G10" s="17">
        <f t="shared" si="1"/>
        <v>0.46500000000000002</v>
      </c>
      <c r="H10" s="18">
        <f t="shared" si="2"/>
        <v>5580</v>
      </c>
      <c r="I10" s="31">
        <v>45699</v>
      </c>
      <c r="J10" s="14"/>
      <c r="K10" s="77" t="s">
        <v>155</v>
      </c>
      <c r="L10" s="41" t="s">
        <v>55</v>
      </c>
      <c r="M10" s="34" t="s">
        <v>18</v>
      </c>
      <c r="N10" s="52" t="s">
        <v>25</v>
      </c>
    </row>
    <row r="11" spans="1:17" s="3" customFormat="1" ht="48.75" customHeight="1" x14ac:dyDescent="0.2">
      <c r="A11" s="14">
        <v>14</v>
      </c>
      <c r="B11" s="14" t="s">
        <v>115</v>
      </c>
      <c r="C11" s="19">
        <v>100</v>
      </c>
      <c r="D11" s="14">
        <v>240</v>
      </c>
      <c r="E11" s="14">
        <f t="shared" si="3"/>
        <v>24000</v>
      </c>
      <c r="F11" s="16">
        <v>1.02</v>
      </c>
      <c r="G11" s="17">
        <f t="shared" si="1"/>
        <v>0.51</v>
      </c>
      <c r="H11" s="18">
        <f t="shared" si="2"/>
        <v>12240</v>
      </c>
      <c r="I11" s="31">
        <v>45699</v>
      </c>
      <c r="J11" s="32"/>
      <c r="K11" s="77" t="s">
        <v>155</v>
      </c>
      <c r="L11" s="11" t="s">
        <v>58</v>
      </c>
      <c r="M11" s="34" t="s">
        <v>18</v>
      </c>
      <c r="N11" s="14"/>
    </row>
    <row r="12" spans="1:17" s="3" customFormat="1" ht="48.75" customHeight="1" x14ac:dyDescent="0.2">
      <c r="A12" s="14">
        <v>15</v>
      </c>
      <c r="B12" s="14" t="s">
        <v>116</v>
      </c>
      <c r="C12" s="19">
        <v>100</v>
      </c>
      <c r="D12" s="14">
        <v>240</v>
      </c>
      <c r="E12" s="14">
        <f t="shared" si="3"/>
        <v>24000</v>
      </c>
      <c r="F12" s="16">
        <v>1.25</v>
      </c>
      <c r="G12" s="17">
        <f t="shared" si="1"/>
        <v>0.625</v>
      </c>
      <c r="H12" s="18">
        <f t="shared" si="2"/>
        <v>15000</v>
      </c>
      <c r="I12" s="31">
        <v>45699</v>
      </c>
      <c r="J12" s="32"/>
      <c r="K12" s="77" t="s">
        <v>155</v>
      </c>
      <c r="L12" s="11" t="s">
        <v>60</v>
      </c>
      <c r="M12" s="34" t="s">
        <v>18</v>
      </c>
      <c r="N12" s="67"/>
    </row>
    <row r="13" spans="1:17" s="3" customFormat="1" ht="48.75" customHeight="1" x14ac:dyDescent="0.2">
      <c r="A13" s="14">
        <v>16</v>
      </c>
      <c r="B13" s="15" t="s">
        <v>117</v>
      </c>
      <c r="C13" s="15">
        <v>100</v>
      </c>
      <c r="D13" s="14">
        <v>240</v>
      </c>
      <c r="E13" s="14">
        <f t="shared" si="3"/>
        <v>24000</v>
      </c>
      <c r="F13" s="16">
        <v>1.37</v>
      </c>
      <c r="G13" s="17">
        <f t="shared" si="1"/>
        <v>0.68500000000000005</v>
      </c>
      <c r="H13" s="18">
        <f t="shared" si="2"/>
        <v>16440</v>
      </c>
      <c r="I13" s="31">
        <v>45699</v>
      </c>
      <c r="J13" s="14"/>
      <c r="K13" s="77" t="s">
        <v>157</v>
      </c>
      <c r="L13" s="11" t="s">
        <v>60</v>
      </c>
      <c r="M13" s="14" t="s">
        <v>68</v>
      </c>
      <c r="N13" s="14"/>
    </row>
    <row r="14" spans="1:17" s="4" customFormat="1" ht="48.75" customHeight="1" x14ac:dyDescent="0.2">
      <c r="A14" s="14">
        <v>17</v>
      </c>
      <c r="B14" s="14" t="s">
        <v>118</v>
      </c>
      <c r="C14" s="15">
        <v>50</v>
      </c>
      <c r="D14" s="14">
        <v>240</v>
      </c>
      <c r="E14" s="14">
        <f t="shared" si="3"/>
        <v>12000</v>
      </c>
      <c r="F14" s="16">
        <v>1.03</v>
      </c>
      <c r="G14" s="17">
        <f t="shared" si="1"/>
        <v>0.51500000000000001</v>
      </c>
      <c r="H14" s="18">
        <f t="shared" si="2"/>
        <v>6180</v>
      </c>
      <c r="I14" s="31">
        <v>45699</v>
      </c>
      <c r="J14" s="32"/>
      <c r="K14" s="77" t="s">
        <v>157</v>
      </c>
      <c r="L14" s="41" t="s">
        <v>22</v>
      </c>
      <c r="M14" s="14" t="s">
        <v>68</v>
      </c>
      <c r="N14" s="14"/>
    </row>
    <row r="15" spans="1:17" ht="15.75" x14ac:dyDescent="0.2">
      <c r="A15" s="24"/>
      <c r="B15" s="14" t="s">
        <v>119</v>
      </c>
      <c r="C15" s="24">
        <f>SUM(C3:C14)</f>
        <v>1000</v>
      </c>
      <c r="D15" s="24"/>
      <c r="E15" s="24"/>
      <c r="F15" s="24"/>
      <c r="G15" s="24"/>
      <c r="H15" s="66">
        <f>SUM(H3:H14)</f>
        <v>114420</v>
      </c>
      <c r="I15" s="24"/>
      <c r="J15" s="24"/>
      <c r="K15" s="24"/>
      <c r="L15" s="24"/>
      <c r="M15" s="24"/>
      <c r="N15" s="24"/>
    </row>
    <row r="16" spans="1:17" ht="15.75" x14ac:dyDescent="0.2">
      <c r="F16" s="60" t="s">
        <v>32</v>
      </c>
      <c r="G16" s="61">
        <v>1150</v>
      </c>
      <c r="H16" s="62">
        <f>G16*7.2</f>
        <v>8280</v>
      </c>
    </row>
    <row r="17" spans="6:8" ht="15" x14ac:dyDescent="0.25">
      <c r="F17" s="63"/>
      <c r="G17" s="63" t="s">
        <v>33</v>
      </c>
      <c r="H17" s="64">
        <f>SUM(H15:H16)</f>
        <v>122700</v>
      </c>
    </row>
  </sheetData>
  <phoneticPr fontId="2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"/>
  <sheetViews>
    <sheetView workbookViewId="0">
      <pane ySplit="2" topLeftCell="A3" activePane="bottomLeft" state="frozen"/>
      <selection pane="bottomLeft" activeCell="K4" sqref="K4"/>
    </sheetView>
  </sheetViews>
  <sheetFormatPr defaultColWidth="9" defaultRowHeight="14.25" x14ac:dyDescent="0.2"/>
  <cols>
    <col min="2" max="2" width="16.5" customWidth="1"/>
    <col min="6" max="6" width="10.5" customWidth="1"/>
    <col min="7" max="7" width="14.125" customWidth="1"/>
    <col min="8" max="8" width="12.875" customWidth="1"/>
    <col min="11" max="11" width="10.75" customWidth="1"/>
    <col min="12" max="12" width="17.5" customWidth="1"/>
    <col min="13" max="13" width="17.375" customWidth="1"/>
  </cols>
  <sheetData>
    <row r="1" spans="1:14" s="1" customFormat="1" ht="15.75" x14ac:dyDescent="0.2">
      <c r="A1" s="4"/>
      <c r="B1" s="7" t="s">
        <v>0</v>
      </c>
      <c r="C1" s="7"/>
      <c r="D1" s="7"/>
      <c r="E1" s="7"/>
      <c r="F1" s="8"/>
      <c r="G1" s="9"/>
      <c r="H1" s="10">
        <v>45806</v>
      </c>
      <c r="I1" s="26" t="s">
        <v>1</v>
      </c>
      <c r="J1" s="27"/>
      <c r="K1" s="28"/>
    </row>
    <row r="2" spans="1:14" s="1" customFormat="1" ht="15" x14ac:dyDescent="0.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1" t="s">
        <v>8</v>
      </c>
      <c r="H2" s="13" t="s">
        <v>9</v>
      </c>
      <c r="I2" s="11" t="s">
        <v>10</v>
      </c>
      <c r="J2" s="11" t="s">
        <v>11</v>
      </c>
      <c r="K2" s="11" t="s">
        <v>12</v>
      </c>
      <c r="L2" s="29" t="s">
        <v>13</v>
      </c>
      <c r="M2" s="29" t="s">
        <v>14</v>
      </c>
      <c r="N2" s="30"/>
    </row>
    <row r="3" spans="1:14" s="3" customFormat="1" ht="54.75" customHeight="1" x14ac:dyDescent="0.25">
      <c r="A3" s="14">
        <v>1</v>
      </c>
      <c r="B3" s="14" t="s">
        <v>120</v>
      </c>
      <c r="C3" s="15">
        <v>100</v>
      </c>
      <c r="D3" s="14">
        <v>240</v>
      </c>
      <c r="E3" s="14">
        <f t="shared" ref="E3:E5" si="0">C3*D3</f>
        <v>24000</v>
      </c>
      <c r="F3" s="16">
        <v>0.67</v>
      </c>
      <c r="G3" s="17">
        <f t="shared" ref="G3:G10" si="1">F3/2</f>
        <v>0.33500000000000002</v>
      </c>
      <c r="H3" s="18">
        <f t="shared" ref="H3:H7" si="2">E3*G3</f>
        <v>8040</v>
      </c>
      <c r="I3" s="31">
        <v>45752</v>
      </c>
      <c r="J3" s="14"/>
      <c r="K3" s="77" t="s">
        <v>155</v>
      </c>
      <c r="L3" s="24" t="s">
        <v>65</v>
      </c>
      <c r="M3" s="34" t="s">
        <v>18</v>
      </c>
      <c r="N3" s="39"/>
    </row>
    <row r="4" spans="1:14" s="4" customFormat="1" ht="52.5" customHeight="1" x14ac:dyDescent="0.2">
      <c r="A4" s="14">
        <v>2</v>
      </c>
      <c r="B4" s="14" t="s">
        <v>43</v>
      </c>
      <c r="C4" s="15">
        <v>100</v>
      </c>
      <c r="D4" s="14">
        <v>240</v>
      </c>
      <c r="E4" s="14">
        <f t="shared" si="0"/>
        <v>24000</v>
      </c>
      <c r="F4" s="17">
        <v>0.61499999999999999</v>
      </c>
      <c r="G4" s="17">
        <f t="shared" si="1"/>
        <v>0.3075</v>
      </c>
      <c r="H4" s="18">
        <f t="shared" si="2"/>
        <v>7380</v>
      </c>
      <c r="I4" s="31">
        <v>45752</v>
      </c>
      <c r="J4" s="14"/>
      <c r="K4" s="77" t="s">
        <v>153</v>
      </c>
      <c r="L4" s="15" t="s">
        <v>121</v>
      </c>
      <c r="M4" s="34" t="s">
        <v>18</v>
      </c>
      <c r="N4" s="52" t="s">
        <v>25</v>
      </c>
    </row>
    <row r="5" spans="1:14" s="5" customFormat="1" ht="52.5" customHeight="1" x14ac:dyDescent="0.2">
      <c r="A5" s="14">
        <v>3</v>
      </c>
      <c r="B5" s="14" t="s">
        <v>45</v>
      </c>
      <c r="C5" s="15">
        <v>100</v>
      </c>
      <c r="D5" s="14">
        <v>240</v>
      </c>
      <c r="E5" s="14">
        <f t="shared" si="0"/>
        <v>24000</v>
      </c>
      <c r="F5" s="17">
        <v>0.77500000000000002</v>
      </c>
      <c r="G5" s="17">
        <f t="shared" si="1"/>
        <v>0.38750000000000001</v>
      </c>
      <c r="H5" s="18">
        <f t="shared" si="2"/>
        <v>9300</v>
      </c>
      <c r="I5" s="31">
        <v>45752</v>
      </c>
      <c r="J5" s="14"/>
      <c r="K5" s="77" t="s">
        <v>153</v>
      </c>
      <c r="L5" s="15" t="s">
        <v>121</v>
      </c>
      <c r="M5" s="34" t="s">
        <v>18</v>
      </c>
      <c r="N5" s="53" t="s">
        <v>25</v>
      </c>
    </row>
    <row r="6" spans="1:14" s="4" customFormat="1" ht="53.25" customHeight="1" x14ac:dyDescent="0.2">
      <c r="A6" s="14">
        <v>4</v>
      </c>
      <c r="B6" s="14" t="s">
        <v>48</v>
      </c>
      <c r="C6" s="15">
        <v>100</v>
      </c>
      <c r="D6" s="14">
        <v>240</v>
      </c>
      <c r="E6" s="14">
        <f t="shared" ref="E6:E21" si="3">C6*D6</f>
        <v>24000</v>
      </c>
      <c r="F6" s="17">
        <v>0.77400000000000002</v>
      </c>
      <c r="G6" s="17">
        <f t="shared" si="1"/>
        <v>0.38700000000000001</v>
      </c>
      <c r="H6" s="18">
        <f t="shared" si="2"/>
        <v>9288</v>
      </c>
      <c r="I6" s="31">
        <v>45752</v>
      </c>
      <c r="J6" s="32"/>
      <c r="K6" s="77" t="s">
        <v>153</v>
      </c>
      <c r="L6" s="15" t="s">
        <v>122</v>
      </c>
      <c r="M6" s="34" t="s">
        <v>18</v>
      </c>
      <c r="N6" s="52" t="s">
        <v>25</v>
      </c>
    </row>
    <row r="7" spans="1:14" s="6" customFormat="1" ht="52.5" customHeight="1" x14ac:dyDescent="0.2">
      <c r="A7" s="14">
        <v>5</v>
      </c>
      <c r="B7" s="14" t="s">
        <v>123</v>
      </c>
      <c r="C7" s="15">
        <v>50</v>
      </c>
      <c r="D7" s="14">
        <v>240</v>
      </c>
      <c r="E7" s="14">
        <f t="shared" si="3"/>
        <v>12000</v>
      </c>
      <c r="F7" s="17">
        <v>0.86399999999999999</v>
      </c>
      <c r="G7" s="17">
        <f t="shared" si="1"/>
        <v>0.432</v>
      </c>
      <c r="H7" s="18">
        <f t="shared" si="2"/>
        <v>5184</v>
      </c>
      <c r="I7" s="31">
        <v>45752</v>
      </c>
      <c r="J7" s="14"/>
      <c r="K7" s="77" t="s">
        <v>153</v>
      </c>
      <c r="L7" s="41" t="s">
        <v>124</v>
      </c>
      <c r="M7" s="34" t="s">
        <v>18</v>
      </c>
      <c r="N7" s="52" t="s">
        <v>25</v>
      </c>
    </row>
    <row r="8" spans="1:14" s="4" customFormat="1" ht="48.75" customHeight="1" x14ac:dyDescent="0.25">
      <c r="A8" s="14">
        <v>6</v>
      </c>
      <c r="B8" s="14" t="s">
        <v>62</v>
      </c>
      <c r="C8" s="15">
        <v>50</v>
      </c>
      <c r="D8" s="14">
        <v>240</v>
      </c>
      <c r="E8" s="14">
        <f t="shared" si="3"/>
        <v>12000</v>
      </c>
      <c r="F8" s="17">
        <v>1.0249999999999999</v>
      </c>
      <c r="G8" s="17">
        <f t="shared" si="1"/>
        <v>0.51249999999999996</v>
      </c>
      <c r="H8" s="18">
        <f t="shared" ref="H8:H20" si="4">E8*G8</f>
        <v>6150</v>
      </c>
      <c r="I8" s="31">
        <v>45752</v>
      </c>
      <c r="J8" s="32"/>
      <c r="K8" s="77" t="s">
        <v>153</v>
      </c>
      <c r="L8" s="41" t="s">
        <v>125</v>
      </c>
      <c r="M8" s="34" t="s">
        <v>18</v>
      </c>
      <c r="N8" s="39"/>
    </row>
    <row r="9" spans="1:14" s="6" customFormat="1" ht="44.25" customHeight="1" x14ac:dyDescent="0.25">
      <c r="A9" s="14">
        <v>7</v>
      </c>
      <c r="B9" s="15" t="s">
        <v>44</v>
      </c>
      <c r="C9" s="15">
        <v>300</v>
      </c>
      <c r="D9" s="14">
        <v>360</v>
      </c>
      <c r="E9" s="14">
        <f t="shared" si="3"/>
        <v>108000</v>
      </c>
      <c r="F9" s="16">
        <v>0.65</v>
      </c>
      <c r="G9" s="17">
        <f t="shared" si="1"/>
        <v>0.32500000000000001</v>
      </c>
      <c r="H9" s="18">
        <f t="shared" si="4"/>
        <v>35100</v>
      </c>
      <c r="I9" s="31">
        <v>45752</v>
      </c>
      <c r="J9" s="14"/>
      <c r="K9" s="77" t="s">
        <v>153</v>
      </c>
      <c r="L9" s="41" t="s">
        <v>30</v>
      </c>
      <c r="M9" s="34" t="s">
        <v>18</v>
      </c>
      <c r="N9" s="35"/>
    </row>
    <row r="10" spans="1:14" s="3" customFormat="1" ht="44.25" customHeight="1" x14ac:dyDescent="0.2">
      <c r="A10" s="14">
        <v>8</v>
      </c>
      <c r="B10" s="15" t="s">
        <v>126</v>
      </c>
      <c r="C10" s="15">
        <v>100</v>
      </c>
      <c r="D10" s="14">
        <v>480</v>
      </c>
      <c r="E10" s="14">
        <f t="shared" si="3"/>
        <v>48000</v>
      </c>
      <c r="F10" s="16">
        <v>0.95</v>
      </c>
      <c r="G10" s="17">
        <f t="shared" si="1"/>
        <v>0.47499999999999998</v>
      </c>
      <c r="H10" s="18">
        <f t="shared" si="4"/>
        <v>22800</v>
      </c>
      <c r="I10" s="31">
        <v>45752</v>
      </c>
      <c r="J10" s="32"/>
      <c r="K10" s="78" t="s">
        <v>154</v>
      </c>
      <c r="L10" s="34" t="s">
        <v>18</v>
      </c>
      <c r="M10" s="30"/>
      <c r="N10" s="42"/>
    </row>
    <row r="11" spans="1:14" s="3" customFormat="1" ht="21" customHeight="1" x14ac:dyDescent="0.2">
      <c r="A11" s="14">
        <v>9</v>
      </c>
      <c r="B11" s="14" t="s">
        <v>127</v>
      </c>
      <c r="C11" s="15">
        <v>100</v>
      </c>
      <c r="D11" s="14">
        <v>192</v>
      </c>
      <c r="E11" s="14">
        <f t="shared" si="3"/>
        <v>19200</v>
      </c>
      <c r="F11" s="16">
        <v>1.4</v>
      </c>
      <c r="G11" s="17">
        <f t="shared" ref="G11:G20" si="5">F11</f>
        <v>1.4</v>
      </c>
      <c r="H11" s="18">
        <f t="shared" si="4"/>
        <v>26880</v>
      </c>
      <c r="I11" s="31">
        <v>45752</v>
      </c>
      <c r="J11" s="15"/>
      <c r="K11" s="15"/>
      <c r="L11" s="14"/>
      <c r="M11" s="14"/>
      <c r="N11" s="24"/>
    </row>
    <row r="12" spans="1:14" s="3" customFormat="1" ht="16.5" customHeight="1" x14ac:dyDescent="0.2">
      <c r="A12" s="14">
        <v>10</v>
      </c>
      <c r="B12" s="14" t="s">
        <v>128</v>
      </c>
      <c r="C12" s="15">
        <v>200</v>
      </c>
      <c r="D12" s="14">
        <v>240</v>
      </c>
      <c r="E12" s="14">
        <f t="shared" si="3"/>
        <v>48000</v>
      </c>
      <c r="F12" s="16">
        <v>0.38</v>
      </c>
      <c r="G12" s="17">
        <f t="shared" si="5"/>
        <v>0.38</v>
      </c>
      <c r="H12" s="18">
        <f t="shared" si="4"/>
        <v>18240</v>
      </c>
      <c r="I12" s="31">
        <v>45699</v>
      </c>
      <c r="J12" s="32"/>
      <c r="K12" s="32"/>
      <c r="L12" s="14" t="s">
        <v>68</v>
      </c>
      <c r="M12" s="45"/>
      <c r="N12" s="24"/>
    </row>
    <row r="13" spans="1:14" s="3" customFormat="1" ht="15.75" x14ac:dyDescent="0.25">
      <c r="A13" s="14">
        <v>11</v>
      </c>
      <c r="B13" s="14" t="s">
        <v>96</v>
      </c>
      <c r="C13" s="15">
        <v>300</v>
      </c>
      <c r="D13" s="14">
        <v>240</v>
      </c>
      <c r="E13" s="14">
        <f t="shared" si="3"/>
        <v>72000</v>
      </c>
      <c r="F13" s="16">
        <v>0.5</v>
      </c>
      <c r="G13" s="17">
        <f t="shared" si="5"/>
        <v>0.5</v>
      </c>
      <c r="H13" s="18">
        <f t="shared" si="4"/>
        <v>36000</v>
      </c>
      <c r="I13" s="31">
        <v>45699</v>
      </c>
      <c r="J13" s="32"/>
      <c r="K13" s="32"/>
      <c r="L13" s="14" t="s">
        <v>68</v>
      </c>
      <c r="M13" s="35"/>
      <c r="N13" s="35"/>
    </row>
    <row r="14" spans="1:14" s="3" customFormat="1" ht="15.75" x14ac:dyDescent="0.25">
      <c r="A14" s="14">
        <v>12</v>
      </c>
      <c r="B14" s="14" t="s">
        <v>97</v>
      </c>
      <c r="C14" s="15">
        <v>300</v>
      </c>
      <c r="D14" s="14">
        <v>160</v>
      </c>
      <c r="E14" s="14">
        <f t="shared" si="3"/>
        <v>48000</v>
      </c>
      <c r="F14" s="16">
        <v>0.62</v>
      </c>
      <c r="G14" s="17">
        <f t="shared" si="5"/>
        <v>0.62</v>
      </c>
      <c r="H14" s="18">
        <f t="shared" si="4"/>
        <v>29760</v>
      </c>
      <c r="I14" s="31">
        <v>45699</v>
      </c>
      <c r="J14" s="32"/>
      <c r="K14" s="32"/>
      <c r="L14" s="14" t="s">
        <v>68</v>
      </c>
      <c r="M14" s="35"/>
      <c r="N14" s="35"/>
    </row>
    <row r="15" spans="1:14" s="3" customFormat="1" ht="15.75" x14ac:dyDescent="0.25">
      <c r="A15" s="14">
        <v>13</v>
      </c>
      <c r="B15" s="14" t="s">
        <v>98</v>
      </c>
      <c r="C15" s="15">
        <v>200</v>
      </c>
      <c r="D15" s="14">
        <v>160</v>
      </c>
      <c r="E15" s="14">
        <f t="shared" si="3"/>
        <v>32000</v>
      </c>
      <c r="F15" s="16">
        <v>0.74</v>
      </c>
      <c r="G15" s="17">
        <f t="shared" si="5"/>
        <v>0.74</v>
      </c>
      <c r="H15" s="18">
        <f t="shared" si="4"/>
        <v>23680</v>
      </c>
      <c r="I15" s="31">
        <v>45699</v>
      </c>
      <c r="J15" s="32"/>
      <c r="K15" s="32"/>
      <c r="L15" s="14" t="s">
        <v>68</v>
      </c>
      <c r="M15" s="35"/>
      <c r="N15" s="35"/>
    </row>
    <row r="16" spans="1:14" s="3" customFormat="1" ht="16.5" customHeight="1" x14ac:dyDescent="0.2">
      <c r="A16" s="14">
        <v>14</v>
      </c>
      <c r="B16" s="14" t="s">
        <v>99</v>
      </c>
      <c r="C16" s="15">
        <v>150</v>
      </c>
      <c r="D16" s="14">
        <v>160</v>
      </c>
      <c r="E16" s="14">
        <f t="shared" si="3"/>
        <v>24000</v>
      </c>
      <c r="F16" s="16">
        <v>0.9</v>
      </c>
      <c r="G16" s="16">
        <f t="shared" si="5"/>
        <v>0.9</v>
      </c>
      <c r="H16" s="18">
        <f t="shared" si="4"/>
        <v>21600</v>
      </c>
      <c r="I16" s="31">
        <v>45699</v>
      </c>
      <c r="J16" s="32"/>
      <c r="K16" s="45"/>
      <c r="L16" s="14" t="s">
        <v>68</v>
      </c>
      <c r="M16" s="24"/>
      <c r="N16" s="24"/>
    </row>
    <row r="17" spans="1:14" s="3" customFormat="1" ht="15.75" x14ac:dyDescent="0.25">
      <c r="A17" s="14">
        <v>15</v>
      </c>
      <c r="B17" s="14" t="s">
        <v>97</v>
      </c>
      <c r="C17" s="15">
        <v>300</v>
      </c>
      <c r="D17" s="14">
        <v>160</v>
      </c>
      <c r="E17" s="14">
        <f t="shared" si="3"/>
        <v>48000</v>
      </c>
      <c r="F17" s="16">
        <v>0.62</v>
      </c>
      <c r="G17" s="16">
        <f t="shared" si="5"/>
        <v>0.62</v>
      </c>
      <c r="H17" s="18">
        <f t="shared" si="4"/>
        <v>29760</v>
      </c>
      <c r="I17" s="31">
        <v>45699</v>
      </c>
      <c r="J17" s="32"/>
      <c r="K17" s="32"/>
      <c r="L17" s="14" t="s">
        <v>68</v>
      </c>
      <c r="M17" s="35"/>
      <c r="N17" s="35"/>
    </row>
    <row r="18" spans="1:14" ht="15.75" x14ac:dyDescent="0.25">
      <c r="A18" s="14">
        <v>16</v>
      </c>
      <c r="B18" s="54" t="s">
        <v>129</v>
      </c>
      <c r="C18" s="15" t="s">
        <v>130</v>
      </c>
      <c r="D18" s="14">
        <v>1</v>
      </c>
      <c r="E18" s="14">
        <v>2</v>
      </c>
      <c r="F18" s="55">
        <v>9700</v>
      </c>
      <c r="G18" s="16">
        <f t="shared" si="5"/>
        <v>9700</v>
      </c>
      <c r="H18" s="18">
        <f t="shared" si="4"/>
        <v>19400</v>
      </c>
      <c r="I18" s="65"/>
      <c r="J18" s="58"/>
      <c r="K18" s="58"/>
      <c r="L18" s="58"/>
      <c r="M18" s="58"/>
      <c r="N18" s="58"/>
    </row>
    <row r="19" spans="1:14" ht="15.75" x14ac:dyDescent="0.25">
      <c r="A19" s="14">
        <v>17</v>
      </c>
      <c r="B19" s="15" t="s">
        <v>131</v>
      </c>
      <c r="C19" s="15">
        <v>20</v>
      </c>
      <c r="D19" s="14">
        <v>1</v>
      </c>
      <c r="E19" s="14">
        <f t="shared" si="3"/>
        <v>20</v>
      </c>
      <c r="F19" s="18">
        <v>55</v>
      </c>
      <c r="G19" s="18">
        <f t="shared" si="5"/>
        <v>55</v>
      </c>
      <c r="H19" s="18">
        <f t="shared" si="4"/>
        <v>1100</v>
      </c>
      <c r="I19" s="65"/>
      <c r="J19" s="58"/>
      <c r="K19" s="58"/>
      <c r="L19" s="58"/>
      <c r="M19" s="58"/>
      <c r="N19" s="58"/>
    </row>
    <row r="20" spans="1:14" ht="15.75" x14ac:dyDescent="0.25">
      <c r="A20" s="14">
        <v>18</v>
      </c>
      <c r="B20" s="56" t="s">
        <v>132</v>
      </c>
      <c r="C20" s="15">
        <v>100</v>
      </c>
      <c r="D20" s="14">
        <v>1</v>
      </c>
      <c r="E20" s="14">
        <f t="shared" si="3"/>
        <v>100</v>
      </c>
      <c r="F20" s="18">
        <v>8</v>
      </c>
      <c r="G20" s="18">
        <f t="shared" si="5"/>
        <v>8</v>
      </c>
      <c r="H20" s="18">
        <f t="shared" si="4"/>
        <v>800</v>
      </c>
      <c r="I20" s="65"/>
      <c r="J20" s="58"/>
      <c r="K20" s="58"/>
      <c r="L20" s="58"/>
      <c r="M20" s="58"/>
      <c r="N20" s="58"/>
    </row>
    <row r="21" spans="1:14" ht="15.75" x14ac:dyDescent="0.25">
      <c r="A21" s="14">
        <v>19</v>
      </c>
      <c r="B21" s="56" t="s">
        <v>133</v>
      </c>
      <c r="C21" s="15">
        <v>50</v>
      </c>
      <c r="D21" s="14">
        <v>10000</v>
      </c>
      <c r="E21" s="14">
        <f t="shared" si="3"/>
        <v>500000</v>
      </c>
      <c r="F21" s="57">
        <v>0.01</v>
      </c>
      <c r="G21" s="16">
        <f t="shared" ref="G21" si="6">F21</f>
        <v>0.01</v>
      </c>
      <c r="H21" s="18">
        <f t="shared" ref="H21" si="7">E21*G21</f>
        <v>5000</v>
      </c>
      <c r="I21" s="65"/>
      <c r="J21" s="58"/>
      <c r="K21" s="58"/>
      <c r="L21" s="58"/>
      <c r="M21" s="58"/>
      <c r="N21" s="58"/>
    </row>
    <row r="22" spans="1:14" ht="15" x14ac:dyDescent="0.25">
      <c r="A22" s="58"/>
      <c r="B22" s="58" t="s">
        <v>95</v>
      </c>
      <c r="C22" s="58">
        <f>SUM(C3:C21)</f>
        <v>2620</v>
      </c>
      <c r="D22" s="58"/>
      <c r="E22" s="58"/>
      <c r="F22" s="58"/>
      <c r="G22" s="58"/>
      <c r="H22" s="59">
        <f>SUM(H3:H21)</f>
        <v>315462</v>
      </c>
      <c r="I22" s="58"/>
      <c r="J22" s="58"/>
      <c r="K22" s="58"/>
      <c r="L22" s="58"/>
      <c r="M22" s="58"/>
      <c r="N22" s="58"/>
    </row>
    <row r="23" spans="1:14" ht="15.75" x14ac:dyDescent="0.2">
      <c r="F23" s="60" t="s">
        <v>32</v>
      </c>
      <c r="G23" s="61">
        <v>1200</v>
      </c>
      <c r="H23" s="62">
        <f>G23*7.2</f>
        <v>8640</v>
      </c>
    </row>
    <row r="24" spans="1:14" ht="15" x14ac:dyDescent="0.25">
      <c r="F24" s="63"/>
      <c r="G24" s="63" t="s">
        <v>33</v>
      </c>
      <c r="H24" s="64">
        <f>SUM(H22:H23)</f>
        <v>324102</v>
      </c>
    </row>
  </sheetData>
  <phoneticPr fontId="2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>
      <pane ySplit="2" topLeftCell="A12" activePane="bottomLeft" state="frozen"/>
      <selection pane="bottomLeft" activeCell="H8" sqref="H8"/>
    </sheetView>
  </sheetViews>
  <sheetFormatPr defaultColWidth="9" defaultRowHeight="14.25" x14ac:dyDescent="0.2"/>
  <cols>
    <col min="2" max="2" width="15.75" customWidth="1"/>
    <col min="6" max="6" width="8.875" customWidth="1"/>
    <col min="7" max="7" width="12.375" customWidth="1"/>
    <col min="8" max="8" width="12.5" customWidth="1"/>
    <col min="10" max="10" width="10" customWidth="1"/>
    <col min="11" max="11" width="11.625" customWidth="1"/>
    <col min="12" max="12" width="14.375" customWidth="1"/>
  </cols>
  <sheetData>
    <row r="1" spans="1:14" s="1" customFormat="1" ht="15.75" x14ac:dyDescent="0.2">
      <c r="A1" s="4"/>
      <c r="B1" s="7" t="s">
        <v>0</v>
      </c>
      <c r="C1" s="7"/>
      <c r="D1" s="7"/>
      <c r="E1" s="7"/>
      <c r="F1" s="8"/>
      <c r="G1" s="9"/>
      <c r="H1" s="10">
        <v>45817</v>
      </c>
      <c r="I1" s="26" t="s">
        <v>1</v>
      </c>
      <c r="J1" s="27"/>
      <c r="K1" s="28"/>
    </row>
    <row r="2" spans="1:14" s="1" customFormat="1" ht="15" x14ac:dyDescent="0.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1" t="s">
        <v>8</v>
      </c>
      <c r="H2" s="13" t="s">
        <v>9</v>
      </c>
      <c r="I2" s="11" t="s">
        <v>10</v>
      </c>
      <c r="J2" s="11" t="s">
        <v>11</v>
      </c>
      <c r="K2" s="11" t="s">
        <v>12</v>
      </c>
      <c r="L2" s="29" t="s">
        <v>13</v>
      </c>
      <c r="M2" s="29" t="s">
        <v>14</v>
      </c>
      <c r="N2" s="30"/>
    </row>
    <row r="3" spans="1:14" s="3" customFormat="1" ht="51" customHeight="1" x14ac:dyDescent="0.25">
      <c r="A3" s="14">
        <v>1</v>
      </c>
      <c r="B3" s="14" t="s">
        <v>134</v>
      </c>
      <c r="C3" s="15">
        <v>50</v>
      </c>
      <c r="D3" s="14">
        <v>240</v>
      </c>
      <c r="E3" s="14">
        <f t="shared" ref="E3:E10" si="0">C3*D3</f>
        <v>12000</v>
      </c>
      <c r="F3" s="16">
        <v>0.85</v>
      </c>
      <c r="G3" s="17">
        <f t="shared" ref="G3:G14" si="1">F3/2</f>
        <v>0.42499999999999999</v>
      </c>
      <c r="H3" s="18">
        <f t="shared" ref="H3:H8" si="2">E3*G3</f>
        <v>5100</v>
      </c>
      <c r="I3" s="31">
        <v>45699</v>
      </c>
      <c r="J3" s="14"/>
      <c r="K3" s="77" t="s">
        <v>155</v>
      </c>
      <c r="L3" s="14"/>
      <c r="M3" s="14" t="s">
        <v>68</v>
      </c>
      <c r="N3" s="35"/>
    </row>
    <row r="4" spans="1:14" s="3" customFormat="1" ht="51" customHeight="1" x14ac:dyDescent="0.25">
      <c r="A4" s="14">
        <v>2</v>
      </c>
      <c r="B4" s="14" t="s">
        <v>135</v>
      </c>
      <c r="C4" s="15">
        <v>50</v>
      </c>
      <c r="D4" s="14">
        <v>240</v>
      </c>
      <c r="E4" s="14">
        <f t="shared" si="0"/>
        <v>12000</v>
      </c>
      <c r="F4" s="16">
        <v>0.73</v>
      </c>
      <c r="G4" s="17">
        <f t="shared" si="1"/>
        <v>0.36499999999999999</v>
      </c>
      <c r="H4" s="18">
        <f t="shared" si="2"/>
        <v>4380</v>
      </c>
      <c r="I4" s="31">
        <v>45699</v>
      </c>
      <c r="J4" s="14"/>
      <c r="K4" s="77" t="s">
        <v>155</v>
      </c>
      <c r="L4" s="14"/>
      <c r="M4" s="14" t="s">
        <v>68</v>
      </c>
      <c r="N4" s="35"/>
    </row>
    <row r="5" spans="1:14" s="4" customFormat="1" ht="48.75" customHeight="1" x14ac:dyDescent="0.25">
      <c r="A5" s="14">
        <v>3</v>
      </c>
      <c r="B5" s="14" t="s">
        <v>136</v>
      </c>
      <c r="C5" s="15">
        <v>100</v>
      </c>
      <c r="D5" s="14">
        <v>360</v>
      </c>
      <c r="E5" s="14">
        <f t="shared" si="0"/>
        <v>36000</v>
      </c>
      <c r="F5" s="16">
        <v>1.28</v>
      </c>
      <c r="G5" s="17">
        <f t="shared" si="1"/>
        <v>0.64</v>
      </c>
      <c r="H5" s="18">
        <f t="shared" si="2"/>
        <v>23040</v>
      </c>
      <c r="I5" s="31">
        <v>45699</v>
      </c>
      <c r="J5" s="32"/>
      <c r="K5" s="77" t="s">
        <v>155</v>
      </c>
      <c r="L5" s="41" t="s">
        <v>22</v>
      </c>
      <c r="M5" s="41"/>
      <c r="N5" s="39"/>
    </row>
    <row r="6" spans="1:14" s="5" customFormat="1" ht="46.5" customHeight="1" x14ac:dyDescent="0.25">
      <c r="A6" s="14">
        <v>4</v>
      </c>
      <c r="B6" s="15" t="s">
        <v>137</v>
      </c>
      <c r="C6" s="15">
        <v>50</v>
      </c>
      <c r="D6" s="14">
        <v>600</v>
      </c>
      <c r="E6" s="14">
        <f t="shared" si="0"/>
        <v>30000</v>
      </c>
      <c r="F6" s="16">
        <v>0.5</v>
      </c>
      <c r="G6" s="17">
        <f t="shared" si="1"/>
        <v>0.25</v>
      </c>
      <c r="H6" s="18">
        <f t="shared" si="2"/>
        <v>7500</v>
      </c>
      <c r="I6" s="31">
        <v>45699</v>
      </c>
      <c r="J6" s="32"/>
      <c r="K6" s="77" t="s">
        <v>155</v>
      </c>
      <c r="M6" s="34" t="s">
        <v>18</v>
      </c>
      <c r="N6" s="39"/>
    </row>
    <row r="7" spans="1:14" s="6" customFormat="1" ht="43.5" customHeight="1" x14ac:dyDescent="0.2">
      <c r="A7" s="14">
        <v>5</v>
      </c>
      <c r="B7" s="15" t="s">
        <v>138</v>
      </c>
      <c r="C7" s="15">
        <v>50</v>
      </c>
      <c r="D7" s="14">
        <v>600</v>
      </c>
      <c r="E7" s="14">
        <f t="shared" si="0"/>
        <v>30000</v>
      </c>
      <c r="F7" s="17">
        <v>1</v>
      </c>
      <c r="G7" s="17">
        <f t="shared" si="1"/>
        <v>0.5</v>
      </c>
      <c r="H7" s="18">
        <f t="shared" si="2"/>
        <v>15000</v>
      </c>
      <c r="I7" s="31">
        <v>45699</v>
      </c>
      <c r="J7" s="14"/>
      <c r="K7" s="77" t="s">
        <v>155</v>
      </c>
      <c r="L7" s="51"/>
      <c r="M7" s="51"/>
      <c r="N7" s="48"/>
    </row>
    <row r="8" spans="1:14" s="2" customFormat="1" ht="53.25" customHeight="1" x14ac:dyDescent="0.25">
      <c r="A8" s="14">
        <v>6</v>
      </c>
      <c r="B8" s="14" t="s">
        <v>139</v>
      </c>
      <c r="C8" s="15">
        <v>50</v>
      </c>
      <c r="D8" s="14">
        <v>600</v>
      </c>
      <c r="E8" s="14">
        <f t="shared" si="0"/>
        <v>30000</v>
      </c>
      <c r="F8" s="16">
        <v>0.62</v>
      </c>
      <c r="G8" s="17">
        <f t="shared" si="1"/>
        <v>0.31</v>
      </c>
      <c r="H8" s="18">
        <f t="shared" si="2"/>
        <v>9300</v>
      </c>
      <c r="I8" s="31">
        <v>45699</v>
      </c>
      <c r="J8" s="32"/>
      <c r="K8" s="77" t="s">
        <v>155</v>
      </c>
      <c r="L8" s="33"/>
      <c r="M8" s="24"/>
      <c r="N8" s="35"/>
    </row>
    <row r="9" spans="1:14" s="4" customFormat="1" ht="52.5" customHeight="1" x14ac:dyDescent="0.2">
      <c r="A9" s="14">
        <v>7</v>
      </c>
      <c r="B9" s="14" t="s">
        <v>108</v>
      </c>
      <c r="C9" s="15">
        <v>100</v>
      </c>
      <c r="D9" s="14">
        <v>240</v>
      </c>
      <c r="E9" s="14">
        <f t="shared" si="0"/>
        <v>24000</v>
      </c>
      <c r="F9" s="20">
        <v>0.63</v>
      </c>
      <c r="G9" s="17">
        <f t="shared" si="1"/>
        <v>0.315</v>
      </c>
      <c r="H9" s="18">
        <f t="shared" ref="H9:H12" si="3">E9*G9</f>
        <v>7560</v>
      </c>
      <c r="I9" s="31">
        <v>45752</v>
      </c>
      <c r="J9" s="14"/>
      <c r="K9" s="77" t="s">
        <v>156</v>
      </c>
      <c r="L9" s="15" t="s">
        <v>121</v>
      </c>
      <c r="M9" s="34" t="s">
        <v>18</v>
      </c>
      <c r="N9" s="52" t="s">
        <v>25</v>
      </c>
    </row>
    <row r="10" spans="1:14" s="5" customFormat="1" ht="52.5" customHeight="1" x14ac:dyDescent="0.2">
      <c r="A10" s="14">
        <v>8</v>
      </c>
      <c r="B10" s="14" t="s">
        <v>109</v>
      </c>
      <c r="C10" s="15">
        <v>100</v>
      </c>
      <c r="D10" s="14">
        <v>240</v>
      </c>
      <c r="E10" s="14">
        <f t="shared" si="0"/>
        <v>24000</v>
      </c>
      <c r="F10" s="17">
        <v>0.77500000000000002</v>
      </c>
      <c r="G10" s="17">
        <f t="shared" si="1"/>
        <v>0.38750000000000001</v>
      </c>
      <c r="H10" s="18">
        <f t="shared" si="3"/>
        <v>9300</v>
      </c>
      <c r="I10" s="31">
        <v>45752</v>
      </c>
      <c r="J10" s="14"/>
      <c r="K10" s="77" t="s">
        <v>156</v>
      </c>
      <c r="L10" s="15" t="s">
        <v>121</v>
      </c>
      <c r="M10" s="34" t="s">
        <v>18</v>
      </c>
      <c r="N10" s="53" t="s">
        <v>25</v>
      </c>
    </row>
    <row r="11" spans="1:14" s="4" customFormat="1" ht="53.25" customHeight="1" x14ac:dyDescent="0.2">
      <c r="A11" s="14">
        <v>9</v>
      </c>
      <c r="B11" s="14" t="s">
        <v>23</v>
      </c>
      <c r="C11" s="15">
        <v>100</v>
      </c>
      <c r="D11" s="14">
        <v>240</v>
      </c>
      <c r="E11" s="14">
        <f t="shared" ref="E11:E14" si="4">C11*D11</f>
        <v>24000</v>
      </c>
      <c r="F11" s="17">
        <v>0.77500000000000002</v>
      </c>
      <c r="G11" s="17">
        <f t="shared" si="1"/>
        <v>0.38750000000000001</v>
      </c>
      <c r="H11" s="18">
        <f t="shared" si="3"/>
        <v>9300</v>
      </c>
      <c r="I11" s="31">
        <v>45752</v>
      </c>
      <c r="J11" s="32"/>
      <c r="K11" s="77" t="s">
        <v>156</v>
      </c>
      <c r="L11" s="15" t="s">
        <v>122</v>
      </c>
      <c r="M11" s="34" t="s">
        <v>18</v>
      </c>
      <c r="N11" s="52" t="s">
        <v>25</v>
      </c>
    </row>
    <row r="12" spans="1:14" s="6" customFormat="1" ht="52.5" customHeight="1" x14ac:dyDescent="0.2">
      <c r="A12" s="14">
        <v>10</v>
      </c>
      <c r="B12" s="14" t="s">
        <v>140</v>
      </c>
      <c r="C12" s="15">
        <v>50</v>
      </c>
      <c r="D12" s="14">
        <v>240</v>
      </c>
      <c r="E12" s="14">
        <f t="shared" si="4"/>
        <v>12000</v>
      </c>
      <c r="F12" s="17">
        <v>0.82499999999999996</v>
      </c>
      <c r="G12" s="17">
        <f t="shared" si="1"/>
        <v>0.41249999999999998</v>
      </c>
      <c r="H12" s="18">
        <f t="shared" si="3"/>
        <v>4950</v>
      </c>
      <c r="I12" s="31">
        <v>45752</v>
      </c>
      <c r="J12" s="14"/>
      <c r="K12" s="77" t="s">
        <v>156</v>
      </c>
      <c r="L12" s="41" t="s">
        <v>124</v>
      </c>
      <c r="M12" s="14" t="s">
        <v>68</v>
      </c>
      <c r="N12" s="30" t="s">
        <v>53</v>
      </c>
    </row>
    <row r="13" spans="1:14" s="4" customFormat="1" ht="48.75" customHeight="1" x14ac:dyDescent="0.25">
      <c r="A13" s="14">
        <v>11</v>
      </c>
      <c r="B13" s="14" t="s">
        <v>118</v>
      </c>
      <c r="C13" s="15">
        <v>50</v>
      </c>
      <c r="D13" s="14">
        <v>240</v>
      </c>
      <c r="E13" s="14">
        <f t="shared" si="4"/>
        <v>12000</v>
      </c>
      <c r="F13" s="17">
        <v>1.0249999999999999</v>
      </c>
      <c r="G13" s="17">
        <f t="shared" si="1"/>
        <v>0.51249999999999996</v>
      </c>
      <c r="H13" s="18">
        <f t="shared" ref="H13:H14" si="5">E13*G13</f>
        <v>6150</v>
      </c>
      <c r="I13" s="31">
        <v>45752</v>
      </c>
      <c r="J13" s="32"/>
      <c r="K13" s="77" t="s">
        <v>156</v>
      </c>
      <c r="L13" s="41" t="s">
        <v>125</v>
      </c>
      <c r="M13" s="14" t="s">
        <v>68</v>
      </c>
      <c r="N13" s="39"/>
    </row>
    <row r="14" spans="1:14" s="6" customFormat="1" ht="44.25" customHeight="1" x14ac:dyDescent="0.25">
      <c r="A14" s="14">
        <v>12</v>
      </c>
      <c r="B14" s="15" t="s">
        <v>29</v>
      </c>
      <c r="C14" s="15">
        <v>300</v>
      </c>
      <c r="D14" s="14">
        <v>360</v>
      </c>
      <c r="E14" s="14">
        <f t="shared" si="4"/>
        <v>108000</v>
      </c>
      <c r="F14" s="16">
        <v>0.65</v>
      </c>
      <c r="G14" s="17">
        <f t="shared" si="1"/>
        <v>0.32500000000000001</v>
      </c>
      <c r="H14" s="18">
        <f t="shared" si="5"/>
        <v>35100</v>
      </c>
      <c r="I14" s="31">
        <v>45752</v>
      </c>
      <c r="J14" s="14"/>
      <c r="K14" s="77" t="s">
        <v>156</v>
      </c>
      <c r="L14" s="41" t="s">
        <v>30</v>
      </c>
      <c r="M14" s="14" t="s">
        <v>68</v>
      </c>
      <c r="N14" s="35"/>
    </row>
    <row r="15" spans="1:14" ht="15.75" x14ac:dyDescent="0.25">
      <c r="A15" s="47"/>
      <c r="B15" s="14" t="s">
        <v>31</v>
      </c>
      <c r="C15" s="48">
        <f>SUM(C3:C14)</f>
        <v>1050</v>
      </c>
      <c r="D15" s="47"/>
      <c r="E15" s="47"/>
      <c r="F15" s="47"/>
      <c r="G15" s="47"/>
      <c r="H15" s="49">
        <f>SUM(H3:H14)</f>
        <v>136680</v>
      </c>
      <c r="I15" s="47"/>
      <c r="J15" s="47"/>
      <c r="K15" s="47"/>
      <c r="L15" s="47"/>
      <c r="M15" s="47"/>
      <c r="N15" s="47"/>
    </row>
    <row r="16" spans="1:14" ht="15.75" x14ac:dyDescent="0.2">
      <c r="A16" s="50"/>
      <c r="B16" s="50"/>
      <c r="C16" s="50"/>
      <c r="D16" s="50"/>
      <c r="E16" s="50"/>
      <c r="F16" s="60" t="s">
        <v>32</v>
      </c>
      <c r="G16" s="61">
        <v>1100</v>
      </c>
      <c r="H16" s="62">
        <f>G16*7.2</f>
        <v>7920</v>
      </c>
      <c r="I16" s="50"/>
      <c r="J16" s="50"/>
      <c r="K16" s="50"/>
      <c r="L16" s="50"/>
      <c r="M16" s="50"/>
      <c r="N16" s="50"/>
    </row>
    <row r="17" spans="6:8" ht="15" x14ac:dyDescent="0.25">
      <c r="F17" s="63"/>
      <c r="G17" s="63" t="s">
        <v>33</v>
      </c>
      <c r="H17" s="64">
        <f>SUM(H15:H16)</f>
        <v>144600</v>
      </c>
    </row>
  </sheetData>
  <phoneticPr fontId="2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"/>
  <sheetViews>
    <sheetView workbookViewId="0">
      <pane ySplit="2" topLeftCell="A12" activePane="bottomLeft" state="frozen"/>
      <selection pane="bottomLeft" activeCell="A25" sqref="A25:N25"/>
    </sheetView>
  </sheetViews>
  <sheetFormatPr defaultColWidth="9" defaultRowHeight="14.25" x14ac:dyDescent="0.2"/>
  <cols>
    <col min="1" max="1" width="5.875" customWidth="1"/>
    <col min="2" max="2" width="15.125" customWidth="1"/>
    <col min="6" max="6" width="10.875" customWidth="1"/>
    <col min="7" max="7" width="12.25" customWidth="1"/>
    <col min="8" max="9" width="10.125" customWidth="1"/>
    <col min="10" max="10" width="9.625" customWidth="1"/>
    <col min="11" max="11" width="11.375" customWidth="1"/>
    <col min="12" max="12" width="17" customWidth="1"/>
    <col min="13" max="13" width="9.375" customWidth="1"/>
  </cols>
  <sheetData>
    <row r="1" spans="1:17" s="1" customFormat="1" ht="15.75" x14ac:dyDescent="0.2">
      <c r="A1" s="4"/>
      <c r="B1" s="7" t="s">
        <v>0</v>
      </c>
      <c r="C1" s="7"/>
      <c r="D1" s="7"/>
      <c r="E1" s="7"/>
      <c r="F1" s="8"/>
      <c r="G1" s="9"/>
      <c r="H1" s="10">
        <v>45828</v>
      </c>
      <c r="I1" s="26" t="s">
        <v>1</v>
      </c>
      <c r="J1" s="27"/>
      <c r="K1" s="28"/>
    </row>
    <row r="2" spans="1:17" s="1" customFormat="1" ht="15" x14ac:dyDescent="0.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1" t="s">
        <v>8</v>
      </c>
      <c r="H2" s="13" t="s">
        <v>9</v>
      </c>
      <c r="I2" s="11" t="s">
        <v>10</v>
      </c>
      <c r="J2" s="11" t="s">
        <v>11</v>
      </c>
      <c r="K2" s="11" t="s">
        <v>12</v>
      </c>
      <c r="L2" s="29" t="s">
        <v>13</v>
      </c>
      <c r="M2" s="29" t="s">
        <v>14</v>
      </c>
      <c r="N2" s="30"/>
    </row>
    <row r="3" spans="1:17" s="2" customFormat="1" ht="45.75" customHeight="1" x14ac:dyDescent="0.25">
      <c r="A3" s="14">
        <v>1</v>
      </c>
      <c r="B3" s="14" t="s">
        <v>28</v>
      </c>
      <c r="C3" s="15">
        <v>100</v>
      </c>
      <c r="D3" s="14">
        <v>480</v>
      </c>
      <c r="E3" s="14">
        <f t="shared" ref="E3:E10" si="0">C3*D3</f>
        <v>48000</v>
      </c>
      <c r="F3" s="16">
        <v>0.62</v>
      </c>
      <c r="G3" s="17">
        <f t="shared" ref="G3:G15" si="1">F3/2</f>
        <v>0.31</v>
      </c>
      <c r="H3" s="18">
        <f t="shared" ref="H3:H10" si="2">E3*G3</f>
        <v>14880</v>
      </c>
      <c r="I3" s="31">
        <v>45812</v>
      </c>
      <c r="J3" s="32"/>
      <c r="K3" s="14"/>
      <c r="L3" s="33"/>
      <c r="M3" s="34"/>
      <c r="N3" s="35"/>
    </row>
    <row r="4" spans="1:17" s="3" customFormat="1" ht="48.75" customHeight="1" x14ac:dyDescent="0.2">
      <c r="A4" s="14">
        <v>2</v>
      </c>
      <c r="B4" s="14" t="s">
        <v>115</v>
      </c>
      <c r="C4" s="19">
        <v>100</v>
      </c>
      <c r="D4" s="14">
        <v>240</v>
      </c>
      <c r="E4" s="14">
        <f t="shared" si="0"/>
        <v>24000</v>
      </c>
      <c r="F4" s="16">
        <v>1.02</v>
      </c>
      <c r="G4" s="17">
        <f t="shared" si="1"/>
        <v>0.51</v>
      </c>
      <c r="H4" s="18">
        <f t="shared" si="2"/>
        <v>12240</v>
      </c>
      <c r="I4" s="31">
        <v>45812</v>
      </c>
      <c r="J4" s="32"/>
      <c r="K4" s="14"/>
      <c r="L4" s="11" t="s">
        <v>58</v>
      </c>
      <c r="M4" s="34" t="s">
        <v>18</v>
      </c>
      <c r="N4" s="14"/>
    </row>
    <row r="5" spans="1:17" s="4" customFormat="1" ht="53.25" customHeight="1" x14ac:dyDescent="0.2">
      <c r="A5" s="14">
        <v>3</v>
      </c>
      <c r="B5" s="14" t="s">
        <v>110</v>
      </c>
      <c r="C5" s="15">
        <v>50</v>
      </c>
      <c r="D5" s="14">
        <v>240</v>
      </c>
      <c r="E5" s="14">
        <f t="shared" si="0"/>
        <v>12000</v>
      </c>
      <c r="F5" s="17">
        <v>0.87</v>
      </c>
      <c r="G5" s="17">
        <f t="shared" si="1"/>
        <v>0.435</v>
      </c>
      <c r="H5" s="18">
        <f t="shared" si="2"/>
        <v>5220</v>
      </c>
      <c r="I5" s="31">
        <v>45812</v>
      </c>
      <c r="J5" s="14"/>
      <c r="K5" s="14"/>
      <c r="L5" s="15" t="s">
        <v>121</v>
      </c>
      <c r="M5" s="34" t="s">
        <v>18</v>
      </c>
      <c r="N5" s="36"/>
      <c r="Q5"/>
    </row>
    <row r="6" spans="1:17" s="3" customFormat="1" ht="48.75" customHeight="1" x14ac:dyDescent="0.2">
      <c r="A6" s="14">
        <v>4</v>
      </c>
      <c r="B6" s="15" t="s">
        <v>141</v>
      </c>
      <c r="C6" s="15">
        <v>100</v>
      </c>
      <c r="D6" s="14">
        <v>240</v>
      </c>
      <c r="E6" s="14">
        <f t="shared" si="0"/>
        <v>24000</v>
      </c>
      <c r="F6" s="20">
        <v>0.995</v>
      </c>
      <c r="G6" s="17">
        <f t="shared" si="1"/>
        <v>0.4975</v>
      </c>
      <c r="H6" s="18">
        <f t="shared" si="2"/>
        <v>11940</v>
      </c>
      <c r="I6" s="31">
        <v>45783</v>
      </c>
      <c r="J6" s="14"/>
      <c r="K6" s="77" t="s">
        <v>161</v>
      </c>
      <c r="L6" s="37" t="s">
        <v>142</v>
      </c>
      <c r="M6" s="34" t="s">
        <v>18</v>
      </c>
      <c r="N6" s="24"/>
    </row>
    <row r="7" spans="1:17" s="5" customFormat="1" ht="52.5" customHeight="1" x14ac:dyDescent="0.25">
      <c r="A7" s="14">
        <v>5</v>
      </c>
      <c r="B7" s="14" t="s">
        <v>39</v>
      </c>
      <c r="C7" s="15">
        <v>100</v>
      </c>
      <c r="D7" s="14">
        <v>240</v>
      </c>
      <c r="E7" s="14">
        <f t="shared" si="0"/>
        <v>24000</v>
      </c>
      <c r="F7" s="16">
        <v>0.81</v>
      </c>
      <c r="G7" s="17">
        <f t="shared" si="1"/>
        <v>0.40500000000000003</v>
      </c>
      <c r="H7" s="18">
        <f t="shared" si="2"/>
        <v>9720</v>
      </c>
      <c r="I7" s="31">
        <v>45783</v>
      </c>
      <c r="J7" s="14"/>
      <c r="K7" s="77" t="s">
        <v>161</v>
      </c>
      <c r="L7" s="38" t="s">
        <v>27</v>
      </c>
      <c r="M7" s="34" t="s">
        <v>18</v>
      </c>
      <c r="N7" s="39"/>
    </row>
    <row r="8" spans="1:17" s="5" customFormat="1" ht="52.5" customHeight="1" x14ac:dyDescent="0.2">
      <c r="A8" s="14">
        <v>6</v>
      </c>
      <c r="B8" s="14" t="s">
        <v>40</v>
      </c>
      <c r="C8" s="15">
        <v>150</v>
      </c>
      <c r="D8" s="14">
        <v>240</v>
      </c>
      <c r="E8" s="14">
        <f t="shared" si="0"/>
        <v>36000</v>
      </c>
      <c r="F8" s="16">
        <v>0.98</v>
      </c>
      <c r="G8" s="17">
        <f t="shared" si="1"/>
        <v>0.49</v>
      </c>
      <c r="H8" s="18">
        <f t="shared" si="2"/>
        <v>17640</v>
      </c>
      <c r="I8" s="31">
        <v>45783</v>
      </c>
      <c r="J8" s="14"/>
      <c r="K8" s="77" t="s">
        <v>164</v>
      </c>
      <c r="L8" s="38" t="s">
        <v>27</v>
      </c>
      <c r="M8" s="34" t="s">
        <v>18</v>
      </c>
      <c r="N8" s="40"/>
    </row>
    <row r="9" spans="1:17" s="6" customFormat="1" ht="52.5" customHeight="1" x14ac:dyDescent="0.2">
      <c r="A9" s="14">
        <v>7</v>
      </c>
      <c r="B9" s="15" t="s">
        <v>143</v>
      </c>
      <c r="C9" s="15">
        <v>100</v>
      </c>
      <c r="D9" s="14">
        <v>240</v>
      </c>
      <c r="E9" s="14">
        <f t="shared" si="0"/>
        <v>24000</v>
      </c>
      <c r="F9" s="20">
        <v>0.91500000000000004</v>
      </c>
      <c r="G9" s="17">
        <f t="shared" si="1"/>
        <v>0.45750000000000002</v>
      </c>
      <c r="H9" s="18">
        <f t="shared" si="2"/>
        <v>10980</v>
      </c>
      <c r="I9" s="31">
        <v>45783</v>
      </c>
      <c r="J9" s="14"/>
      <c r="K9" s="77" t="s">
        <v>164</v>
      </c>
      <c r="L9" s="37" t="s">
        <v>144</v>
      </c>
      <c r="M9" s="34" t="s">
        <v>18</v>
      </c>
      <c r="N9" s="36"/>
    </row>
    <row r="10" spans="1:17" s="3" customFormat="1" ht="45" customHeight="1" x14ac:dyDescent="0.2">
      <c r="A10" s="14">
        <v>8</v>
      </c>
      <c r="B10" s="15" t="s">
        <v>145</v>
      </c>
      <c r="C10" s="15">
        <v>50</v>
      </c>
      <c r="D10" s="14">
        <v>240</v>
      </c>
      <c r="E10" s="14">
        <f t="shared" si="0"/>
        <v>12000</v>
      </c>
      <c r="F10" s="16">
        <v>0.75</v>
      </c>
      <c r="G10" s="17">
        <f t="shared" si="1"/>
        <v>0.375</v>
      </c>
      <c r="H10" s="18">
        <f t="shared" si="2"/>
        <v>4500</v>
      </c>
      <c r="I10" s="31">
        <v>45783</v>
      </c>
      <c r="J10" s="32"/>
      <c r="K10" s="77" t="s">
        <v>164</v>
      </c>
      <c r="L10" s="41" t="s">
        <v>146</v>
      </c>
      <c r="M10" s="34" t="s">
        <v>18</v>
      </c>
      <c r="N10" s="42"/>
    </row>
    <row r="11" spans="1:17" s="4" customFormat="1" ht="48.75" customHeight="1" x14ac:dyDescent="0.25">
      <c r="A11" s="14">
        <v>9</v>
      </c>
      <c r="B11" s="14" t="s">
        <v>62</v>
      </c>
      <c r="C11" s="15">
        <v>50</v>
      </c>
      <c r="D11" s="14">
        <v>240</v>
      </c>
      <c r="E11" s="14">
        <f t="shared" ref="E11:E13" si="3">C11*D11</f>
        <v>12000</v>
      </c>
      <c r="F11" s="16">
        <v>1.03</v>
      </c>
      <c r="G11" s="17">
        <f t="shared" si="1"/>
        <v>0.51500000000000001</v>
      </c>
      <c r="H11" s="18">
        <f t="shared" ref="H11:H13" si="4">E11*G11</f>
        <v>6180</v>
      </c>
      <c r="I11" s="31">
        <v>45783</v>
      </c>
      <c r="J11" s="32"/>
      <c r="K11" s="77" t="s">
        <v>164</v>
      </c>
      <c r="L11" s="41" t="s">
        <v>22</v>
      </c>
      <c r="M11" s="34" t="s">
        <v>18</v>
      </c>
      <c r="N11" s="39"/>
    </row>
    <row r="12" spans="1:17" s="3" customFormat="1" ht="51" customHeight="1" x14ac:dyDescent="0.25">
      <c r="A12" s="14">
        <v>10</v>
      </c>
      <c r="B12" s="14" t="s">
        <v>66</v>
      </c>
      <c r="C12" s="15">
        <v>50</v>
      </c>
      <c r="D12" s="14">
        <v>240</v>
      </c>
      <c r="E12" s="14">
        <f t="shared" si="3"/>
        <v>12000</v>
      </c>
      <c r="F12" s="16">
        <v>0.85</v>
      </c>
      <c r="G12" s="17">
        <f t="shared" si="1"/>
        <v>0.42499999999999999</v>
      </c>
      <c r="H12" s="18">
        <f t="shared" si="4"/>
        <v>5100</v>
      </c>
      <c r="I12" s="31">
        <v>45783</v>
      </c>
      <c r="J12" s="14"/>
      <c r="K12" s="77" t="s">
        <v>164</v>
      </c>
      <c r="L12" s="14"/>
      <c r="M12" s="14" t="s">
        <v>68</v>
      </c>
      <c r="N12" s="35"/>
    </row>
    <row r="13" spans="1:17" s="6" customFormat="1" ht="44.25" customHeight="1" x14ac:dyDescent="0.25">
      <c r="A13" s="14">
        <v>11</v>
      </c>
      <c r="B13" s="15" t="s">
        <v>44</v>
      </c>
      <c r="C13" s="15">
        <v>300</v>
      </c>
      <c r="D13" s="14">
        <v>360</v>
      </c>
      <c r="E13" s="14">
        <f t="shared" si="3"/>
        <v>108000</v>
      </c>
      <c r="F13" s="16">
        <v>0.65</v>
      </c>
      <c r="G13" s="17">
        <f t="shared" si="1"/>
        <v>0.32500000000000001</v>
      </c>
      <c r="H13" s="18">
        <f t="shared" si="4"/>
        <v>35100</v>
      </c>
      <c r="I13" s="31">
        <v>45783</v>
      </c>
      <c r="J13" s="14"/>
      <c r="K13" s="77" t="s">
        <v>164</v>
      </c>
      <c r="L13" s="41" t="s">
        <v>30</v>
      </c>
      <c r="M13" s="34" t="s">
        <v>18</v>
      </c>
      <c r="N13" s="35"/>
    </row>
    <row r="14" spans="1:17" s="3" customFormat="1" ht="44.25" customHeight="1" x14ac:dyDescent="0.2">
      <c r="A14" s="14">
        <v>12</v>
      </c>
      <c r="B14" s="15" t="s">
        <v>126</v>
      </c>
      <c r="C14" s="15">
        <v>100</v>
      </c>
      <c r="D14" s="14">
        <v>480</v>
      </c>
      <c r="E14" s="14">
        <f t="shared" ref="E14:E24" si="5">C14*D14</f>
        <v>48000</v>
      </c>
      <c r="F14" s="16">
        <v>0.95</v>
      </c>
      <c r="G14" s="17">
        <f t="shared" si="1"/>
        <v>0.47499999999999998</v>
      </c>
      <c r="H14" s="18">
        <f t="shared" ref="H14:H24" si="6">E14*G14</f>
        <v>22800</v>
      </c>
      <c r="I14" s="31">
        <v>45783</v>
      </c>
      <c r="J14" s="32"/>
      <c r="K14" s="34"/>
      <c r="L14" s="34"/>
      <c r="M14" s="34" t="s">
        <v>18</v>
      </c>
      <c r="N14" s="42"/>
    </row>
    <row r="15" spans="1:17" s="4" customFormat="1" ht="45" customHeight="1" x14ac:dyDescent="0.2">
      <c r="A15" s="14">
        <v>13</v>
      </c>
      <c r="B15" s="15" t="s">
        <v>147</v>
      </c>
      <c r="C15" s="15">
        <v>100</v>
      </c>
      <c r="D15" s="14">
        <v>240</v>
      </c>
      <c r="E15" s="14">
        <f t="shared" si="5"/>
        <v>24000</v>
      </c>
      <c r="F15" s="17">
        <v>1.83</v>
      </c>
      <c r="G15" s="17">
        <f t="shared" si="1"/>
        <v>0.91500000000000004</v>
      </c>
      <c r="H15" s="18">
        <f t="shared" si="6"/>
        <v>21960</v>
      </c>
      <c r="I15" s="31">
        <v>45783</v>
      </c>
      <c r="J15" s="15"/>
      <c r="K15" s="77" t="s">
        <v>164</v>
      </c>
      <c r="L15" s="14"/>
      <c r="M15" s="14" t="s">
        <v>68</v>
      </c>
      <c r="N15" s="14"/>
    </row>
    <row r="16" spans="1:17" s="3" customFormat="1" ht="16.5" customHeight="1" x14ac:dyDescent="0.2">
      <c r="A16" s="14">
        <v>14</v>
      </c>
      <c r="B16" s="14" t="s">
        <v>78</v>
      </c>
      <c r="C16" s="15">
        <v>400</v>
      </c>
      <c r="D16" s="14">
        <v>600</v>
      </c>
      <c r="E16" s="14">
        <f t="shared" si="5"/>
        <v>240000</v>
      </c>
      <c r="F16" s="16">
        <v>0.3</v>
      </c>
      <c r="G16" s="17">
        <f t="shared" ref="G16:G24" si="7">F16</f>
        <v>0.3</v>
      </c>
      <c r="H16" s="18">
        <f t="shared" si="6"/>
        <v>72000</v>
      </c>
      <c r="I16" s="31">
        <v>45783</v>
      </c>
      <c r="J16" s="15"/>
      <c r="K16" s="15"/>
      <c r="L16" s="42"/>
      <c r="M16" s="14" t="s">
        <v>68</v>
      </c>
      <c r="N16" s="24"/>
    </row>
    <row r="17" spans="1:17" s="4" customFormat="1" ht="21" customHeight="1" x14ac:dyDescent="0.2">
      <c r="A17" s="14">
        <v>15</v>
      </c>
      <c r="B17" s="15" t="s">
        <v>79</v>
      </c>
      <c r="C17" s="15">
        <v>100</v>
      </c>
      <c r="D17" s="14">
        <v>360</v>
      </c>
      <c r="E17" s="14">
        <f t="shared" si="5"/>
        <v>36000</v>
      </c>
      <c r="F17" s="17">
        <v>0.78</v>
      </c>
      <c r="G17" s="17">
        <f t="shared" si="7"/>
        <v>0.78</v>
      </c>
      <c r="H17" s="18">
        <f t="shared" si="6"/>
        <v>28080</v>
      </c>
      <c r="I17" s="31">
        <v>45783</v>
      </c>
      <c r="J17" s="32"/>
      <c r="K17" s="32"/>
      <c r="L17" s="33"/>
      <c r="M17" s="14"/>
      <c r="N17" s="14"/>
      <c r="O17" s="43"/>
      <c r="P17" s="44"/>
      <c r="Q17" s="44"/>
    </row>
    <row r="18" spans="1:17" s="3" customFormat="1" ht="16.5" customHeight="1" x14ac:dyDescent="0.2">
      <c r="A18" s="14">
        <v>16</v>
      </c>
      <c r="B18" s="14" t="s">
        <v>128</v>
      </c>
      <c r="C18" s="15">
        <v>200</v>
      </c>
      <c r="D18" s="14">
        <v>240</v>
      </c>
      <c r="E18" s="14">
        <f t="shared" si="5"/>
        <v>48000</v>
      </c>
      <c r="F18" s="16">
        <v>0.38</v>
      </c>
      <c r="G18" s="17">
        <f t="shared" si="7"/>
        <v>0.38</v>
      </c>
      <c r="H18" s="18">
        <f t="shared" si="6"/>
        <v>18240</v>
      </c>
      <c r="I18" s="31">
        <v>45783</v>
      </c>
      <c r="J18" s="32"/>
      <c r="K18" s="32"/>
      <c r="L18" s="14" t="s">
        <v>68</v>
      </c>
      <c r="M18" s="45"/>
      <c r="N18" s="24"/>
    </row>
    <row r="19" spans="1:17" s="3" customFormat="1" ht="15.75" x14ac:dyDescent="0.25">
      <c r="A19" s="14">
        <v>17</v>
      </c>
      <c r="B19" s="14" t="s">
        <v>96</v>
      </c>
      <c r="C19" s="15">
        <v>200</v>
      </c>
      <c r="D19" s="14">
        <v>240</v>
      </c>
      <c r="E19" s="14">
        <f t="shared" si="5"/>
        <v>48000</v>
      </c>
      <c r="F19" s="16">
        <v>0.5</v>
      </c>
      <c r="G19" s="17">
        <f t="shared" si="7"/>
        <v>0.5</v>
      </c>
      <c r="H19" s="18">
        <f t="shared" si="6"/>
        <v>24000</v>
      </c>
      <c r="I19" s="31">
        <v>45783</v>
      </c>
      <c r="J19" s="32"/>
      <c r="K19" s="32"/>
      <c r="L19" s="14" t="s">
        <v>68</v>
      </c>
      <c r="M19" s="35"/>
      <c r="N19" s="35"/>
    </row>
    <row r="20" spans="1:17" s="3" customFormat="1" ht="15.75" x14ac:dyDescent="0.25">
      <c r="A20" s="14">
        <v>18</v>
      </c>
      <c r="B20" s="14" t="s">
        <v>97</v>
      </c>
      <c r="C20" s="15">
        <v>200</v>
      </c>
      <c r="D20" s="14">
        <v>160</v>
      </c>
      <c r="E20" s="14">
        <f t="shared" si="5"/>
        <v>32000</v>
      </c>
      <c r="F20" s="16">
        <v>0.62</v>
      </c>
      <c r="G20" s="17">
        <f t="shared" si="7"/>
        <v>0.62</v>
      </c>
      <c r="H20" s="18">
        <f t="shared" si="6"/>
        <v>19840</v>
      </c>
      <c r="I20" s="31">
        <v>45783</v>
      </c>
      <c r="J20" s="32"/>
      <c r="K20" s="32"/>
      <c r="L20" s="14" t="s">
        <v>68</v>
      </c>
      <c r="M20" s="35"/>
      <c r="N20" s="35"/>
    </row>
    <row r="21" spans="1:17" s="3" customFormat="1" ht="15.75" x14ac:dyDescent="0.25">
      <c r="A21" s="14">
        <v>19</v>
      </c>
      <c r="B21" s="14" t="s">
        <v>98</v>
      </c>
      <c r="C21" s="15">
        <v>200</v>
      </c>
      <c r="D21" s="14">
        <v>160</v>
      </c>
      <c r="E21" s="14">
        <f t="shared" si="5"/>
        <v>32000</v>
      </c>
      <c r="F21" s="16">
        <v>0.74</v>
      </c>
      <c r="G21" s="17">
        <f t="shared" si="7"/>
        <v>0.74</v>
      </c>
      <c r="H21" s="18">
        <f t="shared" si="6"/>
        <v>23680</v>
      </c>
      <c r="I21" s="31">
        <v>45783</v>
      </c>
      <c r="J21" s="32"/>
      <c r="K21" s="32"/>
      <c r="L21" s="14" t="s">
        <v>68</v>
      </c>
      <c r="M21" s="35"/>
      <c r="N21" s="35"/>
    </row>
    <row r="22" spans="1:17" s="3" customFormat="1" ht="16.5" customHeight="1" x14ac:dyDescent="0.2">
      <c r="A22" s="14">
        <v>20</v>
      </c>
      <c r="B22" s="14" t="s">
        <v>99</v>
      </c>
      <c r="C22" s="15">
        <v>200</v>
      </c>
      <c r="D22" s="14">
        <v>160</v>
      </c>
      <c r="E22" s="14">
        <f t="shared" si="5"/>
        <v>32000</v>
      </c>
      <c r="F22" s="16">
        <v>0.9</v>
      </c>
      <c r="G22" s="16">
        <f t="shared" si="7"/>
        <v>0.9</v>
      </c>
      <c r="H22" s="18">
        <f t="shared" si="6"/>
        <v>28800</v>
      </c>
      <c r="I22" s="31">
        <v>45783</v>
      </c>
      <c r="J22" s="32"/>
      <c r="K22" s="45"/>
      <c r="L22" s="14" t="s">
        <v>68</v>
      </c>
      <c r="M22" s="24"/>
      <c r="N22" s="24"/>
    </row>
    <row r="23" spans="1:17" s="3" customFormat="1" ht="16.5" customHeight="1" x14ac:dyDescent="0.2">
      <c r="A23" s="14">
        <v>21</v>
      </c>
      <c r="B23" s="14" t="s">
        <v>101</v>
      </c>
      <c r="C23" s="15">
        <v>300</v>
      </c>
      <c r="D23" s="14">
        <v>200</v>
      </c>
      <c r="E23" s="14">
        <f t="shared" si="5"/>
        <v>60000</v>
      </c>
      <c r="F23" s="16">
        <v>1.03</v>
      </c>
      <c r="G23" s="16">
        <f t="shared" si="7"/>
        <v>1.03</v>
      </c>
      <c r="H23" s="18">
        <f t="shared" si="6"/>
        <v>61800</v>
      </c>
      <c r="I23" s="31">
        <v>45783</v>
      </c>
      <c r="J23" s="32"/>
      <c r="K23" s="45"/>
      <c r="L23" s="14" t="s">
        <v>68</v>
      </c>
      <c r="M23" s="24"/>
      <c r="N23" s="24"/>
    </row>
    <row r="24" spans="1:17" ht="15.75" x14ac:dyDescent="0.25">
      <c r="A24" s="14">
        <v>22</v>
      </c>
      <c r="B24" s="14" t="s">
        <v>148</v>
      </c>
      <c r="C24" s="15">
        <v>2</v>
      </c>
      <c r="D24" s="14">
        <v>17500</v>
      </c>
      <c r="E24" s="14">
        <f t="shared" si="5"/>
        <v>35000</v>
      </c>
      <c r="F24" s="21">
        <v>5.5E-2</v>
      </c>
      <c r="G24" s="21">
        <f t="shared" si="7"/>
        <v>5.5E-2</v>
      </c>
      <c r="H24" s="22">
        <f t="shared" si="6"/>
        <v>1925</v>
      </c>
      <c r="I24" s="46">
        <v>45803</v>
      </c>
      <c r="J24" s="23"/>
      <c r="K24" s="23"/>
      <c r="L24" s="23"/>
      <c r="M24" s="23"/>
      <c r="N24" s="23"/>
    </row>
    <row r="25" spans="1:17" ht="15.75" x14ac:dyDescent="0.25">
      <c r="A25" s="23"/>
      <c r="B25" s="14" t="s">
        <v>31</v>
      </c>
      <c r="C25" s="24">
        <f>SUM(C3:C24)</f>
        <v>3152</v>
      </c>
      <c r="D25" s="23"/>
      <c r="E25" s="23"/>
      <c r="F25" s="23"/>
      <c r="G25" s="23"/>
      <c r="H25" s="25">
        <f>SUM(H3:H24)</f>
        <v>456625</v>
      </c>
      <c r="I25" s="23"/>
      <c r="J25" s="23"/>
      <c r="K25" s="23"/>
      <c r="L25" s="23"/>
      <c r="M25" s="23"/>
      <c r="N25" s="23"/>
    </row>
    <row r="26" spans="1:17" ht="15.75" x14ac:dyDescent="0.2">
      <c r="F26" s="60" t="s">
        <v>32</v>
      </c>
      <c r="G26" s="61">
        <v>950</v>
      </c>
      <c r="H26" s="62">
        <f>G26*7.2</f>
        <v>6840</v>
      </c>
    </row>
    <row r="27" spans="1:17" ht="15" x14ac:dyDescent="0.25">
      <c r="F27" s="63"/>
      <c r="G27" s="63" t="s">
        <v>33</v>
      </c>
      <c r="H27" s="64">
        <f>SUM(H25:H26)</f>
        <v>463465</v>
      </c>
    </row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F1F4-367A-4C88-8B88-062AE64DBF33}">
  <dimension ref="A1:N13"/>
  <sheetViews>
    <sheetView tabSelected="1" workbookViewId="0">
      <pane ySplit="2" topLeftCell="A3" activePane="bottomLeft" state="frozen"/>
      <selection pane="bottomLeft" activeCell="L10" sqref="L10"/>
    </sheetView>
  </sheetViews>
  <sheetFormatPr defaultRowHeight="14.25" x14ac:dyDescent="0.2"/>
  <cols>
    <col min="1" max="1" width="6.625" customWidth="1"/>
    <col min="2" max="2" width="17.875" customWidth="1"/>
    <col min="8" max="8" width="14.25" customWidth="1"/>
    <col min="9" max="9" width="10.5" customWidth="1"/>
    <col min="11" max="11" width="12.75" customWidth="1"/>
    <col min="12" max="12" width="17" customWidth="1"/>
  </cols>
  <sheetData>
    <row r="1" spans="1:14" ht="15.75" x14ac:dyDescent="0.2">
      <c r="A1" s="4"/>
      <c r="B1" s="7" t="s">
        <v>0</v>
      </c>
      <c r="C1" s="7"/>
      <c r="D1" s="7"/>
      <c r="E1" s="7"/>
      <c r="F1" s="8"/>
      <c r="G1" s="9"/>
      <c r="H1" s="10">
        <v>45845</v>
      </c>
      <c r="I1" s="26" t="s">
        <v>1</v>
      </c>
      <c r="J1" s="27"/>
      <c r="K1" s="28"/>
      <c r="L1" s="1"/>
      <c r="M1" s="1"/>
      <c r="N1" s="1"/>
    </row>
    <row r="2" spans="1:14" ht="15" x14ac:dyDescent="0.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1" t="s">
        <v>8</v>
      </c>
      <c r="H2" s="13" t="s">
        <v>9</v>
      </c>
      <c r="I2" s="11" t="s">
        <v>10</v>
      </c>
      <c r="J2" s="11" t="s">
        <v>11</v>
      </c>
      <c r="K2" s="11" t="s">
        <v>12</v>
      </c>
      <c r="L2" s="29" t="s">
        <v>13</v>
      </c>
      <c r="M2" s="29" t="s">
        <v>14</v>
      </c>
      <c r="N2" s="30"/>
    </row>
    <row r="3" spans="1:14" s="3" customFormat="1" ht="44.25" customHeight="1" x14ac:dyDescent="0.2">
      <c r="A3" s="14">
        <v>1</v>
      </c>
      <c r="B3" s="15" t="s">
        <v>152</v>
      </c>
      <c r="C3" s="15">
        <v>100</v>
      </c>
      <c r="D3" s="14">
        <v>480</v>
      </c>
      <c r="E3" s="14">
        <f t="shared" ref="E3:E12" si="0">C3*D3</f>
        <v>48000</v>
      </c>
      <c r="F3" s="16">
        <v>0.95</v>
      </c>
      <c r="G3" s="17">
        <f t="shared" ref="G3:G12" si="1">F3/2</f>
        <v>0.47499999999999998</v>
      </c>
      <c r="H3" s="18">
        <f t="shared" ref="H3:H12" si="2">E3*G3</f>
        <v>22800</v>
      </c>
      <c r="I3" s="31">
        <v>45752</v>
      </c>
      <c r="J3" s="32"/>
      <c r="K3" s="78" t="s">
        <v>158</v>
      </c>
      <c r="L3" s="34"/>
      <c r="M3" s="34" t="s">
        <v>18</v>
      </c>
      <c r="N3" s="42"/>
    </row>
    <row r="4" spans="1:14" s="3" customFormat="1" ht="48.75" customHeight="1" x14ac:dyDescent="0.2">
      <c r="A4" s="14">
        <v>2</v>
      </c>
      <c r="B4" s="15" t="s">
        <v>159</v>
      </c>
      <c r="C4" s="15">
        <v>100</v>
      </c>
      <c r="D4" s="14">
        <v>240</v>
      </c>
      <c r="E4" s="14">
        <f t="shared" si="0"/>
        <v>24000</v>
      </c>
      <c r="F4" s="20">
        <v>0.995</v>
      </c>
      <c r="G4" s="17">
        <f t="shared" si="1"/>
        <v>0.4975</v>
      </c>
      <c r="H4" s="18">
        <f t="shared" si="2"/>
        <v>11940</v>
      </c>
      <c r="I4" s="31">
        <v>45783</v>
      </c>
      <c r="J4" s="14"/>
      <c r="K4" s="77" t="s">
        <v>160</v>
      </c>
      <c r="L4" s="37" t="s">
        <v>142</v>
      </c>
      <c r="M4" s="34" t="s">
        <v>18</v>
      </c>
      <c r="N4" s="24"/>
    </row>
    <row r="5" spans="1:14" s="5" customFormat="1" ht="52.5" customHeight="1" x14ac:dyDescent="0.25">
      <c r="A5" s="14">
        <v>3</v>
      </c>
      <c r="B5" s="14" t="s">
        <v>162</v>
      </c>
      <c r="C5" s="15">
        <v>100</v>
      </c>
      <c r="D5" s="14">
        <v>240</v>
      </c>
      <c r="E5" s="14">
        <f t="shared" si="0"/>
        <v>24000</v>
      </c>
      <c r="F5" s="16">
        <v>0.81</v>
      </c>
      <c r="G5" s="17">
        <f t="shared" si="1"/>
        <v>0.40500000000000003</v>
      </c>
      <c r="H5" s="18">
        <f t="shared" si="2"/>
        <v>9720</v>
      </c>
      <c r="I5" s="31">
        <v>45783</v>
      </c>
      <c r="J5" s="14"/>
      <c r="K5" s="77" t="s">
        <v>160</v>
      </c>
      <c r="L5" s="38" t="s">
        <v>27</v>
      </c>
      <c r="M5" s="34" t="s">
        <v>18</v>
      </c>
      <c r="N5" s="39"/>
    </row>
    <row r="6" spans="1:14" s="5" customFormat="1" ht="52.5" customHeight="1" x14ac:dyDescent="0.2">
      <c r="A6" s="14">
        <v>4</v>
      </c>
      <c r="B6" s="14" t="s">
        <v>165</v>
      </c>
      <c r="C6" s="15">
        <v>150</v>
      </c>
      <c r="D6" s="14">
        <v>240</v>
      </c>
      <c r="E6" s="14">
        <f t="shared" si="0"/>
        <v>36000</v>
      </c>
      <c r="F6" s="16">
        <v>0.98</v>
      </c>
      <c r="G6" s="17">
        <f t="shared" si="1"/>
        <v>0.49</v>
      </c>
      <c r="H6" s="18">
        <f t="shared" si="2"/>
        <v>17640</v>
      </c>
      <c r="I6" s="31">
        <v>45783</v>
      </c>
      <c r="J6" s="14"/>
      <c r="K6" s="77" t="s">
        <v>163</v>
      </c>
      <c r="L6" s="38" t="s">
        <v>27</v>
      </c>
      <c r="M6" s="34" t="s">
        <v>18</v>
      </c>
      <c r="N6" s="40"/>
    </row>
    <row r="7" spans="1:14" s="6" customFormat="1" ht="52.5" customHeight="1" x14ac:dyDescent="0.2">
      <c r="A7" s="14">
        <v>5</v>
      </c>
      <c r="B7" s="15" t="s">
        <v>166</v>
      </c>
      <c r="C7" s="15">
        <v>100</v>
      </c>
      <c r="D7" s="14">
        <v>240</v>
      </c>
      <c r="E7" s="14">
        <f t="shared" si="0"/>
        <v>24000</v>
      </c>
      <c r="F7" s="20">
        <v>0.91500000000000004</v>
      </c>
      <c r="G7" s="17">
        <f t="shared" si="1"/>
        <v>0.45750000000000002</v>
      </c>
      <c r="H7" s="18">
        <f t="shared" si="2"/>
        <v>10980</v>
      </c>
      <c r="I7" s="31">
        <v>45783</v>
      </c>
      <c r="J7" s="14"/>
      <c r="K7" s="77" t="s">
        <v>163</v>
      </c>
      <c r="L7" s="37" t="s">
        <v>144</v>
      </c>
      <c r="M7" s="34" t="s">
        <v>18</v>
      </c>
      <c r="N7" s="36"/>
    </row>
    <row r="8" spans="1:14" s="3" customFormat="1" ht="45" customHeight="1" x14ac:dyDescent="0.2">
      <c r="A8" s="14">
        <v>6</v>
      </c>
      <c r="B8" s="15" t="s">
        <v>167</v>
      </c>
      <c r="C8" s="15">
        <v>50</v>
      </c>
      <c r="D8" s="14">
        <v>240</v>
      </c>
      <c r="E8" s="14">
        <f t="shared" si="0"/>
        <v>12000</v>
      </c>
      <c r="F8" s="16">
        <v>0.75</v>
      </c>
      <c r="G8" s="17">
        <f t="shared" si="1"/>
        <v>0.375</v>
      </c>
      <c r="H8" s="18">
        <f t="shared" si="2"/>
        <v>4500</v>
      </c>
      <c r="I8" s="31">
        <v>45783</v>
      </c>
      <c r="J8" s="32"/>
      <c r="K8" s="77" t="s">
        <v>163</v>
      </c>
      <c r="L8" s="41" t="s">
        <v>146</v>
      </c>
      <c r="M8" s="34" t="s">
        <v>18</v>
      </c>
      <c r="N8" s="42"/>
    </row>
    <row r="9" spans="1:14" s="4" customFormat="1" ht="48.75" customHeight="1" x14ac:dyDescent="0.25">
      <c r="A9" s="14">
        <v>7</v>
      </c>
      <c r="B9" s="14" t="s">
        <v>168</v>
      </c>
      <c r="C9" s="15">
        <v>50</v>
      </c>
      <c r="D9" s="14">
        <v>240</v>
      </c>
      <c r="E9" s="14">
        <f t="shared" si="0"/>
        <v>12000</v>
      </c>
      <c r="F9" s="16">
        <v>1.03</v>
      </c>
      <c r="G9" s="17">
        <f t="shared" si="1"/>
        <v>0.51500000000000001</v>
      </c>
      <c r="H9" s="18">
        <f t="shared" si="2"/>
        <v>6180</v>
      </c>
      <c r="I9" s="31">
        <v>45783</v>
      </c>
      <c r="J9" s="32"/>
      <c r="K9" s="77" t="s">
        <v>163</v>
      </c>
      <c r="L9" s="41" t="s">
        <v>22</v>
      </c>
      <c r="M9" s="34" t="s">
        <v>18</v>
      </c>
      <c r="N9" s="39"/>
    </row>
    <row r="10" spans="1:14" s="3" customFormat="1" ht="51" customHeight="1" x14ac:dyDescent="0.25">
      <c r="A10" s="14">
        <v>8</v>
      </c>
      <c r="B10" s="14" t="s">
        <v>169</v>
      </c>
      <c r="C10" s="15">
        <v>50</v>
      </c>
      <c r="D10" s="14">
        <v>240</v>
      </c>
      <c r="E10" s="14">
        <f t="shared" si="0"/>
        <v>12000</v>
      </c>
      <c r="F10" s="16">
        <v>0.85</v>
      </c>
      <c r="G10" s="17">
        <f t="shared" si="1"/>
        <v>0.42499999999999999</v>
      </c>
      <c r="H10" s="18">
        <f t="shared" si="2"/>
        <v>5100</v>
      </c>
      <c r="I10" s="31">
        <v>45783</v>
      </c>
      <c r="J10" s="14"/>
      <c r="K10" s="77" t="s">
        <v>163</v>
      </c>
      <c r="L10" s="14"/>
      <c r="M10" s="14" t="s">
        <v>68</v>
      </c>
      <c r="N10" s="35"/>
    </row>
    <row r="11" spans="1:14" s="6" customFormat="1" ht="44.25" customHeight="1" x14ac:dyDescent="0.25">
      <c r="A11" s="14">
        <v>9</v>
      </c>
      <c r="B11" s="15" t="s">
        <v>170</v>
      </c>
      <c r="C11" s="15">
        <v>300</v>
      </c>
      <c r="D11" s="14">
        <v>360</v>
      </c>
      <c r="E11" s="14">
        <f t="shared" si="0"/>
        <v>108000</v>
      </c>
      <c r="F11" s="16">
        <v>0.65</v>
      </c>
      <c r="G11" s="17">
        <f t="shared" si="1"/>
        <v>0.32500000000000001</v>
      </c>
      <c r="H11" s="18">
        <f t="shared" si="2"/>
        <v>35100</v>
      </c>
      <c r="I11" s="31">
        <v>45783</v>
      </c>
      <c r="J11" s="14"/>
      <c r="K11" s="77" t="s">
        <v>163</v>
      </c>
      <c r="L11" s="41" t="s">
        <v>30</v>
      </c>
      <c r="M11" s="34" t="s">
        <v>18</v>
      </c>
      <c r="N11" s="35"/>
    </row>
    <row r="12" spans="1:14" s="4" customFormat="1" ht="45" customHeight="1" x14ac:dyDescent="0.2">
      <c r="A12" s="14">
        <v>10</v>
      </c>
      <c r="B12" s="15" t="s">
        <v>171</v>
      </c>
      <c r="C12" s="15">
        <v>100</v>
      </c>
      <c r="D12" s="14">
        <v>240</v>
      </c>
      <c r="E12" s="14">
        <f t="shared" si="0"/>
        <v>24000</v>
      </c>
      <c r="F12" s="17">
        <v>1.83</v>
      </c>
      <c r="G12" s="17">
        <f t="shared" si="1"/>
        <v>0.91500000000000004</v>
      </c>
      <c r="H12" s="18">
        <f t="shared" si="2"/>
        <v>21960</v>
      </c>
      <c r="I12" s="31">
        <v>45783</v>
      </c>
      <c r="J12" s="15"/>
      <c r="K12" s="77" t="s">
        <v>163</v>
      </c>
      <c r="L12" s="14"/>
      <c r="M12" s="14" t="s">
        <v>68</v>
      </c>
      <c r="N12" s="14"/>
    </row>
    <row r="13" spans="1:14" ht="15.75" x14ac:dyDescent="0.25">
      <c r="A13" s="23"/>
      <c r="B13" s="14" t="s">
        <v>31</v>
      </c>
      <c r="C13" s="24">
        <f>SUM(C3:C12)</f>
        <v>1100</v>
      </c>
      <c r="D13" s="23"/>
      <c r="E13" s="23"/>
      <c r="F13" s="23"/>
      <c r="G13" s="23"/>
      <c r="H13" s="25">
        <f>SUM(H3:H12)</f>
        <v>145920</v>
      </c>
      <c r="I13" s="23"/>
      <c r="J13" s="23"/>
      <c r="K13" s="23"/>
      <c r="L13" s="23"/>
      <c r="M13" s="23"/>
      <c r="N13" s="23"/>
    </row>
  </sheetData>
  <phoneticPr fontId="2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01柜产地证</vt:lpstr>
      <vt:lpstr>02普通柜</vt:lpstr>
      <vt:lpstr>03产地证</vt:lpstr>
      <vt:lpstr>04产地证</vt:lpstr>
      <vt:lpstr>05普通柜</vt:lpstr>
      <vt:lpstr>06产地证</vt:lpstr>
      <vt:lpstr>07普通柜</vt:lpstr>
      <vt:lpstr>08产地证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2015-06-05T18:19:00Z</dcterms:created>
  <dcterms:modified xsi:type="dcterms:W3CDTF">2025-07-11T07:02:23Z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E2BEC57C2A37489BAC26B6D59E189594_12</vt:lpwstr>
  </property>
  <property fmtid="{D5CDD505-2E9C-101B-9397-08002B2CF9AE}" pid="3" name="KSOProductBuildVer">
    <vt:lpwstr>2052-12.1.0.21541</vt:lpwstr>
  </property>
</Properties>
</file>