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do/Dropbox/work/manuscripts/Direct_information/RADI/manuscript/NAR.v2/RESUBMISSION/REVIEW/SUBMISION R2/"/>
    </mc:Choice>
  </mc:AlternateContent>
  <xr:revisionPtr revIDLastSave="0" documentId="13_ncr:1_{C2032C91-976F-B149-BCD3-06C492472A81}" xr6:coauthVersionLast="46" xr6:coauthVersionMax="46" xr10:uidLastSave="{00000000-0000-0000-0000-000000000000}"/>
  <bookViews>
    <workbookView xWindow="2500" yWindow="500" windowWidth="24160" windowHeight="13140" activeTab="2" xr2:uid="{498F11F3-1634-4241-826A-C010983DEA71}"/>
  </bookViews>
  <sheets>
    <sheet name="Data" sheetId="1" r:id="rId1"/>
    <sheet name="number of sequences in MSA" sheetId="3" r:id="rId2"/>
    <sheet name="Graphs" sheetId="2" r:id="rId3"/>
  </sheets>
  <definedNames>
    <definedName name="_xlnm._FilterDatabase" localSheetId="1" hidden="1">'number of sequences in MSA'!$A$2:$F$49</definedName>
    <definedName name="_xlchart.v1.0" hidden="1">Graphs!$N$2:$N$51</definedName>
    <definedName name="_xlchart.v1.1" hidden="1">Graphs!$C$1</definedName>
    <definedName name="_xlchart.v1.2" hidden="1">Graphs!$C$2:$C$51</definedName>
    <definedName name="_xlchart.v1.3" hidden="1">Graphs!$D$1</definedName>
    <definedName name="_xlchart.v1.4" hidden="1">Graphs!$D$2:$D$51</definedName>
    <definedName name="pdb" localSheetId="1">'number of sequences in MSA'!$A$2:$A$49</definedName>
    <definedName name="real_num" localSheetId="1">'number of sequences in MSA'!$B$2:$C$49</definedName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Graphs!$C$1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0" i="2" l="1"/>
  <c r="O58" i="2" l="1"/>
  <c r="O5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O54" i="2" l="1"/>
  <c r="O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C4862-AA42-A441-B37D-CA693CC16F4B}" name="pdb" type="6" refreshedVersion="6" background="1" saveData="1">
    <textPr sourceFile="/Users/baldo/Dropbox/work/manuscripts/Direct_information/RADI/manuscript/SupplementaryMaterial/pdb.txt" decimal="," thousands=".">
      <textFields>
        <textField/>
      </textFields>
    </textPr>
  </connection>
  <connection id="2" xr16:uid="{FC9A2A5D-0E57-4D42-8C8A-492DAECC42F6}" name="real_num" type="6" refreshedVersion="6" background="1" saveData="1">
    <textPr sourceFile="/Users/baldo/Dropbox/work/manuscripts/Direct_information/RADI/manuscript/SupplementaryMaterial/real_num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<sst xmlns="http://schemas.openxmlformats.org/spreadsheetml/2006/main" count="170" uniqueCount="89">
  <si>
    <t>1ATG</t>
  </si>
  <si>
    <t>153L</t>
  </si>
  <si>
    <t>1C02</t>
  </si>
  <si>
    <t>7REQ</t>
  </si>
  <si>
    <t>1HW1</t>
  </si>
  <si>
    <t>1KU7</t>
  </si>
  <si>
    <t>1GDT</t>
  </si>
  <si>
    <t>1FCA</t>
  </si>
  <si>
    <t>1OR7</t>
  </si>
  <si>
    <t>1EK9</t>
  </si>
  <si>
    <t>1BOO</t>
  </si>
  <si>
    <t>1A0P</t>
  </si>
  <si>
    <t>1B7E</t>
  </si>
  <si>
    <t>1D4A</t>
  </si>
  <si>
    <t>1D5Y</t>
  </si>
  <si>
    <t>1DD9</t>
  </si>
  <si>
    <t>1LSS</t>
  </si>
  <si>
    <t>1MOQ</t>
  </si>
  <si>
    <t>2A0B</t>
  </si>
  <si>
    <t>1DI6</t>
  </si>
  <si>
    <t>1F1U</t>
  </si>
  <si>
    <t>1FEP</t>
  </si>
  <si>
    <t>1FP6</t>
  </si>
  <si>
    <t>1FR3</t>
  </si>
  <si>
    <t>1G6O</t>
  </si>
  <si>
    <t>1G60</t>
  </si>
  <si>
    <t>1G72</t>
  </si>
  <si>
    <t>1G8K</t>
  </si>
  <si>
    <t>1GG4</t>
  </si>
  <si>
    <t>1H98</t>
  </si>
  <si>
    <t>1I52</t>
  </si>
  <si>
    <t>1I8O</t>
  </si>
  <si>
    <t>1ID0</t>
  </si>
  <si>
    <t>1IR6</t>
  </si>
  <si>
    <t>1IXC</t>
  </si>
  <si>
    <t>1J5Y</t>
  </si>
  <si>
    <t>1K20</t>
  </si>
  <si>
    <t>1K38</t>
  </si>
  <si>
    <t>1KQ3</t>
  </si>
  <si>
    <t>1LJ9</t>
  </si>
  <si>
    <t>1LR0</t>
  </si>
  <si>
    <t>1LUC</t>
  </si>
  <si>
    <t>1M6K</t>
  </si>
  <si>
    <t>1M7J</t>
  </si>
  <si>
    <t>1N9L</t>
  </si>
  <si>
    <t>1PJR</t>
  </si>
  <si>
    <t>1QKS</t>
  </si>
  <si>
    <t>1QSA</t>
  </si>
  <si>
    <t>PDB</t>
  </si>
  <si>
    <t>RMSD</t>
  </si>
  <si>
    <t>TM-scr</t>
  </si>
  <si>
    <t>Prosa</t>
  </si>
  <si>
    <t>L</t>
  </si>
  <si>
    <t>C</t>
  </si>
  <si>
    <t>M</t>
  </si>
  <si>
    <t>RA0</t>
  </si>
  <si>
    <t>RA1</t>
  </si>
  <si>
    <t>RA2</t>
  </si>
  <si>
    <t>RA3</t>
  </si>
  <si>
    <t>Size MSA</t>
  </si>
  <si>
    <t>s</t>
  </si>
  <si>
    <t>average</t>
  </si>
  <si>
    <t>Original MSA</t>
  </si>
  <si>
    <t>RA0 (effective number)</t>
  </si>
  <si>
    <t>RA1 (effective number)</t>
  </si>
  <si>
    <t>RA2 (effective number)</t>
  </si>
  <si>
    <t>RA3 (effective number)</t>
  </si>
  <si>
    <t>RMS/RA0)</t>
  </si>
  <si>
    <t>RMS(RA3)</t>
  </si>
  <si>
    <t>TM(RA0)</t>
  </si>
  <si>
    <t>TM(RA3)</t>
  </si>
  <si>
    <t>Prosa(RA0)</t>
  </si>
  <si>
    <t>Prosa(RA3)</t>
  </si>
  <si>
    <t>size MSA</t>
  </si>
  <si>
    <t>effective(RA0)</t>
  </si>
  <si>
    <t>log(RA0)</t>
  </si>
  <si>
    <t>effective(RA1)</t>
  </si>
  <si>
    <t>effective(RA2)</t>
  </si>
  <si>
    <t>effective(RA3)</t>
  </si>
  <si>
    <t>log(RA3)</t>
  </si>
  <si>
    <t>DTM</t>
  </si>
  <si>
    <t>ratio seq(RA3/RA0)</t>
  </si>
  <si>
    <t>Coverage sMotifs</t>
  </si>
  <si>
    <t>Pearson RA3</t>
  </si>
  <si>
    <t>Pearson RA0</t>
  </si>
  <si>
    <t>T Student test</t>
  </si>
  <si>
    <t>CCMPred</t>
  </si>
  <si>
    <t>RMSD(Å)</t>
  </si>
  <si>
    <t xml:space="preserve">       CPU 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</si>
</sst>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Symbol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1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TM-Align 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7663037335644048E-2"/>
          <c:y val="0.11217741291466356"/>
          <c:w val="0.86754542499764098"/>
          <c:h val="0.74180613397629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902215273330067"/>
                  <c:y val="1.2754308348373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Graphs!$A$2:$A$51</c:f>
              <c:numCache>
                <c:formatCode>0.00</c:formatCode>
                <c:ptCount val="50"/>
                <c:pt idx="0">
                  <c:v>1.38</c:v>
                </c:pt>
                <c:pt idx="1">
                  <c:v>1.63</c:v>
                </c:pt>
                <c:pt idx="2">
                  <c:v>2.0499999999999998</c:v>
                </c:pt>
                <c:pt idx="3">
                  <c:v>2.56</c:v>
                </c:pt>
                <c:pt idx="4">
                  <c:v>3.03</c:v>
                </c:pt>
                <c:pt idx="5">
                  <c:v>3.5</c:v>
                </c:pt>
                <c:pt idx="6">
                  <c:v>2.58</c:v>
                </c:pt>
                <c:pt idx="7">
                  <c:v>2.1800000000000002</c:v>
                </c:pt>
                <c:pt idx="8">
                  <c:v>2.37</c:v>
                </c:pt>
                <c:pt idx="9">
                  <c:v>4.84</c:v>
                </c:pt>
                <c:pt idx="10">
                  <c:v>4.6500000000000004</c:v>
                </c:pt>
                <c:pt idx="11">
                  <c:v>4.08</c:v>
                </c:pt>
                <c:pt idx="12">
                  <c:v>4.1900000000000004</c:v>
                </c:pt>
                <c:pt idx="13">
                  <c:v>3.28</c:v>
                </c:pt>
                <c:pt idx="14">
                  <c:v>5.67</c:v>
                </c:pt>
                <c:pt idx="15">
                  <c:v>4.2699999999999996</c:v>
                </c:pt>
                <c:pt idx="16">
                  <c:v>5.27</c:v>
                </c:pt>
                <c:pt idx="17">
                  <c:v>5.3</c:v>
                </c:pt>
                <c:pt idx="18">
                  <c:v>4.4400000000000004</c:v>
                </c:pt>
                <c:pt idx="19">
                  <c:v>5.1100000000000003</c:v>
                </c:pt>
                <c:pt idx="20">
                  <c:v>5.31</c:v>
                </c:pt>
                <c:pt idx="21">
                  <c:v>5.15</c:v>
                </c:pt>
                <c:pt idx="22">
                  <c:v>7.58</c:v>
                </c:pt>
                <c:pt idx="23">
                  <c:v>5.3</c:v>
                </c:pt>
                <c:pt idx="24">
                  <c:v>4.24</c:v>
                </c:pt>
                <c:pt idx="25">
                  <c:v>5.18</c:v>
                </c:pt>
                <c:pt idx="26">
                  <c:v>3.82</c:v>
                </c:pt>
                <c:pt idx="27">
                  <c:v>5.95</c:v>
                </c:pt>
                <c:pt idx="28">
                  <c:v>4.42</c:v>
                </c:pt>
                <c:pt idx="29">
                  <c:v>5.8</c:v>
                </c:pt>
                <c:pt idx="30">
                  <c:v>4.88</c:v>
                </c:pt>
                <c:pt idx="31">
                  <c:v>5.52</c:v>
                </c:pt>
                <c:pt idx="32">
                  <c:v>5.63</c:v>
                </c:pt>
                <c:pt idx="33">
                  <c:v>8.4499999999999993</c:v>
                </c:pt>
                <c:pt idx="34">
                  <c:v>7.03</c:v>
                </c:pt>
                <c:pt idx="35">
                  <c:v>7.96</c:v>
                </c:pt>
                <c:pt idx="36">
                  <c:v>6.9</c:v>
                </c:pt>
                <c:pt idx="37">
                  <c:v>6.06</c:v>
                </c:pt>
                <c:pt idx="38">
                  <c:v>8.2200000000000006</c:v>
                </c:pt>
                <c:pt idx="39">
                  <c:v>5.5</c:v>
                </c:pt>
                <c:pt idx="40">
                  <c:v>6.19</c:v>
                </c:pt>
                <c:pt idx="41">
                  <c:v>6.88</c:v>
                </c:pt>
                <c:pt idx="42">
                  <c:v>6.84</c:v>
                </c:pt>
                <c:pt idx="43">
                  <c:v>6.92</c:v>
                </c:pt>
                <c:pt idx="44">
                  <c:v>8.14</c:v>
                </c:pt>
                <c:pt idx="45">
                  <c:v>5.76</c:v>
                </c:pt>
                <c:pt idx="46">
                  <c:v>7.12</c:v>
                </c:pt>
                <c:pt idx="47">
                  <c:v>7.79</c:v>
                </c:pt>
                <c:pt idx="48">
                  <c:v>5.17</c:v>
                </c:pt>
                <c:pt idx="49">
                  <c:v>6.92</c:v>
                </c:pt>
              </c:numCache>
            </c:numRef>
          </c:xVal>
          <c:yVal>
            <c:numRef>
              <c:f>Graphs!$B$2:$B$51</c:f>
              <c:numCache>
                <c:formatCode>0.00</c:formatCode>
                <c:ptCount val="50"/>
                <c:pt idx="0">
                  <c:v>1.68</c:v>
                </c:pt>
                <c:pt idx="1">
                  <c:v>1.8</c:v>
                </c:pt>
                <c:pt idx="2">
                  <c:v>2.11</c:v>
                </c:pt>
                <c:pt idx="3">
                  <c:v>2.27</c:v>
                </c:pt>
                <c:pt idx="4">
                  <c:v>3.64</c:v>
                </c:pt>
                <c:pt idx="5">
                  <c:v>3.36</c:v>
                </c:pt>
                <c:pt idx="6">
                  <c:v>3.13</c:v>
                </c:pt>
                <c:pt idx="7">
                  <c:v>2.4500000000000002</c:v>
                </c:pt>
                <c:pt idx="8">
                  <c:v>2.89</c:v>
                </c:pt>
                <c:pt idx="9">
                  <c:v>6.31</c:v>
                </c:pt>
                <c:pt idx="10">
                  <c:v>5.52</c:v>
                </c:pt>
                <c:pt idx="11">
                  <c:v>3.43</c:v>
                </c:pt>
                <c:pt idx="12">
                  <c:v>4.41</c:v>
                </c:pt>
                <c:pt idx="13">
                  <c:v>3.91</c:v>
                </c:pt>
                <c:pt idx="14">
                  <c:v>6.1</c:v>
                </c:pt>
                <c:pt idx="15">
                  <c:v>4.8899999999999997</c:v>
                </c:pt>
                <c:pt idx="16">
                  <c:v>6.58</c:v>
                </c:pt>
                <c:pt idx="17">
                  <c:v>4.1500000000000004</c:v>
                </c:pt>
                <c:pt idx="18">
                  <c:v>3.19</c:v>
                </c:pt>
                <c:pt idx="19">
                  <c:v>5.46</c:v>
                </c:pt>
                <c:pt idx="20">
                  <c:v>4.95</c:v>
                </c:pt>
                <c:pt idx="21">
                  <c:v>4.62</c:v>
                </c:pt>
                <c:pt idx="22">
                  <c:v>5.58</c:v>
                </c:pt>
                <c:pt idx="23">
                  <c:v>5.0199999999999996</c:v>
                </c:pt>
                <c:pt idx="24">
                  <c:v>3.8</c:v>
                </c:pt>
                <c:pt idx="25">
                  <c:v>5.78</c:v>
                </c:pt>
                <c:pt idx="26">
                  <c:v>4.05</c:v>
                </c:pt>
                <c:pt idx="27">
                  <c:v>6.81</c:v>
                </c:pt>
                <c:pt idx="28">
                  <c:v>5.0599999999999996</c:v>
                </c:pt>
                <c:pt idx="29">
                  <c:v>4.84</c:v>
                </c:pt>
                <c:pt idx="30">
                  <c:v>5.24</c:v>
                </c:pt>
                <c:pt idx="31">
                  <c:v>6.7</c:v>
                </c:pt>
                <c:pt idx="32">
                  <c:v>4.96</c:v>
                </c:pt>
                <c:pt idx="33">
                  <c:v>7.99</c:v>
                </c:pt>
                <c:pt idx="34">
                  <c:v>6.5</c:v>
                </c:pt>
                <c:pt idx="35">
                  <c:v>7.02</c:v>
                </c:pt>
                <c:pt idx="36">
                  <c:v>6.89</c:v>
                </c:pt>
                <c:pt idx="37">
                  <c:v>5.79</c:v>
                </c:pt>
                <c:pt idx="38">
                  <c:v>6.92</c:v>
                </c:pt>
                <c:pt idx="39">
                  <c:v>6.45</c:v>
                </c:pt>
                <c:pt idx="40">
                  <c:v>6.01</c:v>
                </c:pt>
                <c:pt idx="41">
                  <c:v>5.87</c:v>
                </c:pt>
                <c:pt idx="42">
                  <c:v>5.76</c:v>
                </c:pt>
                <c:pt idx="43">
                  <c:v>7.46</c:v>
                </c:pt>
                <c:pt idx="44">
                  <c:v>6.61</c:v>
                </c:pt>
                <c:pt idx="45">
                  <c:v>5.63</c:v>
                </c:pt>
                <c:pt idx="46">
                  <c:v>7.03</c:v>
                </c:pt>
                <c:pt idx="47">
                  <c:v>8.43</c:v>
                </c:pt>
                <c:pt idx="48">
                  <c:v>7.31</c:v>
                </c:pt>
                <c:pt idx="49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3-114C-B0EF-65F404CB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14175"/>
        <c:axId val="1551937103"/>
      </c:scatterChart>
      <c:valAx>
        <c:axId val="15217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RMSD </a:t>
                </a:r>
                <a:r>
                  <a:rPr lang="en-GB" baseline="0"/>
                  <a:t> RA0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1937103"/>
        <c:crosses val="autoZero"/>
        <c:crossBetween val="midCat"/>
      </c:valAx>
      <c:valAx>
        <c:axId val="1551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RMSD</a:t>
                </a:r>
                <a:r>
                  <a:rPr lang="en-GB" baseline="0"/>
                  <a:t> RA3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217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7465004374453"/>
                  <c:y val="-3.26862787984835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Graphs!$C$2:$C$51</c:f>
              <c:numCache>
                <c:formatCode>0.00</c:formatCode>
                <c:ptCount val="50"/>
                <c:pt idx="0">
                  <c:v>0.91</c:v>
                </c:pt>
                <c:pt idx="1">
                  <c:v>0.82</c:v>
                </c:pt>
                <c:pt idx="2">
                  <c:v>0.8</c:v>
                </c:pt>
                <c:pt idx="3">
                  <c:v>0.79</c:v>
                </c:pt>
                <c:pt idx="4">
                  <c:v>0.74</c:v>
                </c:pt>
                <c:pt idx="5">
                  <c:v>0.69</c:v>
                </c:pt>
                <c:pt idx="6">
                  <c:v>0.65</c:v>
                </c:pt>
                <c:pt idx="7">
                  <c:v>0.64</c:v>
                </c:pt>
                <c:pt idx="8">
                  <c:v>0.62</c:v>
                </c:pt>
                <c:pt idx="9">
                  <c:v>0.56999999999999995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</c:v>
                </c:pt>
                <c:pt idx="18">
                  <c:v>0.49</c:v>
                </c:pt>
                <c:pt idx="19">
                  <c:v>0.49</c:v>
                </c:pt>
                <c:pt idx="20">
                  <c:v>0.48</c:v>
                </c:pt>
                <c:pt idx="21">
                  <c:v>0.47</c:v>
                </c:pt>
                <c:pt idx="22">
                  <c:v>0.47</c:v>
                </c:pt>
                <c:pt idx="23">
                  <c:v>0.46</c:v>
                </c:pt>
                <c:pt idx="24">
                  <c:v>0.44</c:v>
                </c:pt>
                <c:pt idx="25">
                  <c:v>0.44</c:v>
                </c:pt>
                <c:pt idx="26">
                  <c:v>0.4</c:v>
                </c:pt>
                <c:pt idx="27">
                  <c:v>0.39</c:v>
                </c:pt>
                <c:pt idx="28">
                  <c:v>0.38</c:v>
                </c:pt>
                <c:pt idx="29">
                  <c:v>0.38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0.35</c:v>
                </c:pt>
                <c:pt idx="34">
                  <c:v>0.34</c:v>
                </c:pt>
                <c:pt idx="35">
                  <c:v>0.34</c:v>
                </c:pt>
                <c:pt idx="36">
                  <c:v>0.33</c:v>
                </c:pt>
                <c:pt idx="37">
                  <c:v>0.32</c:v>
                </c:pt>
                <c:pt idx="38">
                  <c:v>0.32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0.23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0.16</c:v>
                </c:pt>
              </c:numCache>
            </c:numRef>
          </c:xVal>
          <c:yVal>
            <c:numRef>
              <c:f>Graphs!$D$2:$D$51</c:f>
              <c:numCache>
                <c:formatCode>0.00</c:formatCode>
                <c:ptCount val="50"/>
                <c:pt idx="0">
                  <c:v>0.86</c:v>
                </c:pt>
                <c:pt idx="1">
                  <c:v>0.81</c:v>
                </c:pt>
                <c:pt idx="2">
                  <c:v>0.73</c:v>
                </c:pt>
                <c:pt idx="3">
                  <c:v>0.86</c:v>
                </c:pt>
                <c:pt idx="4">
                  <c:v>0.38</c:v>
                </c:pt>
                <c:pt idx="5">
                  <c:v>0.71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0.61</c:v>
                </c:pt>
                <c:pt idx="9">
                  <c:v>0.45</c:v>
                </c:pt>
                <c:pt idx="10">
                  <c:v>0.46</c:v>
                </c:pt>
                <c:pt idx="11">
                  <c:v>0.56000000000000005</c:v>
                </c:pt>
                <c:pt idx="12">
                  <c:v>0.48</c:v>
                </c:pt>
                <c:pt idx="13">
                  <c:v>0.4</c:v>
                </c:pt>
                <c:pt idx="14">
                  <c:v>0.51</c:v>
                </c:pt>
                <c:pt idx="15">
                  <c:v>0.51</c:v>
                </c:pt>
                <c:pt idx="16">
                  <c:v>0.4</c:v>
                </c:pt>
                <c:pt idx="17">
                  <c:v>0.64</c:v>
                </c:pt>
                <c:pt idx="18">
                  <c:v>0.63</c:v>
                </c:pt>
                <c:pt idx="19">
                  <c:v>0.27</c:v>
                </c:pt>
                <c:pt idx="20">
                  <c:v>0.47</c:v>
                </c:pt>
                <c:pt idx="21">
                  <c:v>0.48</c:v>
                </c:pt>
                <c:pt idx="22">
                  <c:v>0.59</c:v>
                </c:pt>
                <c:pt idx="23">
                  <c:v>0.39</c:v>
                </c:pt>
                <c:pt idx="24">
                  <c:v>0.36</c:v>
                </c:pt>
                <c:pt idx="25">
                  <c:v>0.23</c:v>
                </c:pt>
                <c:pt idx="26">
                  <c:v>0.45</c:v>
                </c:pt>
                <c:pt idx="27">
                  <c:v>0.31</c:v>
                </c:pt>
                <c:pt idx="28">
                  <c:v>0.32</c:v>
                </c:pt>
                <c:pt idx="29">
                  <c:v>0.41</c:v>
                </c:pt>
                <c:pt idx="30">
                  <c:v>0.35</c:v>
                </c:pt>
                <c:pt idx="31">
                  <c:v>0.28999999999999998</c:v>
                </c:pt>
                <c:pt idx="32">
                  <c:v>0.48</c:v>
                </c:pt>
                <c:pt idx="33">
                  <c:v>0.36</c:v>
                </c:pt>
                <c:pt idx="34">
                  <c:v>0.34</c:v>
                </c:pt>
                <c:pt idx="35">
                  <c:v>0.37</c:v>
                </c:pt>
                <c:pt idx="36">
                  <c:v>0.34</c:v>
                </c:pt>
                <c:pt idx="37">
                  <c:v>0.4</c:v>
                </c:pt>
                <c:pt idx="38">
                  <c:v>0.31</c:v>
                </c:pt>
                <c:pt idx="39">
                  <c:v>0.24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0.24</c:v>
                </c:pt>
                <c:pt idx="44">
                  <c:v>0.32</c:v>
                </c:pt>
                <c:pt idx="45">
                  <c:v>0.19</c:v>
                </c:pt>
                <c:pt idx="46">
                  <c:v>0.25</c:v>
                </c:pt>
                <c:pt idx="47">
                  <c:v>0.19</c:v>
                </c:pt>
                <c:pt idx="48">
                  <c:v>0.21</c:v>
                </c:pt>
                <c:pt idx="4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234C-971A-FFEC2542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57407"/>
        <c:axId val="1554055135"/>
      </c:scatterChart>
      <c:valAx>
        <c:axId val="15541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TM-score RA0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4055135"/>
        <c:crosses val="autoZero"/>
        <c:crossBetween val="midCat"/>
      </c:valAx>
      <c:valAx>
        <c:axId val="15540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TM-score</a:t>
                </a:r>
                <a:r>
                  <a:rPr lang="en-GB" baseline="0"/>
                  <a:t> RA3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41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Prosa</a:t>
            </a:r>
            <a:r>
              <a:rPr lang="en-GB" baseline="0"/>
              <a:t> 2003 Z-scores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6722222222222219E-2"/>
          <c:y val="0.15782407407407409"/>
          <c:w val="0.8844930008748906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30118110236221"/>
                  <c:y val="-0.49022309711286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Graphs!$E$2:$E$51</c:f>
              <c:numCache>
                <c:formatCode>0.00</c:formatCode>
                <c:ptCount val="50"/>
                <c:pt idx="0">
                  <c:v>-6.32</c:v>
                </c:pt>
                <c:pt idx="1">
                  <c:v>-7.05</c:v>
                </c:pt>
                <c:pt idx="2">
                  <c:v>-4.4000000000000004</c:v>
                </c:pt>
                <c:pt idx="3">
                  <c:v>-7.58</c:v>
                </c:pt>
                <c:pt idx="4">
                  <c:v>-5.99</c:v>
                </c:pt>
                <c:pt idx="5">
                  <c:v>-5.81</c:v>
                </c:pt>
                <c:pt idx="6">
                  <c:v>-5</c:v>
                </c:pt>
                <c:pt idx="7">
                  <c:v>-5.29</c:v>
                </c:pt>
                <c:pt idx="8">
                  <c:v>-3.43</c:v>
                </c:pt>
                <c:pt idx="9">
                  <c:v>-7.11</c:v>
                </c:pt>
                <c:pt idx="10">
                  <c:v>-6.01</c:v>
                </c:pt>
                <c:pt idx="11">
                  <c:v>-5.98</c:v>
                </c:pt>
                <c:pt idx="12">
                  <c:v>-6.01</c:v>
                </c:pt>
                <c:pt idx="13">
                  <c:v>-3.77</c:v>
                </c:pt>
                <c:pt idx="14">
                  <c:v>-6.7</c:v>
                </c:pt>
                <c:pt idx="15">
                  <c:v>-2.64</c:v>
                </c:pt>
                <c:pt idx="16">
                  <c:v>-7.48</c:v>
                </c:pt>
                <c:pt idx="17">
                  <c:v>-6.49</c:v>
                </c:pt>
                <c:pt idx="18">
                  <c:v>-4.97</c:v>
                </c:pt>
                <c:pt idx="19">
                  <c:v>-4.68</c:v>
                </c:pt>
                <c:pt idx="20">
                  <c:v>-5.28</c:v>
                </c:pt>
                <c:pt idx="21">
                  <c:v>-4.3099999999999996</c:v>
                </c:pt>
                <c:pt idx="22">
                  <c:v>-9.23</c:v>
                </c:pt>
                <c:pt idx="23">
                  <c:v>-4.42</c:v>
                </c:pt>
                <c:pt idx="24">
                  <c:v>-5.69</c:v>
                </c:pt>
                <c:pt idx="25">
                  <c:v>-2.59</c:v>
                </c:pt>
                <c:pt idx="26">
                  <c:v>-3.46</c:v>
                </c:pt>
                <c:pt idx="27">
                  <c:v>-4.4000000000000004</c:v>
                </c:pt>
                <c:pt idx="28">
                  <c:v>-2.74</c:v>
                </c:pt>
                <c:pt idx="29">
                  <c:v>-2.11</c:v>
                </c:pt>
                <c:pt idx="30">
                  <c:v>-3.85</c:v>
                </c:pt>
                <c:pt idx="31">
                  <c:v>-1.29</c:v>
                </c:pt>
                <c:pt idx="32">
                  <c:v>-4.43</c:v>
                </c:pt>
                <c:pt idx="33">
                  <c:v>-4.45</c:v>
                </c:pt>
                <c:pt idx="34">
                  <c:v>-7.66</c:v>
                </c:pt>
                <c:pt idx="35">
                  <c:v>-3.77</c:v>
                </c:pt>
                <c:pt idx="36">
                  <c:v>-3.51</c:v>
                </c:pt>
                <c:pt idx="37">
                  <c:v>-3.88</c:v>
                </c:pt>
                <c:pt idx="38">
                  <c:v>-3.87</c:v>
                </c:pt>
                <c:pt idx="39">
                  <c:v>-2.93</c:v>
                </c:pt>
                <c:pt idx="40">
                  <c:v>-5.13</c:v>
                </c:pt>
                <c:pt idx="41">
                  <c:v>-4.55</c:v>
                </c:pt>
                <c:pt idx="42">
                  <c:v>-3.53</c:v>
                </c:pt>
                <c:pt idx="43">
                  <c:v>-2.16</c:v>
                </c:pt>
                <c:pt idx="44">
                  <c:v>-6.28</c:v>
                </c:pt>
                <c:pt idx="45">
                  <c:v>-1.62</c:v>
                </c:pt>
                <c:pt idx="46">
                  <c:v>0.86</c:v>
                </c:pt>
                <c:pt idx="47">
                  <c:v>-1.56</c:v>
                </c:pt>
                <c:pt idx="48">
                  <c:v>2.46</c:v>
                </c:pt>
                <c:pt idx="49">
                  <c:v>-2.2599999999999998</c:v>
                </c:pt>
              </c:numCache>
            </c:numRef>
          </c:xVal>
          <c:yVal>
            <c:numRef>
              <c:f>Graphs!$F$2:$F$51</c:f>
              <c:numCache>
                <c:formatCode>0.00</c:formatCode>
                <c:ptCount val="50"/>
                <c:pt idx="0">
                  <c:v>-5.8</c:v>
                </c:pt>
                <c:pt idx="1">
                  <c:v>-6.52</c:v>
                </c:pt>
                <c:pt idx="2">
                  <c:v>-5</c:v>
                </c:pt>
                <c:pt idx="3">
                  <c:v>-7.83</c:v>
                </c:pt>
                <c:pt idx="4">
                  <c:v>-4.04</c:v>
                </c:pt>
                <c:pt idx="5">
                  <c:v>-4.99</c:v>
                </c:pt>
                <c:pt idx="6">
                  <c:v>-4.78</c:v>
                </c:pt>
                <c:pt idx="7">
                  <c:v>-5.96</c:v>
                </c:pt>
                <c:pt idx="8">
                  <c:v>-3.32</c:v>
                </c:pt>
                <c:pt idx="9">
                  <c:v>-7.11</c:v>
                </c:pt>
                <c:pt idx="10">
                  <c:v>-5.43</c:v>
                </c:pt>
                <c:pt idx="11">
                  <c:v>-6.23</c:v>
                </c:pt>
                <c:pt idx="12">
                  <c:v>-5.72</c:v>
                </c:pt>
                <c:pt idx="13">
                  <c:v>-2.95</c:v>
                </c:pt>
                <c:pt idx="14">
                  <c:v>-5.29</c:v>
                </c:pt>
                <c:pt idx="15">
                  <c:v>-1.69</c:v>
                </c:pt>
                <c:pt idx="16">
                  <c:v>-6.45</c:v>
                </c:pt>
                <c:pt idx="17">
                  <c:v>-6.18</c:v>
                </c:pt>
                <c:pt idx="18">
                  <c:v>-5.35</c:v>
                </c:pt>
                <c:pt idx="19">
                  <c:v>-2.0299999999999998</c:v>
                </c:pt>
                <c:pt idx="20">
                  <c:v>-5.38</c:v>
                </c:pt>
                <c:pt idx="21">
                  <c:v>-4.84</c:v>
                </c:pt>
                <c:pt idx="22">
                  <c:v>-9</c:v>
                </c:pt>
                <c:pt idx="23">
                  <c:v>-4.16</c:v>
                </c:pt>
                <c:pt idx="24">
                  <c:v>-5.58</c:v>
                </c:pt>
                <c:pt idx="25">
                  <c:v>-1.04</c:v>
                </c:pt>
                <c:pt idx="26">
                  <c:v>-4.7699999999999996</c:v>
                </c:pt>
                <c:pt idx="27">
                  <c:v>-4.43</c:v>
                </c:pt>
                <c:pt idx="28">
                  <c:v>-3.14</c:v>
                </c:pt>
                <c:pt idx="29">
                  <c:v>-2.84</c:v>
                </c:pt>
                <c:pt idx="30">
                  <c:v>-2.76</c:v>
                </c:pt>
                <c:pt idx="31">
                  <c:v>-1.93</c:v>
                </c:pt>
                <c:pt idx="32">
                  <c:v>-6.13</c:v>
                </c:pt>
                <c:pt idx="33">
                  <c:v>-3.81</c:v>
                </c:pt>
                <c:pt idx="34">
                  <c:v>-7.12</c:v>
                </c:pt>
                <c:pt idx="35">
                  <c:v>-4.1500000000000004</c:v>
                </c:pt>
                <c:pt idx="36">
                  <c:v>-4.38</c:v>
                </c:pt>
                <c:pt idx="37">
                  <c:v>-4.4400000000000004</c:v>
                </c:pt>
                <c:pt idx="38">
                  <c:v>-4.78</c:v>
                </c:pt>
                <c:pt idx="39">
                  <c:v>-2.5099999999999998</c:v>
                </c:pt>
                <c:pt idx="40">
                  <c:v>-5.0999999999999996</c:v>
                </c:pt>
                <c:pt idx="41">
                  <c:v>-5.44</c:v>
                </c:pt>
                <c:pt idx="42">
                  <c:v>-4.6900000000000004</c:v>
                </c:pt>
                <c:pt idx="43">
                  <c:v>-1.31</c:v>
                </c:pt>
                <c:pt idx="44">
                  <c:v>-4.91</c:v>
                </c:pt>
                <c:pt idx="45">
                  <c:v>-0.27</c:v>
                </c:pt>
                <c:pt idx="46">
                  <c:v>-1.08</c:v>
                </c:pt>
                <c:pt idx="47">
                  <c:v>-2.4</c:v>
                </c:pt>
                <c:pt idx="48">
                  <c:v>-0.02</c:v>
                </c:pt>
                <c:pt idx="49">
                  <c:v>-2.52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C-3447-90BF-F2C9F6C4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05935"/>
        <c:axId val="1553008527"/>
      </c:scatterChart>
      <c:valAx>
        <c:axId val="15546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z-score</a:t>
                </a:r>
                <a:r>
                  <a:rPr lang="en-GB" baseline="0"/>
                  <a:t> RA0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3008527"/>
        <c:crosses val="autoZero"/>
        <c:crossBetween val="midCat"/>
      </c:valAx>
      <c:valAx>
        <c:axId val="15530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z-score</a:t>
                </a:r>
                <a:r>
                  <a:rPr lang="en-GB" baseline="0"/>
                  <a:t> RA3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46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26563129824501"/>
                  <c:y val="-0.221145385515011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-0,0561x + 0,5914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0,0411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Graphs!$M$2:$M$51</c:f>
              <c:numCache>
                <c:formatCode>General</c:formatCode>
                <c:ptCount val="50"/>
                <c:pt idx="0">
                  <c:v>3.3022746356218113</c:v>
                </c:pt>
                <c:pt idx="1">
                  <c:v>2.5064238482786605</c:v>
                </c:pt>
                <c:pt idx="2">
                  <c:v>1.7785853278629622</c:v>
                </c:pt>
                <c:pt idx="3">
                  <c:v>2.7593429464478043</c:v>
                </c:pt>
                <c:pt idx="4">
                  <c:v>1.6122539060964374</c:v>
                </c:pt>
                <c:pt idx="5">
                  <c:v>2.630163352878268</c:v>
                </c:pt>
                <c:pt idx="6">
                  <c:v>3.3767739871624967</c:v>
                </c:pt>
                <c:pt idx="7">
                  <c:v>2.0162810245428302</c:v>
                </c:pt>
                <c:pt idx="8">
                  <c:v>1.6843964784190204</c:v>
                </c:pt>
                <c:pt idx="9">
                  <c:v>3.4709585263674185</c:v>
                </c:pt>
                <c:pt idx="10">
                  <c:v>3.2140539853597598</c:v>
                </c:pt>
                <c:pt idx="11">
                  <c:v>2.6699952262621842</c:v>
                </c:pt>
                <c:pt idx="12">
                  <c:v>2.5981555571919617</c:v>
                </c:pt>
                <c:pt idx="13">
                  <c:v>3.327183137279369</c:v>
                </c:pt>
                <c:pt idx="14">
                  <c:v>2.3923099598928186</c:v>
                </c:pt>
                <c:pt idx="15">
                  <c:v>2.4931093601037926</c:v>
                </c:pt>
                <c:pt idx="16">
                  <c:v>3.8364722317128415</c:v>
                </c:pt>
                <c:pt idx="17">
                  <c:v>2.9237050174139618</c:v>
                </c:pt>
                <c:pt idx="18">
                  <c:v>3.0365650238300357</c:v>
                </c:pt>
                <c:pt idx="19">
                  <c:v>2.765430111553846</c:v>
                </c:pt>
                <c:pt idx="20">
                  <c:v>3.2286030848082778</c:v>
                </c:pt>
                <c:pt idx="21">
                  <c:v>2.8894137640427089</c:v>
                </c:pt>
                <c:pt idx="22">
                  <c:v>2.7161703478598538</c:v>
                </c:pt>
                <c:pt idx="23">
                  <c:v>3.7321854093519384</c:v>
                </c:pt>
                <c:pt idx="24">
                  <c:v>2.8161086707399039</c:v>
                </c:pt>
                <c:pt idx="25">
                  <c:v>2.2237554536572413</c:v>
                </c:pt>
                <c:pt idx="26">
                  <c:v>3.0643344223574975</c:v>
                </c:pt>
                <c:pt idx="27">
                  <c:v>2.5754187912143602</c:v>
                </c:pt>
                <c:pt idx="28">
                  <c:v>2.6182468848280718</c:v>
                </c:pt>
                <c:pt idx="29">
                  <c:v>2.9565045903166975</c:v>
                </c:pt>
                <c:pt idx="30">
                  <c:v>2.8693842828840115</c:v>
                </c:pt>
                <c:pt idx="31">
                  <c:v>1.3535315590777621</c:v>
                </c:pt>
                <c:pt idx="32">
                  <c:v>3.2672703137977432</c:v>
                </c:pt>
                <c:pt idx="33">
                  <c:v>3.0873873936335636</c:v>
                </c:pt>
                <c:pt idx="34">
                  <c:v>3.3096322963152001</c:v>
                </c:pt>
                <c:pt idx="35">
                  <c:v>3.5676567535285888</c:v>
                </c:pt>
                <c:pt idx="36">
                  <c:v>3.6450221804696294</c:v>
                </c:pt>
                <c:pt idx="37">
                  <c:v>2.822233480238844</c:v>
                </c:pt>
                <c:pt idx="38">
                  <c:v>3.8717591052337594</c:v>
                </c:pt>
                <c:pt idx="39">
                  <c:v>2.9096843731760806</c:v>
                </c:pt>
                <c:pt idx="40">
                  <c:v>4.0511293594573274</c:v>
                </c:pt>
                <c:pt idx="41">
                  <c:v>2.92557506434343</c:v>
                </c:pt>
                <c:pt idx="42">
                  <c:v>2.6253433238796093</c:v>
                </c:pt>
                <c:pt idx="43">
                  <c:v>3.390875078514378</c:v>
                </c:pt>
                <c:pt idx="44">
                  <c:v>2.3195016390564942</c:v>
                </c:pt>
                <c:pt idx="45">
                  <c:v>3.2154260477937671</c:v>
                </c:pt>
                <c:pt idx="46">
                  <c:v>4.1600183964524264</c:v>
                </c:pt>
                <c:pt idx="47">
                  <c:v>1.9962489145691322</c:v>
                </c:pt>
                <c:pt idx="48">
                  <c:v>3.8618377733785669</c:v>
                </c:pt>
                <c:pt idx="49">
                  <c:v>2.6406304827244109</c:v>
                </c:pt>
              </c:numCache>
            </c:numRef>
          </c:xVal>
          <c:yVal>
            <c:numRef>
              <c:f>Graphs!$D$2:$D$51</c:f>
              <c:numCache>
                <c:formatCode>0.00</c:formatCode>
                <c:ptCount val="50"/>
                <c:pt idx="0">
                  <c:v>0.86</c:v>
                </c:pt>
                <c:pt idx="1">
                  <c:v>0.81</c:v>
                </c:pt>
                <c:pt idx="2">
                  <c:v>0.73</c:v>
                </c:pt>
                <c:pt idx="3">
                  <c:v>0.86</c:v>
                </c:pt>
                <c:pt idx="4">
                  <c:v>0.38</c:v>
                </c:pt>
                <c:pt idx="5">
                  <c:v>0.71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0.61</c:v>
                </c:pt>
                <c:pt idx="9">
                  <c:v>0.45</c:v>
                </c:pt>
                <c:pt idx="10">
                  <c:v>0.46</c:v>
                </c:pt>
                <c:pt idx="11">
                  <c:v>0.56000000000000005</c:v>
                </c:pt>
                <c:pt idx="12">
                  <c:v>0.48</c:v>
                </c:pt>
                <c:pt idx="13">
                  <c:v>0.4</c:v>
                </c:pt>
                <c:pt idx="14">
                  <c:v>0.51</c:v>
                </c:pt>
                <c:pt idx="15">
                  <c:v>0.51</c:v>
                </c:pt>
                <c:pt idx="16">
                  <c:v>0.4</c:v>
                </c:pt>
                <c:pt idx="17">
                  <c:v>0.64</c:v>
                </c:pt>
                <c:pt idx="18">
                  <c:v>0.63</c:v>
                </c:pt>
                <c:pt idx="19">
                  <c:v>0.27</c:v>
                </c:pt>
                <c:pt idx="20">
                  <c:v>0.47</c:v>
                </c:pt>
                <c:pt idx="21">
                  <c:v>0.48</c:v>
                </c:pt>
                <c:pt idx="22">
                  <c:v>0.59</c:v>
                </c:pt>
                <c:pt idx="23">
                  <c:v>0.39</c:v>
                </c:pt>
                <c:pt idx="24">
                  <c:v>0.36</c:v>
                </c:pt>
                <c:pt idx="25">
                  <c:v>0.23</c:v>
                </c:pt>
                <c:pt idx="26">
                  <c:v>0.45</c:v>
                </c:pt>
                <c:pt idx="27">
                  <c:v>0.31</c:v>
                </c:pt>
                <c:pt idx="28">
                  <c:v>0.32</c:v>
                </c:pt>
                <c:pt idx="29">
                  <c:v>0.41</c:v>
                </c:pt>
                <c:pt idx="30">
                  <c:v>0.35</c:v>
                </c:pt>
                <c:pt idx="31">
                  <c:v>0.28999999999999998</c:v>
                </c:pt>
                <c:pt idx="32">
                  <c:v>0.48</c:v>
                </c:pt>
                <c:pt idx="33">
                  <c:v>0.36</c:v>
                </c:pt>
                <c:pt idx="34">
                  <c:v>0.34</c:v>
                </c:pt>
                <c:pt idx="35">
                  <c:v>0.37</c:v>
                </c:pt>
                <c:pt idx="36">
                  <c:v>0.34</c:v>
                </c:pt>
                <c:pt idx="37">
                  <c:v>0.4</c:v>
                </c:pt>
                <c:pt idx="38">
                  <c:v>0.31</c:v>
                </c:pt>
                <c:pt idx="39">
                  <c:v>0.24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0.24</c:v>
                </c:pt>
                <c:pt idx="44">
                  <c:v>0.32</c:v>
                </c:pt>
                <c:pt idx="45">
                  <c:v>0.19</c:v>
                </c:pt>
                <c:pt idx="46">
                  <c:v>0.25</c:v>
                </c:pt>
                <c:pt idx="47">
                  <c:v>0.19</c:v>
                </c:pt>
                <c:pt idx="48">
                  <c:v>0.21</c:v>
                </c:pt>
                <c:pt idx="4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0B-4C49-86D3-A982DC2C9E13}"/>
            </c:ext>
          </c:extLst>
        </c:ser>
        <c:ser>
          <c:idx val="0"/>
          <c:order val="1"/>
          <c:tx>
            <c:v>RA0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25663009551496E-2"/>
                  <c:y val="-0.361962183970631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0,0136x + 0,3975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0,0012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Graphs!$I$2:$I$51</c:f>
              <c:numCache>
                <c:formatCode>General</c:formatCode>
                <c:ptCount val="50"/>
                <c:pt idx="0">
                  <c:v>4.1590631312594146</c:v>
                </c:pt>
                <c:pt idx="1">
                  <c:v>3.668847924212475</c:v>
                </c:pt>
                <c:pt idx="2">
                  <c:v>3.2867280995319952</c:v>
                </c:pt>
                <c:pt idx="3">
                  <c:v>3.8213562892713018</c:v>
                </c:pt>
                <c:pt idx="4">
                  <c:v>2.3966874359924706</c:v>
                </c:pt>
                <c:pt idx="5">
                  <c:v>3.4201092931567185</c:v>
                </c:pt>
                <c:pt idx="6">
                  <c:v>4.174035372518885</c:v>
                </c:pt>
                <c:pt idx="7">
                  <c:v>3.8690902575454933</c:v>
                </c:pt>
                <c:pt idx="8">
                  <c:v>3.4971481234554842</c:v>
                </c:pt>
                <c:pt idx="9">
                  <c:v>3.9823395385706464</c:v>
                </c:pt>
                <c:pt idx="10">
                  <c:v>3.846884893176779</c:v>
                </c:pt>
                <c:pt idx="11">
                  <c:v>4.3490767534600936</c:v>
                </c:pt>
                <c:pt idx="12">
                  <c:v>3.311789874226899</c:v>
                </c:pt>
                <c:pt idx="13">
                  <c:v>3.9584453796723302</c:v>
                </c:pt>
                <c:pt idx="14">
                  <c:v>3.1630897820738308</c:v>
                </c:pt>
                <c:pt idx="15">
                  <c:v>3.3561807980666996</c:v>
                </c:pt>
                <c:pt idx="16">
                  <c:v>4.270622246099161</c:v>
                </c:pt>
                <c:pt idx="17">
                  <c:v>3.8676106576893416</c:v>
                </c:pt>
                <c:pt idx="18">
                  <c:v>3.7475236689807723</c:v>
                </c:pt>
                <c:pt idx="19">
                  <c:v>3.3275571318117452</c:v>
                </c:pt>
                <c:pt idx="20">
                  <c:v>3.8485776521027906</c:v>
                </c:pt>
                <c:pt idx="21">
                  <c:v>3.1595100454630392</c:v>
                </c:pt>
                <c:pt idx="22">
                  <c:v>3.6644219524963053</c:v>
                </c:pt>
                <c:pt idx="23">
                  <c:v>4.113682028866406</c:v>
                </c:pt>
                <c:pt idx="24">
                  <c:v>3.4770445225829878</c:v>
                </c:pt>
                <c:pt idx="25">
                  <c:v>3.292087638797927</c:v>
                </c:pt>
                <c:pt idx="26">
                  <c:v>3.6334926945951684</c:v>
                </c:pt>
                <c:pt idx="27">
                  <c:v>3.4891129611584719</c:v>
                </c:pt>
                <c:pt idx="28">
                  <c:v>3.3133081809209846</c:v>
                </c:pt>
                <c:pt idx="29">
                  <c:v>3.8199596064229562</c:v>
                </c:pt>
                <c:pt idx="30">
                  <c:v>3.6021001617096871</c:v>
                </c:pt>
                <c:pt idx="31">
                  <c:v>2.7200269268197292</c:v>
                </c:pt>
                <c:pt idx="32">
                  <c:v>3.6229048203399947</c:v>
                </c:pt>
                <c:pt idx="33">
                  <c:v>3.4590123137371642</c:v>
                </c:pt>
                <c:pt idx="34">
                  <c:v>3.8989000705374885</c:v>
                </c:pt>
                <c:pt idx="35">
                  <c:v>4.0236552815739257</c:v>
                </c:pt>
                <c:pt idx="36">
                  <c:v>4.045487275347285</c:v>
                </c:pt>
                <c:pt idx="37">
                  <c:v>3.6992192178511929</c:v>
                </c:pt>
                <c:pt idx="38">
                  <c:v>4.0559410966784437</c:v>
                </c:pt>
                <c:pt idx="39">
                  <c:v>3.5917322389518356</c:v>
                </c:pt>
                <c:pt idx="40">
                  <c:v>4.3315872170223662</c:v>
                </c:pt>
                <c:pt idx="41">
                  <c:v>3.597552591097688</c:v>
                </c:pt>
                <c:pt idx="42">
                  <c:v>3.4133400057209178</c:v>
                </c:pt>
                <c:pt idx="43">
                  <c:v>3.9907272369755193</c:v>
                </c:pt>
                <c:pt idx="44">
                  <c:v>2.9859561070392737</c:v>
                </c:pt>
                <c:pt idx="45">
                  <c:v>3.7441771558165082</c:v>
                </c:pt>
                <c:pt idx="46">
                  <c:v>4.2985865255009728</c:v>
                </c:pt>
                <c:pt idx="47">
                  <c:v>2.4381941407933372</c:v>
                </c:pt>
                <c:pt idx="48">
                  <c:v>4.2635416258958578</c:v>
                </c:pt>
                <c:pt idx="49">
                  <c:v>2.9496924435373004</c:v>
                </c:pt>
              </c:numCache>
            </c:numRef>
          </c:xVal>
          <c:yVal>
            <c:numRef>
              <c:f>Graphs!$C$2:$C$51</c:f>
              <c:numCache>
                <c:formatCode>0.00</c:formatCode>
                <c:ptCount val="50"/>
                <c:pt idx="0">
                  <c:v>0.91</c:v>
                </c:pt>
                <c:pt idx="1">
                  <c:v>0.82</c:v>
                </c:pt>
                <c:pt idx="2">
                  <c:v>0.8</c:v>
                </c:pt>
                <c:pt idx="3">
                  <c:v>0.79</c:v>
                </c:pt>
                <c:pt idx="4">
                  <c:v>0.74</c:v>
                </c:pt>
                <c:pt idx="5">
                  <c:v>0.69</c:v>
                </c:pt>
                <c:pt idx="6">
                  <c:v>0.65</c:v>
                </c:pt>
                <c:pt idx="7">
                  <c:v>0.64</c:v>
                </c:pt>
                <c:pt idx="8">
                  <c:v>0.62</c:v>
                </c:pt>
                <c:pt idx="9">
                  <c:v>0.56999999999999995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</c:v>
                </c:pt>
                <c:pt idx="18">
                  <c:v>0.49</c:v>
                </c:pt>
                <c:pt idx="19">
                  <c:v>0.49</c:v>
                </c:pt>
                <c:pt idx="20">
                  <c:v>0.48</c:v>
                </c:pt>
                <c:pt idx="21">
                  <c:v>0.47</c:v>
                </c:pt>
                <c:pt idx="22">
                  <c:v>0.47</c:v>
                </c:pt>
                <c:pt idx="23">
                  <c:v>0.46</c:v>
                </c:pt>
                <c:pt idx="24">
                  <c:v>0.44</c:v>
                </c:pt>
                <c:pt idx="25">
                  <c:v>0.44</c:v>
                </c:pt>
                <c:pt idx="26">
                  <c:v>0.4</c:v>
                </c:pt>
                <c:pt idx="27">
                  <c:v>0.39</c:v>
                </c:pt>
                <c:pt idx="28">
                  <c:v>0.38</c:v>
                </c:pt>
                <c:pt idx="29">
                  <c:v>0.38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0.35</c:v>
                </c:pt>
                <c:pt idx="34">
                  <c:v>0.34</c:v>
                </c:pt>
                <c:pt idx="35">
                  <c:v>0.34</c:v>
                </c:pt>
                <c:pt idx="36">
                  <c:v>0.33</c:v>
                </c:pt>
                <c:pt idx="37">
                  <c:v>0.32</c:v>
                </c:pt>
                <c:pt idx="38">
                  <c:v>0.32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0.23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0B-4C49-86D3-A982DC2C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7391"/>
        <c:axId val="153410015"/>
      </c:scatterChart>
      <c:valAx>
        <c:axId val="1569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log(number</a:t>
                </a:r>
                <a:r>
                  <a:rPr lang="en-GB" baseline="0"/>
                  <a:t> of sequences)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3410015"/>
        <c:crosses val="autoZero"/>
        <c:crossBetween val="midCat"/>
      </c:valAx>
      <c:valAx>
        <c:axId val="153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69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Symbol" pitchFamily="2" charset="2"/>
              </a:rPr>
              <a:t>D</a:t>
            </a:r>
            <a:r>
              <a:rPr lang="en-GB"/>
              <a:t>TM-score (RA0-RA3)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039998449495247E-2"/>
                  <c:y val="-0.41468617609263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Graphs!$M$2:$M$57</c:f>
              <c:numCache>
                <c:formatCode>General</c:formatCode>
                <c:ptCount val="56"/>
                <c:pt idx="0">
                  <c:v>3.3022746356218113</c:v>
                </c:pt>
                <c:pt idx="1">
                  <c:v>2.5064238482786605</c:v>
                </c:pt>
                <c:pt idx="2">
                  <c:v>1.7785853278629622</c:v>
                </c:pt>
                <c:pt idx="3">
                  <c:v>2.7593429464478043</c:v>
                </c:pt>
                <c:pt idx="4">
                  <c:v>1.6122539060964374</c:v>
                </c:pt>
                <c:pt idx="5">
                  <c:v>2.630163352878268</c:v>
                </c:pt>
                <c:pt idx="6">
                  <c:v>3.3767739871624967</c:v>
                </c:pt>
                <c:pt idx="7">
                  <c:v>2.0162810245428302</c:v>
                </c:pt>
                <c:pt idx="8">
                  <c:v>1.6843964784190204</c:v>
                </c:pt>
                <c:pt idx="9">
                  <c:v>3.4709585263674185</c:v>
                </c:pt>
                <c:pt idx="10">
                  <c:v>3.2140539853597598</c:v>
                </c:pt>
                <c:pt idx="11">
                  <c:v>2.6699952262621842</c:v>
                </c:pt>
                <c:pt idx="12">
                  <c:v>2.5981555571919617</c:v>
                </c:pt>
                <c:pt idx="13">
                  <c:v>3.327183137279369</c:v>
                </c:pt>
                <c:pt idx="14">
                  <c:v>2.3923099598928186</c:v>
                </c:pt>
                <c:pt idx="15">
                  <c:v>2.4931093601037926</c:v>
                </c:pt>
                <c:pt idx="16">
                  <c:v>3.8364722317128415</c:v>
                </c:pt>
                <c:pt idx="17">
                  <c:v>2.9237050174139618</c:v>
                </c:pt>
                <c:pt idx="18">
                  <c:v>3.0365650238300357</c:v>
                </c:pt>
                <c:pt idx="19">
                  <c:v>2.765430111553846</c:v>
                </c:pt>
                <c:pt idx="20">
                  <c:v>3.2286030848082778</c:v>
                </c:pt>
                <c:pt idx="21">
                  <c:v>2.8894137640427089</c:v>
                </c:pt>
                <c:pt idx="22">
                  <c:v>2.7161703478598538</c:v>
                </c:pt>
                <c:pt idx="23">
                  <c:v>3.7321854093519384</c:v>
                </c:pt>
                <c:pt idx="24">
                  <c:v>2.8161086707399039</c:v>
                </c:pt>
                <c:pt idx="25">
                  <c:v>2.2237554536572413</c:v>
                </c:pt>
                <c:pt idx="26">
                  <c:v>3.0643344223574975</c:v>
                </c:pt>
                <c:pt idx="27">
                  <c:v>2.5754187912143602</c:v>
                </c:pt>
                <c:pt idx="28">
                  <c:v>2.6182468848280718</c:v>
                </c:pt>
                <c:pt idx="29">
                  <c:v>2.9565045903166975</c:v>
                </c:pt>
                <c:pt idx="30">
                  <c:v>2.8693842828840115</c:v>
                </c:pt>
                <c:pt idx="31">
                  <c:v>1.3535315590777621</c:v>
                </c:pt>
                <c:pt idx="32">
                  <c:v>3.2672703137977432</c:v>
                </c:pt>
                <c:pt idx="33">
                  <c:v>3.0873873936335636</c:v>
                </c:pt>
                <c:pt idx="34">
                  <c:v>3.3096322963152001</c:v>
                </c:pt>
                <c:pt idx="35">
                  <c:v>3.5676567535285888</c:v>
                </c:pt>
                <c:pt idx="36">
                  <c:v>3.6450221804696294</c:v>
                </c:pt>
                <c:pt idx="37">
                  <c:v>2.822233480238844</c:v>
                </c:pt>
                <c:pt idx="38">
                  <c:v>3.8717591052337594</c:v>
                </c:pt>
                <c:pt idx="39">
                  <c:v>2.9096843731760806</c:v>
                </c:pt>
                <c:pt idx="40">
                  <c:v>4.0511293594573274</c:v>
                </c:pt>
                <c:pt idx="41">
                  <c:v>2.92557506434343</c:v>
                </c:pt>
                <c:pt idx="42">
                  <c:v>2.6253433238796093</c:v>
                </c:pt>
                <c:pt idx="43">
                  <c:v>3.390875078514378</c:v>
                </c:pt>
                <c:pt idx="44">
                  <c:v>2.3195016390564942</c:v>
                </c:pt>
                <c:pt idx="45">
                  <c:v>3.2154260477937671</c:v>
                </c:pt>
                <c:pt idx="46">
                  <c:v>4.1600183964524264</c:v>
                </c:pt>
                <c:pt idx="47">
                  <c:v>1.9962489145691322</c:v>
                </c:pt>
                <c:pt idx="48">
                  <c:v>3.8618377733785669</c:v>
                </c:pt>
                <c:pt idx="49">
                  <c:v>2.6406304827244109</c:v>
                </c:pt>
              </c:numCache>
            </c:numRef>
          </c:xVal>
          <c:yVal>
            <c:numRef>
              <c:f>Graphs!$N$2:$N$57</c:f>
              <c:numCache>
                <c:formatCode>0.00</c:formatCode>
                <c:ptCount val="56"/>
                <c:pt idx="0">
                  <c:v>5.0000000000000044E-2</c:v>
                </c:pt>
                <c:pt idx="1">
                  <c:v>9.9999999999998979E-3</c:v>
                </c:pt>
                <c:pt idx="2">
                  <c:v>7.0000000000000062E-2</c:v>
                </c:pt>
                <c:pt idx="3">
                  <c:v>-6.9999999999999951E-2</c:v>
                </c:pt>
                <c:pt idx="4">
                  <c:v>0.36</c:v>
                </c:pt>
                <c:pt idx="5">
                  <c:v>-2.0000000000000018E-2</c:v>
                </c:pt>
                <c:pt idx="6">
                  <c:v>8.9999999999999969E-2</c:v>
                </c:pt>
                <c:pt idx="7">
                  <c:v>-1.0000000000000009E-2</c:v>
                </c:pt>
                <c:pt idx="8">
                  <c:v>1.0000000000000009E-2</c:v>
                </c:pt>
                <c:pt idx="9">
                  <c:v>0.11999999999999994</c:v>
                </c:pt>
                <c:pt idx="10">
                  <c:v>0.10000000000000003</c:v>
                </c:pt>
                <c:pt idx="11">
                  <c:v>-1.0000000000000009E-2</c:v>
                </c:pt>
                <c:pt idx="12">
                  <c:v>6.0000000000000053E-2</c:v>
                </c:pt>
                <c:pt idx="13">
                  <c:v>0.13</c:v>
                </c:pt>
                <c:pt idx="14">
                  <c:v>2.0000000000000018E-2</c:v>
                </c:pt>
                <c:pt idx="15">
                  <c:v>1.0000000000000009E-2</c:v>
                </c:pt>
                <c:pt idx="16">
                  <c:v>0.12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0.21999999999999997</c:v>
                </c:pt>
                <c:pt idx="20">
                  <c:v>1.0000000000000009E-2</c:v>
                </c:pt>
                <c:pt idx="21">
                  <c:v>-1.0000000000000009E-2</c:v>
                </c:pt>
                <c:pt idx="22">
                  <c:v>-0.12</c:v>
                </c:pt>
                <c:pt idx="23">
                  <c:v>7.0000000000000007E-2</c:v>
                </c:pt>
                <c:pt idx="24">
                  <c:v>8.0000000000000016E-2</c:v>
                </c:pt>
                <c:pt idx="25">
                  <c:v>0.21</c:v>
                </c:pt>
                <c:pt idx="26">
                  <c:v>-4.9999999999999989E-2</c:v>
                </c:pt>
                <c:pt idx="27">
                  <c:v>8.0000000000000016E-2</c:v>
                </c:pt>
                <c:pt idx="28">
                  <c:v>0.06</c:v>
                </c:pt>
                <c:pt idx="29">
                  <c:v>-2.9999999999999971E-2</c:v>
                </c:pt>
                <c:pt idx="30">
                  <c:v>1.0000000000000009E-2</c:v>
                </c:pt>
                <c:pt idx="31">
                  <c:v>7.0000000000000007E-2</c:v>
                </c:pt>
                <c:pt idx="32">
                  <c:v>-0.12</c:v>
                </c:pt>
                <c:pt idx="33">
                  <c:v>-1.0000000000000009E-2</c:v>
                </c:pt>
                <c:pt idx="34">
                  <c:v>0</c:v>
                </c:pt>
                <c:pt idx="35">
                  <c:v>-2.9999999999999971E-2</c:v>
                </c:pt>
                <c:pt idx="36">
                  <c:v>-1.0000000000000009E-2</c:v>
                </c:pt>
                <c:pt idx="37">
                  <c:v>-8.0000000000000016E-2</c:v>
                </c:pt>
                <c:pt idx="38">
                  <c:v>1.0000000000000009E-2</c:v>
                </c:pt>
                <c:pt idx="39">
                  <c:v>4.9999999999999989E-2</c:v>
                </c:pt>
                <c:pt idx="40">
                  <c:v>9.9999999999999534E-3</c:v>
                </c:pt>
                <c:pt idx="41">
                  <c:v>-2.9999999999999971E-2</c:v>
                </c:pt>
                <c:pt idx="42">
                  <c:v>-0.06</c:v>
                </c:pt>
                <c:pt idx="43">
                  <c:v>1.0000000000000009E-2</c:v>
                </c:pt>
                <c:pt idx="44">
                  <c:v>-8.0000000000000016E-2</c:v>
                </c:pt>
                <c:pt idx="45">
                  <c:v>4.0000000000000008E-2</c:v>
                </c:pt>
                <c:pt idx="46">
                  <c:v>-7.0000000000000007E-2</c:v>
                </c:pt>
                <c:pt idx="47">
                  <c:v>-1.0000000000000009E-2</c:v>
                </c:pt>
                <c:pt idx="48">
                  <c:v>-3.999999999999998E-2</c:v>
                </c:pt>
                <c:pt idx="49">
                  <c:v>-1.999999999999999E-2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8-5A49-948E-0AC22B8D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0847"/>
        <c:axId val="150012255"/>
      </c:scatterChart>
      <c:valAx>
        <c:axId val="908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log(number of sequences)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0012255"/>
        <c:crosses val="autoZero"/>
        <c:crossBetween val="midCat"/>
      </c:valAx>
      <c:valAx>
        <c:axId val="1500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Symbol" pitchFamily="2" charset="2"/>
                  </a:rPr>
                  <a:t>DTM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86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Graphs!$G$2:$G$57</c:f>
              <c:numCache>
                <c:formatCode>General</c:formatCode>
                <c:ptCount val="56"/>
                <c:pt idx="0">
                  <c:v>17449</c:v>
                </c:pt>
                <c:pt idx="1">
                  <c:v>8906</c:v>
                </c:pt>
                <c:pt idx="2">
                  <c:v>2960</c:v>
                </c:pt>
                <c:pt idx="3">
                  <c:v>9642</c:v>
                </c:pt>
                <c:pt idx="4">
                  <c:v>338</c:v>
                </c:pt>
                <c:pt idx="5">
                  <c:v>4348</c:v>
                </c:pt>
                <c:pt idx="6">
                  <c:v>17714</c:v>
                </c:pt>
                <c:pt idx="7">
                  <c:v>11584</c:v>
                </c:pt>
                <c:pt idx="8">
                  <c:v>5919</c:v>
                </c:pt>
                <c:pt idx="9">
                  <c:v>13106</c:v>
                </c:pt>
                <c:pt idx="10">
                  <c:v>9218</c:v>
                </c:pt>
                <c:pt idx="11">
                  <c:v>24021</c:v>
                </c:pt>
                <c:pt idx="12">
                  <c:v>2887</c:v>
                </c:pt>
                <c:pt idx="13">
                  <c:v>12508</c:v>
                </c:pt>
                <c:pt idx="14">
                  <c:v>2112</c:v>
                </c:pt>
                <c:pt idx="15">
                  <c:v>3385</c:v>
                </c:pt>
                <c:pt idx="16">
                  <c:v>22240</c:v>
                </c:pt>
                <c:pt idx="17">
                  <c:v>11449</c:v>
                </c:pt>
                <c:pt idx="18">
                  <c:v>6952</c:v>
                </c:pt>
                <c:pt idx="19">
                  <c:v>4875</c:v>
                </c:pt>
                <c:pt idx="20">
                  <c:v>10462</c:v>
                </c:pt>
                <c:pt idx="21">
                  <c:v>3134</c:v>
                </c:pt>
                <c:pt idx="22">
                  <c:v>6876</c:v>
                </c:pt>
                <c:pt idx="23">
                  <c:v>19744</c:v>
                </c:pt>
                <c:pt idx="24">
                  <c:v>3810</c:v>
                </c:pt>
                <c:pt idx="25">
                  <c:v>3261</c:v>
                </c:pt>
                <c:pt idx="26">
                  <c:v>7728</c:v>
                </c:pt>
                <c:pt idx="27">
                  <c:v>5738</c:v>
                </c:pt>
                <c:pt idx="28">
                  <c:v>4181</c:v>
                </c:pt>
                <c:pt idx="29">
                  <c:v>8922</c:v>
                </c:pt>
                <c:pt idx="30">
                  <c:v>10714</c:v>
                </c:pt>
                <c:pt idx="31">
                  <c:v>2513</c:v>
                </c:pt>
                <c:pt idx="32">
                  <c:v>5728</c:v>
                </c:pt>
                <c:pt idx="33">
                  <c:v>5003</c:v>
                </c:pt>
                <c:pt idx="34">
                  <c:v>10789</c:v>
                </c:pt>
                <c:pt idx="35">
                  <c:v>14048</c:v>
                </c:pt>
                <c:pt idx="36">
                  <c:v>14183</c:v>
                </c:pt>
                <c:pt idx="37">
                  <c:v>22775</c:v>
                </c:pt>
                <c:pt idx="38">
                  <c:v>13272</c:v>
                </c:pt>
                <c:pt idx="39">
                  <c:v>8853</c:v>
                </c:pt>
                <c:pt idx="40">
                  <c:v>23961</c:v>
                </c:pt>
                <c:pt idx="41">
                  <c:v>8177</c:v>
                </c:pt>
                <c:pt idx="42">
                  <c:v>3566</c:v>
                </c:pt>
                <c:pt idx="43">
                  <c:v>12643</c:v>
                </c:pt>
                <c:pt idx="44">
                  <c:v>2094</c:v>
                </c:pt>
                <c:pt idx="45">
                  <c:v>7282</c:v>
                </c:pt>
                <c:pt idx="46">
                  <c:v>21992</c:v>
                </c:pt>
                <c:pt idx="47">
                  <c:v>341</c:v>
                </c:pt>
                <c:pt idx="48">
                  <c:v>21268</c:v>
                </c:pt>
                <c:pt idx="49">
                  <c:v>3148</c:v>
                </c:pt>
              </c:numCache>
            </c:numRef>
          </c:xVal>
          <c:yVal>
            <c:numRef>
              <c:f>Graphs!$H$2:$H$57</c:f>
              <c:numCache>
                <c:formatCode>0</c:formatCode>
                <c:ptCount val="56"/>
                <c:pt idx="0">
                  <c:v>14423.25</c:v>
                </c:pt>
                <c:pt idx="1">
                  <c:v>4664.96</c:v>
                </c:pt>
                <c:pt idx="2">
                  <c:v>1935.21</c:v>
                </c:pt>
                <c:pt idx="3">
                  <c:v>6627.6</c:v>
                </c:pt>
                <c:pt idx="4">
                  <c:v>249.28</c:v>
                </c:pt>
                <c:pt idx="5">
                  <c:v>2630.93</c:v>
                </c:pt>
                <c:pt idx="6">
                  <c:v>14929.16</c:v>
                </c:pt>
                <c:pt idx="7">
                  <c:v>7397.59</c:v>
                </c:pt>
                <c:pt idx="8">
                  <c:v>3141.58</c:v>
                </c:pt>
                <c:pt idx="9">
                  <c:v>9601.51</c:v>
                </c:pt>
                <c:pt idx="10">
                  <c:v>7028.86</c:v>
                </c:pt>
                <c:pt idx="11">
                  <c:v>22339.67</c:v>
                </c:pt>
                <c:pt idx="12">
                  <c:v>2050.17</c:v>
                </c:pt>
                <c:pt idx="13">
                  <c:v>9087.52</c:v>
                </c:pt>
                <c:pt idx="14">
                  <c:v>1455.76</c:v>
                </c:pt>
                <c:pt idx="15">
                  <c:v>2270.81</c:v>
                </c:pt>
                <c:pt idx="16">
                  <c:v>18647.57</c:v>
                </c:pt>
                <c:pt idx="17">
                  <c:v>7372.43</c:v>
                </c:pt>
                <c:pt idx="18">
                  <c:v>5591.44</c:v>
                </c:pt>
                <c:pt idx="19">
                  <c:v>2125.9699999999998</c:v>
                </c:pt>
                <c:pt idx="20">
                  <c:v>7056.31</c:v>
                </c:pt>
                <c:pt idx="21">
                  <c:v>1443.81</c:v>
                </c:pt>
                <c:pt idx="22">
                  <c:v>4617.66</c:v>
                </c:pt>
                <c:pt idx="23">
                  <c:v>12992.18</c:v>
                </c:pt>
                <c:pt idx="24">
                  <c:v>2999.47</c:v>
                </c:pt>
                <c:pt idx="25">
                  <c:v>1959.24</c:v>
                </c:pt>
                <c:pt idx="26">
                  <c:v>4300.24</c:v>
                </c:pt>
                <c:pt idx="27">
                  <c:v>3083.99</c:v>
                </c:pt>
                <c:pt idx="28">
                  <c:v>2057.35</c:v>
                </c:pt>
                <c:pt idx="29">
                  <c:v>6606.32</c:v>
                </c:pt>
                <c:pt idx="30">
                  <c:v>4000.37</c:v>
                </c:pt>
                <c:pt idx="31">
                  <c:v>524.84</c:v>
                </c:pt>
                <c:pt idx="32">
                  <c:v>4196.67</c:v>
                </c:pt>
                <c:pt idx="33">
                  <c:v>2877.48</c:v>
                </c:pt>
                <c:pt idx="34">
                  <c:v>7923.19</c:v>
                </c:pt>
                <c:pt idx="35">
                  <c:v>10559.79</c:v>
                </c:pt>
                <c:pt idx="36">
                  <c:v>11104.2</c:v>
                </c:pt>
                <c:pt idx="37">
                  <c:v>5002.87</c:v>
                </c:pt>
                <c:pt idx="38">
                  <c:v>11374.73</c:v>
                </c:pt>
                <c:pt idx="39">
                  <c:v>3906</c:v>
                </c:pt>
                <c:pt idx="40">
                  <c:v>21457.9</c:v>
                </c:pt>
                <c:pt idx="41">
                  <c:v>3958.7</c:v>
                </c:pt>
                <c:pt idx="42">
                  <c:v>2590.2399999999998</c:v>
                </c:pt>
                <c:pt idx="43">
                  <c:v>9788.75</c:v>
                </c:pt>
                <c:pt idx="44">
                  <c:v>968.18</c:v>
                </c:pt>
                <c:pt idx="45">
                  <c:v>5548.52</c:v>
                </c:pt>
                <c:pt idx="46">
                  <c:v>19887.79</c:v>
                </c:pt>
                <c:pt idx="47">
                  <c:v>274.27999999999997</c:v>
                </c:pt>
                <c:pt idx="48">
                  <c:v>18346.009999999998</c:v>
                </c:pt>
                <c:pt idx="49">
                  <c:v>890.62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1-9E4F-B359-0A9700FB6CAF}"/>
            </c:ext>
          </c:extLst>
        </c:ser>
        <c:ser>
          <c:idx val="1"/>
          <c:order val="1"/>
          <c:tx>
            <c:v>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Graphs!$G$2:$G$57</c:f>
              <c:numCache>
                <c:formatCode>General</c:formatCode>
                <c:ptCount val="56"/>
                <c:pt idx="0">
                  <c:v>17449</c:v>
                </c:pt>
                <c:pt idx="1">
                  <c:v>8906</c:v>
                </c:pt>
                <c:pt idx="2">
                  <c:v>2960</c:v>
                </c:pt>
                <c:pt idx="3">
                  <c:v>9642</c:v>
                </c:pt>
                <c:pt idx="4">
                  <c:v>338</c:v>
                </c:pt>
                <c:pt idx="5">
                  <c:v>4348</c:v>
                </c:pt>
                <c:pt idx="6">
                  <c:v>17714</c:v>
                </c:pt>
                <c:pt idx="7">
                  <c:v>11584</c:v>
                </c:pt>
                <c:pt idx="8">
                  <c:v>5919</c:v>
                </c:pt>
                <c:pt idx="9">
                  <c:v>13106</c:v>
                </c:pt>
                <c:pt idx="10">
                  <c:v>9218</c:v>
                </c:pt>
                <c:pt idx="11">
                  <c:v>24021</c:v>
                </c:pt>
                <c:pt idx="12">
                  <c:v>2887</c:v>
                </c:pt>
                <c:pt idx="13">
                  <c:v>12508</c:v>
                </c:pt>
                <c:pt idx="14">
                  <c:v>2112</c:v>
                </c:pt>
                <c:pt idx="15">
                  <c:v>3385</c:v>
                </c:pt>
                <c:pt idx="16">
                  <c:v>22240</c:v>
                </c:pt>
                <c:pt idx="17">
                  <c:v>11449</c:v>
                </c:pt>
                <c:pt idx="18">
                  <c:v>6952</c:v>
                </c:pt>
                <c:pt idx="19">
                  <c:v>4875</c:v>
                </c:pt>
                <c:pt idx="20">
                  <c:v>10462</c:v>
                </c:pt>
                <c:pt idx="21">
                  <c:v>3134</c:v>
                </c:pt>
                <c:pt idx="22">
                  <c:v>6876</c:v>
                </c:pt>
                <c:pt idx="23">
                  <c:v>19744</c:v>
                </c:pt>
                <c:pt idx="24">
                  <c:v>3810</c:v>
                </c:pt>
                <c:pt idx="25">
                  <c:v>3261</c:v>
                </c:pt>
                <c:pt idx="26">
                  <c:v>7728</c:v>
                </c:pt>
                <c:pt idx="27">
                  <c:v>5738</c:v>
                </c:pt>
                <c:pt idx="28">
                  <c:v>4181</c:v>
                </c:pt>
                <c:pt idx="29">
                  <c:v>8922</c:v>
                </c:pt>
                <c:pt idx="30">
                  <c:v>10714</c:v>
                </c:pt>
                <c:pt idx="31">
                  <c:v>2513</c:v>
                </c:pt>
                <c:pt idx="32">
                  <c:v>5728</c:v>
                </c:pt>
                <c:pt idx="33">
                  <c:v>5003</c:v>
                </c:pt>
                <c:pt idx="34">
                  <c:v>10789</c:v>
                </c:pt>
                <c:pt idx="35">
                  <c:v>14048</c:v>
                </c:pt>
                <c:pt idx="36">
                  <c:v>14183</c:v>
                </c:pt>
                <c:pt idx="37">
                  <c:v>22775</c:v>
                </c:pt>
                <c:pt idx="38">
                  <c:v>13272</c:v>
                </c:pt>
                <c:pt idx="39">
                  <c:v>8853</c:v>
                </c:pt>
                <c:pt idx="40">
                  <c:v>23961</c:v>
                </c:pt>
                <c:pt idx="41">
                  <c:v>8177</c:v>
                </c:pt>
                <c:pt idx="42">
                  <c:v>3566</c:v>
                </c:pt>
                <c:pt idx="43">
                  <c:v>12643</c:v>
                </c:pt>
                <c:pt idx="44">
                  <c:v>2094</c:v>
                </c:pt>
                <c:pt idx="45">
                  <c:v>7282</c:v>
                </c:pt>
                <c:pt idx="46">
                  <c:v>21992</c:v>
                </c:pt>
                <c:pt idx="47">
                  <c:v>341</c:v>
                </c:pt>
                <c:pt idx="48">
                  <c:v>21268</c:v>
                </c:pt>
                <c:pt idx="49">
                  <c:v>3148</c:v>
                </c:pt>
              </c:numCache>
            </c:numRef>
          </c:xVal>
          <c:yVal>
            <c:numRef>
              <c:f>Graphs!$J$2:$J$57</c:f>
              <c:numCache>
                <c:formatCode>0</c:formatCode>
                <c:ptCount val="56"/>
                <c:pt idx="0">
                  <c:v>11557.13</c:v>
                </c:pt>
                <c:pt idx="1">
                  <c:v>2794.51</c:v>
                </c:pt>
                <c:pt idx="2">
                  <c:v>1195.96</c:v>
                </c:pt>
                <c:pt idx="3">
                  <c:v>4064.41</c:v>
                </c:pt>
                <c:pt idx="4">
                  <c:v>172.4</c:v>
                </c:pt>
                <c:pt idx="5">
                  <c:v>1861.86</c:v>
                </c:pt>
                <c:pt idx="6">
                  <c:v>12542.38</c:v>
                </c:pt>
                <c:pt idx="7">
                  <c:v>4951.1899999999996</c:v>
                </c:pt>
                <c:pt idx="8">
                  <c:v>1384.54</c:v>
                </c:pt>
                <c:pt idx="9">
                  <c:v>7269.4</c:v>
                </c:pt>
                <c:pt idx="10">
                  <c:v>5433.75</c:v>
                </c:pt>
                <c:pt idx="11">
                  <c:v>19766.25</c:v>
                </c:pt>
                <c:pt idx="12">
                  <c:v>1473.5</c:v>
                </c:pt>
                <c:pt idx="13">
                  <c:v>6666.84</c:v>
                </c:pt>
                <c:pt idx="14">
                  <c:v>1063.07</c:v>
                </c:pt>
                <c:pt idx="15">
                  <c:v>1473.75</c:v>
                </c:pt>
                <c:pt idx="16">
                  <c:v>16041.55</c:v>
                </c:pt>
                <c:pt idx="17">
                  <c:v>4496.38</c:v>
                </c:pt>
                <c:pt idx="18">
                  <c:v>4408.6499999999996</c:v>
                </c:pt>
                <c:pt idx="19">
                  <c:v>1457.21</c:v>
                </c:pt>
                <c:pt idx="20">
                  <c:v>4493.67</c:v>
                </c:pt>
                <c:pt idx="21">
                  <c:v>1198.97</c:v>
                </c:pt>
                <c:pt idx="22">
                  <c:v>3367.88</c:v>
                </c:pt>
                <c:pt idx="23">
                  <c:v>11145.06</c:v>
                </c:pt>
                <c:pt idx="24">
                  <c:v>2451.5500000000002</c:v>
                </c:pt>
                <c:pt idx="25">
                  <c:v>1028.8800000000001</c:v>
                </c:pt>
                <c:pt idx="26">
                  <c:v>3488.89</c:v>
                </c:pt>
                <c:pt idx="27">
                  <c:v>1824.07</c:v>
                </c:pt>
                <c:pt idx="28">
                  <c:v>1373.27</c:v>
                </c:pt>
                <c:pt idx="29">
                  <c:v>5015.04</c:v>
                </c:pt>
                <c:pt idx="30">
                  <c:v>2498.17</c:v>
                </c:pt>
                <c:pt idx="31">
                  <c:v>355.36</c:v>
                </c:pt>
                <c:pt idx="32">
                  <c:v>3511.68</c:v>
                </c:pt>
                <c:pt idx="33">
                  <c:v>2163.06</c:v>
                </c:pt>
                <c:pt idx="34">
                  <c:v>5779.15</c:v>
                </c:pt>
                <c:pt idx="35">
                  <c:v>8449.1</c:v>
                </c:pt>
                <c:pt idx="36">
                  <c:v>8819.2800000000007</c:v>
                </c:pt>
                <c:pt idx="37">
                  <c:v>1569.57</c:v>
                </c:pt>
                <c:pt idx="38">
                  <c:v>10163.57</c:v>
                </c:pt>
                <c:pt idx="39">
                  <c:v>2313.04</c:v>
                </c:pt>
                <c:pt idx="40">
                  <c:v>19651.66</c:v>
                </c:pt>
                <c:pt idx="41">
                  <c:v>2003.45</c:v>
                </c:pt>
                <c:pt idx="42">
                  <c:v>1715.57</c:v>
                </c:pt>
                <c:pt idx="43">
                  <c:v>7671.43</c:v>
                </c:pt>
                <c:pt idx="44">
                  <c:v>557.69000000000005</c:v>
                </c:pt>
                <c:pt idx="45">
                  <c:v>4582.67</c:v>
                </c:pt>
                <c:pt idx="46">
                  <c:v>18187.75</c:v>
                </c:pt>
                <c:pt idx="47">
                  <c:v>229.5</c:v>
                </c:pt>
                <c:pt idx="48">
                  <c:v>15834.14</c:v>
                </c:pt>
                <c:pt idx="49">
                  <c:v>675.5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1-9E4F-B359-0A9700FB6CAF}"/>
            </c:ext>
          </c:extLst>
        </c:ser>
        <c:ser>
          <c:idx val="2"/>
          <c:order val="2"/>
          <c:tx>
            <c:v>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Graphs!$G$2:$G$57</c:f>
              <c:numCache>
                <c:formatCode>General</c:formatCode>
                <c:ptCount val="56"/>
                <c:pt idx="0">
                  <c:v>17449</c:v>
                </c:pt>
                <c:pt idx="1">
                  <c:v>8906</c:v>
                </c:pt>
                <c:pt idx="2">
                  <c:v>2960</c:v>
                </c:pt>
                <c:pt idx="3">
                  <c:v>9642</c:v>
                </c:pt>
                <c:pt idx="4">
                  <c:v>338</c:v>
                </c:pt>
                <c:pt idx="5">
                  <c:v>4348</c:v>
                </c:pt>
                <c:pt idx="6">
                  <c:v>17714</c:v>
                </c:pt>
                <c:pt idx="7">
                  <c:v>11584</c:v>
                </c:pt>
                <c:pt idx="8">
                  <c:v>5919</c:v>
                </c:pt>
                <c:pt idx="9">
                  <c:v>13106</c:v>
                </c:pt>
                <c:pt idx="10">
                  <c:v>9218</c:v>
                </c:pt>
                <c:pt idx="11">
                  <c:v>24021</c:v>
                </c:pt>
                <c:pt idx="12">
                  <c:v>2887</c:v>
                </c:pt>
                <c:pt idx="13">
                  <c:v>12508</c:v>
                </c:pt>
                <c:pt idx="14">
                  <c:v>2112</c:v>
                </c:pt>
                <c:pt idx="15">
                  <c:v>3385</c:v>
                </c:pt>
                <c:pt idx="16">
                  <c:v>22240</c:v>
                </c:pt>
                <c:pt idx="17">
                  <c:v>11449</c:v>
                </c:pt>
                <c:pt idx="18">
                  <c:v>6952</c:v>
                </c:pt>
                <c:pt idx="19">
                  <c:v>4875</c:v>
                </c:pt>
                <c:pt idx="20">
                  <c:v>10462</c:v>
                </c:pt>
                <c:pt idx="21">
                  <c:v>3134</c:v>
                </c:pt>
                <c:pt idx="22">
                  <c:v>6876</c:v>
                </c:pt>
                <c:pt idx="23">
                  <c:v>19744</c:v>
                </c:pt>
                <c:pt idx="24">
                  <c:v>3810</c:v>
                </c:pt>
                <c:pt idx="25">
                  <c:v>3261</c:v>
                </c:pt>
                <c:pt idx="26">
                  <c:v>7728</c:v>
                </c:pt>
                <c:pt idx="27">
                  <c:v>5738</c:v>
                </c:pt>
                <c:pt idx="28">
                  <c:v>4181</c:v>
                </c:pt>
                <c:pt idx="29">
                  <c:v>8922</c:v>
                </c:pt>
                <c:pt idx="30">
                  <c:v>10714</c:v>
                </c:pt>
                <c:pt idx="31">
                  <c:v>2513</c:v>
                </c:pt>
                <c:pt idx="32">
                  <c:v>5728</c:v>
                </c:pt>
                <c:pt idx="33">
                  <c:v>5003</c:v>
                </c:pt>
                <c:pt idx="34">
                  <c:v>10789</c:v>
                </c:pt>
                <c:pt idx="35">
                  <c:v>14048</c:v>
                </c:pt>
                <c:pt idx="36">
                  <c:v>14183</c:v>
                </c:pt>
                <c:pt idx="37">
                  <c:v>22775</c:v>
                </c:pt>
                <c:pt idx="38">
                  <c:v>13272</c:v>
                </c:pt>
                <c:pt idx="39">
                  <c:v>8853</c:v>
                </c:pt>
                <c:pt idx="40">
                  <c:v>23961</c:v>
                </c:pt>
                <c:pt idx="41">
                  <c:v>8177</c:v>
                </c:pt>
                <c:pt idx="42">
                  <c:v>3566</c:v>
                </c:pt>
                <c:pt idx="43">
                  <c:v>12643</c:v>
                </c:pt>
                <c:pt idx="44">
                  <c:v>2094</c:v>
                </c:pt>
                <c:pt idx="45">
                  <c:v>7282</c:v>
                </c:pt>
                <c:pt idx="46">
                  <c:v>21992</c:v>
                </c:pt>
                <c:pt idx="47">
                  <c:v>341</c:v>
                </c:pt>
                <c:pt idx="48">
                  <c:v>21268</c:v>
                </c:pt>
                <c:pt idx="49">
                  <c:v>3148</c:v>
                </c:pt>
              </c:numCache>
            </c:numRef>
          </c:xVal>
          <c:yVal>
            <c:numRef>
              <c:f>Graphs!$K$2:$K$57</c:f>
              <c:numCache>
                <c:formatCode>0</c:formatCode>
                <c:ptCount val="56"/>
                <c:pt idx="0">
                  <c:v>5093.8</c:v>
                </c:pt>
                <c:pt idx="1">
                  <c:v>798.16</c:v>
                </c:pt>
                <c:pt idx="2">
                  <c:v>279.83</c:v>
                </c:pt>
                <c:pt idx="3">
                  <c:v>1103.77</c:v>
                </c:pt>
                <c:pt idx="4">
                  <c:v>75.56</c:v>
                </c:pt>
                <c:pt idx="5">
                  <c:v>796.18</c:v>
                </c:pt>
                <c:pt idx="6">
                  <c:v>6422.15</c:v>
                </c:pt>
                <c:pt idx="7">
                  <c:v>933.74</c:v>
                </c:pt>
                <c:pt idx="8">
                  <c:v>151.76</c:v>
                </c:pt>
                <c:pt idx="9">
                  <c:v>4455.9399999999996</c:v>
                </c:pt>
                <c:pt idx="10">
                  <c:v>2897.81</c:v>
                </c:pt>
                <c:pt idx="11">
                  <c:v>2737.13</c:v>
                </c:pt>
                <c:pt idx="12">
                  <c:v>753.57</c:v>
                </c:pt>
                <c:pt idx="13">
                  <c:v>3731.54</c:v>
                </c:pt>
                <c:pt idx="14">
                  <c:v>498.01</c:v>
                </c:pt>
                <c:pt idx="15">
                  <c:v>586.69000000000005</c:v>
                </c:pt>
                <c:pt idx="16">
                  <c:v>10417.33</c:v>
                </c:pt>
                <c:pt idx="17">
                  <c:v>1498.51</c:v>
                </c:pt>
                <c:pt idx="18">
                  <c:v>1945.99</c:v>
                </c:pt>
                <c:pt idx="19">
                  <c:v>933.74</c:v>
                </c:pt>
                <c:pt idx="20">
                  <c:v>2436.7399999999998</c:v>
                </c:pt>
                <c:pt idx="21">
                  <c:v>977.51</c:v>
                </c:pt>
                <c:pt idx="22">
                  <c:v>1598.09</c:v>
                </c:pt>
                <c:pt idx="23">
                  <c:v>7001.04</c:v>
                </c:pt>
                <c:pt idx="24">
                  <c:v>1113.06</c:v>
                </c:pt>
                <c:pt idx="25">
                  <c:v>382.54</c:v>
                </c:pt>
                <c:pt idx="26">
                  <c:v>1948.88</c:v>
                </c:pt>
                <c:pt idx="27">
                  <c:v>650.51</c:v>
                </c:pt>
                <c:pt idx="28">
                  <c:v>717.24</c:v>
                </c:pt>
                <c:pt idx="29">
                  <c:v>2464.64</c:v>
                </c:pt>
                <c:pt idx="30">
                  <c:v>1055.1099999999999</c:v>
                </c:pt>
                <c:pt idx="31">
                  <c:v>49.96</c:v>
                </c:pt>
                <c:pt idx="32">
                  <c:v>2502.5100000000002</c:v>
                </c:pt>
                <c:pt idx="33">
                  <c:v>1621.15</c:v>
                </c:pt>
                <c:pt idx="34">
                  <c:v>3270.84</c:v>
                </c:pt>
                <c:pt idx="35">
                  <c:v>5085.05</c:v>
                </c:pt>
                <c:pt idx="36">
                  <c:v>5470.61</c:v>
                </c:pt>
                <c:pt idx="37">
                  <c:v>967.49</c:v>
                </c:pt>
                <c:pt idx="38">
                  <c:v>8599.36</c:v>
                </c:pt>
                <c:pt idx="39">
                  <c:v>1231.99</c:v>
                </c:pt>
                <c:pt idx="40">
                  <c:v>15467.86</c:v>
                </c:pt>
                <c:pt idx="41">
                  <c:v>1044.23</c:v>
                </c:pt>
                <c:pt idx="42">
                  <c:v>769.66</c:v>
                </c:pt>
                <c:pt idx="43">
                  <c:v>4222.18</c:v>
                </c:pt>
                <c:pt idx="44">
                  <c:v>326.08999999999997</c:v>
                </c:pt>
                <c:pt idx="45">
                  <c:v>2782.72</c:v>
                </c:pt>
                <c:pt idx="46">
                  <c:v>15821.92</c:v>
                </c:pt>
                <c:pt idx="47">
                  <c:v>133.27000000000001</c:v>
                </c:pt>
                <c:pt idx="48">
                  <c:v>10284.41</c:v>
                </c:pt>
                <c:pt idx="49">
                  <c:v>526.72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1-9E4F-B359-0A9700FB6CAF}"/>
            </c:ext>
          </c:extLst>
        </c:ser>
        <c:ser>
          <c:idx val="3"/>
          <c:order val="3"/>
          <c:tx>
            <c:v>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Graphs!$G$2:$G$57</c:f>
              <c:numCache>
                <c:formatCode>General</c:formatCode>
                <c:ptCount val="56"/>
                <c:pt idx="0">
                  <c:v>17449</c:v>
                </c:pt>
                <c:pt idx="1">
                  <c:v>8906</c:v>
                </c:pt>
                <c:pt idx="2">
                  <c:v>2960</c:v>
                </c:pt>
                <c:pt idx="3">
                  <c:v>9642</c:v>
                </c:pt>
                <c:pt idx="4">
                  <c:v>338</c:v>
                </c:pt>
                <c:pt idx="5">
                  <c:v>4348</c:v>
                </c:pt>
                <c:pt idx="6">
                  <c:v>17714</c:v>
                </c:pt>
                <c:pt idx="7">
                  <c:v>11584</c:v>
                </c:pt>
                <c:pt idx="8">
                  <c:v>5919</c:v>
                </c:pt>
                <c:pt idx="9">
                  <c:v>13106</c:v>
                </c:pt>
                <c:pt idx="10">
                  <c:v>9218</c:v>
                </c:pt>
                <c:pt idx="11">
                  <c:v>24021</c:v>
                </c:pt>
                <c:pt idx="12">
                  <c:v>2887</c:v>
                </c:pt>
                <c:pt idx="13">
                  <c:v>12508</c:v>
                </c:pt>
                <c:pt idx="14">
                  <c:v>2112</c:v>
                </c:pt>
                <c:pt idx="15">
                  <c:v>3385</c:v>
                </c:pt>
                <c:pt idx="16">
                  <c:v>22240</c:v>
                </c:pt>
                <c:pt idx="17">
                  <c:v>11449</c:v>
                </c:pt>
                <c:pt idx="18">
                  <c:v>6952</c:v>
                </c:pt>
                <c:pt idx="19">
                  <c:v>4875</c:v>
                </c:pt>
                <c:pt idx="20">
                  <c:v>10462</c:v>
                </c:pt>
                <c:pt idx="21">
                  <c:v>3134</c:v>
                </c:pt>
                <c:pt idx="22">
                  <c:v>6876</c:v>
                </c:pt>
                <c:pt idx="23">
                  <c:v>19744</c:v>
                </c:pt>
                <c:pt idx="24">
                  <c:v>3810</c:v>
                </c:pt>
                <c:pt idx="25">
                  <c:v>3261</c:v>
                </c:pt>
                <c:pt idx="26">
                  <c:v>7728</c:v>
                </c:pt>
                <c:pt idx="27">
                  <c:v>5738</c:v>
                </c:pt>
                <c:pt idx="28">
                  <c:v>4181</c:v>
                </c:pt>
                <c:pt idx="29">
                  <c:v>8922</c:v>
                </c:pt>
                <c:pt idx="30">
                  <c:v>10714</c:v>
                </c:pt>
                <c:pt idx="31">
                  <c:v>2513</c:v>
                </c:pt>
                <c:pt idx="32">
                  <c:v>5728</c:v>
                </c:pt>
                <c:pt idx="33">
                  <c:v>5003</c:v>
                </c:pt>
                <c:pt idx="34">
                  <c:v>10789</c:v>
                </c:pt>
                <c:pt idx="35">
                  <c:v>14048</c:v>
                </c:pt>
                <c:pt idx="36">
                  <c:v>14183</c:v>
                </c:pt>
                <c:pt idx="37">
                  <c:v>22775</c:v>
                </c:pt>
                <c:pt idx="38">
                  <c:v>13272</c:v>
                </c:pt>
                <c:pt idx="39">
                  <c:v>8853</c:v>
                </c:pt>
                <c:pt idx="40">
                  <c:v>23961</c:v>
                </c:pt>
                <c:pt idx="41">
                  <c:v>8177</c:v>
                </c:pt>
                <c:pt idx="42">
                  <c:v>3566</c:v>
                </c:pt>
                <c:pt idx="43">
                  <c:v>12643</c:v>
                </c:pt>
                <c:pt idx="44">
                  <c:v>2094</c:v>
                </c:pt>
                <c:pt idx="45">
                  <c:v>7282</c:v>
                </c:pt>
                <c:pt idx="46">
                  <c:v>21992</c:v>
                </c:pt>
                <c:pt idx="47">
                  <c:v>341</c:v>
                </c:pt>
                <c:pt idx="48">
                  <c:v>21268</c:v>
                </c:pt>
                <c:pt idx="49">
                  <c:v>3148</c:v>
                </c:pt>
              </c:numCache>
            </c:numRef>
          </c:xVal>
          <c:yVal>
            <c:numRef>
              <c:f>Graphs!$L$2:$L$57</c:f>
              <c:numCache>
                <c:formatCode>0</c:formatCode>
                <c:ptCount val="56"/>
                <c:pt idx="0">
                  <c:v>2005.74</c:v>
                </c:pt>
                <c:pt idx="1">
                  <c:v>320.94</c:v>
                </c:pt>
                <c:pt idx="2">
                  <c:v>60.06</c:v>
                </c:pt>
                <c:pt idx="3">
                  <c:v>574.57000000000005</c:v>
                </c:pt>
                <c:pt idx="4">
                  <c:v>40.950000000000003</c:v>
                </c:pt>
                <c:pt idx="5">
                  <c:v>426.74</c:v>
                </c:pt>
                <c:pt idx="6">
                  <c:v>2381.08</c:v>
                </c:pt>
                <c:pt idx="7">
                  <c:v>103.82</c:v>
                </c:pt>
                <c:pt idx="8">
                  <c:v>48.35</c:v>
                </c:pt>
                <c:pt idx="9">
                  <c:v>2957.73</c:v>
                </c:pt>
                <c:pt idx="10">
                  <c:v>1637.02</c:v>
                </c:pt>
                <c:pt idx="11">
                  <c:v>467.73</c:v>
                </c:pt>
                <c:pt idx="12">
                  <c:v>396.42</c:v>
                </c:pt>
                <c:pt idx="13">
                  <c:v>2124.14</c:v>
                </c:pt>
                <c:pt idx="14">
                  <c:v>246.78</c:v>
                </c:pt>
                <c:pt idx="15">
                  <c:v>311.25</c:v>
                </c:pt>
                <c:pt idx="16">
                  <c:v>6862.34</c:v>
                </c:pt>
                <c:pt idx="17">
                  <c:v>838.89</c:v>
                </c:pt>
                <c:pt idx="18">
                  <c:v>1087.8399999999999</c:v>
                </c:pt>
                <c:pt idx="19">
                  <c:v>582.67999999999995</c:v>
                </c:pt>
                <c:pt idx="20">
                  <c:v>1692.79</c:v>
                </c:pt>
                <c:pt idx="21">
                  <c:v>775.2</c:v>
                </c:pt>
                <c:pt idx="22">
                  <c:v>520.20000000000005</c:v>
                </c:pt>
                <c:pt idx="23">
                  <c:v>5397.41</c:v>
                </c:pt>
                <c:pt idx="24">
                  <c:v>654.79999999999995</c:v>
                </c:pt>
                <c:pt idx="25">
                  <c:v>167.4</c:v>
                </c:pt>
                <c:pt idx="26">
                  <c:v>1159.67</c:v>
                </c:pt>
                <c:pt idx="27">
                  <c:v>376.2</c:v>
                </c:pt>
                <c:pt idx="28">
                  <c:v>415.19</c:v>
                </c:pt>
                <c:pt idx="29">
                  <c:v>904.7</c:v>
                </c:pt>
                <c:pt idx="30">
                  <c:v>740.26</c:v>
                </c:pt>
                <c:pt idx="31">
                  <c:v>22.57</c:v>
                </c:pt>
                <c:pt idx="32">
                  <c:v>1850.42</c:v>
                </c:pt>
                <c:pt idx="33">
                  <c:v>1222.8900000000001</c:v>
                </c:pt>
                <c:pt idx="34">
                  <c:v>2040.01</c:v>
                </c:pt>
                <c:pt idx="35">
                  <c:v>3695.36</c:v>
                </c:pt>
                <c:pt idx="36">
                  <c:v>4415.93</c:v>
                </c:pt>
                <c:pt idx="37">
                  <c:v>664.1</c:v>
                </c:pt>
                <c:pt idx="38">
                  <c:v>7443.19</c:v>
                </c:pt>
                <c:pt idx="39">
                  <c:v>812.24</c:v>
                </c:pt>
                <c:pt idx="40">
                  <c:v>11249.4</c:v>
                </c:pt>
                <c:pt idx="41">
                  <c:v>842.51</c:v>
                </c:pt>
                <c:pt idx="42">
                  <c:v>422.03</c:v>
                </c:pt>
                <c:pt idx="43">
                  <c:v>2459.66</c:v>
                </c:pt>
                <c:pt idx="44">
                  <c:v>208.69</c:v>
                </c:pt>
                <c:pt idx="45">
                  <c:v>1642.2</c:v>
                </c:pt>
                <c:pt idx="46">
                  <c:v>14455.01</c:v>
                </c:pt>
                <c:pt idx="47">
                  <c:v>99.14</c:v>
                </c:pt>
                <c:pt idx="48">
                  <c:v>7275.08</c:v>
                </c:pt>
                <c:pt idx="49">
                  <c:v>437.15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1-9E4F-B359-0A9700FB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60096"/>
        <c:axId val="154978143"/>
      </c:scatterChart>
      <c:valAx>
        <c:axId val="1650260096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sequences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978143"/>
        <c:crosses val="autoZero"/>
        <c:crossBetween val="midCat"/>
      </c:valAx>
      <c:valAx>
        <c:axId val="1549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effective</a:t>
                </a:r>
                <a:r>
                  <a:rPr lang="en-GB" baseline="0"/>
                  <a:t> sequences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502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Symbol" pitchFamily="2" charset="2"/>
              </a:rPr>
              <a:t>D</a:t>
            </a:r>
            <a:r>
              <a:rPr lang="en-GB"/>
              <a:t>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Graphs!$O$1</c:f>
              <c:strCache>
                <c:ptCount val="1"/>
                <c:pt idx="0">
                  <c:v>ratio seq(RA3/RA0)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126640419947509E-2"/>
                  <c:y val="-0.32396434820647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Graphs!$O$2:$O$57</c:f>
              <c:numCache>
                <c:formatCode>General</c:formatCode>
                <c:ptCount val="56"/>
                <c:pt idx="0">
                  <c:v>0.13906297124434508</c:v>
                </c:pt>
                <c:pt idx="1">
                  <c:v>6.8798017560707914E-2</c:v>
                </c:pt>
                <c:pt idx="2">
                  <c:v>3.1035391507898368E-2</c:v>
                </c:pt>
                <c:pt idx="3">
                  <c:v>8.6693524050938497E-2</c:v>
                </c:pt>
                <c:pt idx="4">
                  <c:v>0.16427310654685495</c:v>
                </c:pt>
                <c:pt idx="5">
                  <c:v>0.16220119881562794</c:v>
                </c:pt>
                <c:pt idx="6">
                  <c:v>0.1594918937167262</c:v>
                </c:pt>
                <c:pt idx="7">
                  <c:v>1.4034300359982101E-2</c:v>
                </c:pt>
                <c:pt idx="8">
                  <c:v>1.5390344985644167E-2</c:v>
                </c:pt>
                <c:pt idx="9">
                  <c:v>0.30804842155036033</c:v>
                </c:pt>
                <c:pt idx="10">
                  <c:v>0.23289978744775114</c:v>
                </c:pt>
                <c:pt idx="11">
                  <c:v>2.0937193790239519E-2</c:v>
                </c:pt>
                <c:pt idx="12">
                  <c:v>0.1933595750596292</c:v>
                </c:pt>
                <c:pt idx="13">
                  <c:v>0.23374253921862068</c:v>
                </c:pt>
                <c:pt idx="14">
                  <c:v>0.16951970104962358</c:v>
                </c:pt>
                <c:pt idx="15">
                  <c:v>0.1370656285642568</c:v>
                </c:pt>
                <c:pt idx="16">
                  <c:v>0.36800183616417581</c:v>
                </c:pt>
                <c:pt idx="17">
                  <c:v>0.11378744864312038</c:v>
                </c:pt>
                <c:pt idx="18">
                  <c:v>0.19455453335813314</c:v>
                </c:pt>
                <c:pt idx="19">
                  <c:v>0.27407724474004808</c:v>
                </c:pt>
                <c:pt idx="20">
                  <c:v>0.23989734011119124</c:v>
                </c:pt>
                <c:pt idx="21">
                  <c:v>0.53691275167785235</c:v>
                </c:pt>
                <c:pt idx="22">
                  <c:v>0.11265446135055419</c:v>
                </c:pt>
                <c:pt idx="23">
                  <c:v>0.41543528491754267</c:v>
                </c:pt>
                <c:pt idx="24">
                  <c:v>0.21830523392466003</c:v>
                </c:pt>
                <c:pt idx="25">
                  <c:v>8.5441293562810078E-2</c:v>
                </c:pt>
                <c:pt idx="26">
                  <c:v>0.26967564601045524</c:v>
                </c:pt>
                <c:pt idx="27">
                  <c:v>0.12198483133862302</c:v>
                </c:pt>
                <c:pt idx="28">
                  <c:v>0.20180815126254648</c:v>
                </c:pt>
                <c:pt idx="29">
                  <c:v>0.13694462272490587</c:v>
                </c:pt>
                <c:pt idx="30">
                  <c:v>0.18504788307081596</c:v>
                </c:pt>
                <c:pt idx="31">
                  <c:v>4.3003582044051518E-2</c:v>
                </c:pt>
                <c:pt idx="32">
                  <c:v>0.44092578163162699</c:v>
                </c:pt>
                <c:pt idx="33">
                  <c:v>0.42498644647399814</c:v>
                </c:pt>
                <c:pt idx="34">
                  <c:v>0.25747331567209675</c:v>
                </c:pt>
                <c:pt idx="35">
                  <c:v>0.34994635309982486</c:v>
                </c:pt>
                <c:pt idx="36">
                  <c:v>0.39768105761783829</c:v>
                </c:pt>
                <c:pt idx="37">
                  <c:v>0.13274380505589792</c:v>
                </c:pt>
                <c:pt idx="38">
                  <c:v>0.65436190573314701</c:v>
                </c:pt>
                <c:pt idx="39">
                  <c:v>0.2079467485919099</c:v>
                </c:pt>
                <c:pt idx="40">
                  <c:v>0.52425447038153772</c:v>
                </c:pt>
                <c:pt idx="41">
                  <c:v>0.21282491727082123</c:v>
                </c:pt>
                <c:pt idx="42">
                  <c:v>0.16293084810673913</c:v>
                </c:pt>
                <c:pt idx="43">
                  <c:v>0.25127416677308134</c:v>
                </c:pt>
                <c:pt idx="44">
                  <c:v>0.2155487615939185</c:v>
                </c:pt>
                <c:pt idx="45">
                  <c:v>0.29597081744321008</c:v>
                </c:pt>
                <c:pt idx="46">
                  <c:v>0.72682837057310035</c:v>
                </c:pt>
                <c:pt idx="47">
                  <c:v>0.36145544698847898</c:v>
                </c:pt>
                <c:pt idx="48">
                  <c:v>0.39654835029524133</c:v>
                </c:pt>
                <c:pt idx="49">
                  <c:v>0.49083784330017288</c:v>
                </c:pt>
                <c:pt idx="51" formatCode="0.00">
                  <c:v>1.84E-2</c:v>
                </c:pt>
                <c:pt idx="52" formatCode="0.00">
                  <c:v>9.1904120402399675E-2</c:v>
                </c:pt>
                <c:pt idx="55" formatCode="0.00">
                  <c:v>0.44347116896243627</c:v>
                </c:pt>
              </c:numCache>
            </c:numRef>
          </c:xVal>
          <c:yVal>
            <c:numRef>
              <c:f>Graphs!$N$2:$N$57</c:f>
              <c:numCache>
                <c:formatCode>0.00</c:formatCode>
                <c:ptCount val="56"/>
                <c:pt idx="0">
                  <c:v>5.0000000000000044E-2</c:v>
                </c:pt>
                <c:pt idx="1">
                  <c:v>9.9999999999998979E-3</c:v>
                </c:pt>
                <c:pt idx="2">
                  <c:v>7.0000000000000062E-2</c:v>
                </c:pt>
                <c:pt idx="3">
                  <c:v>-6.9999999999999951E-2</c:v>
                </c:pt>
                <c:pt idx="4">
                  <c:v>0.36</c:v>
                </c:pt>
                <c:pt idx="5">
                  <c:v>-2.0000000000000018E-2</c:v>
                </c:pt>
                <c:pt idx="6">
                  <c:v>8.9999999999999969E-2</c:v>
                </c:pt>
                <c:pt idx="7">
                  <c:v>-1.0000000000000009E-2</c:v>
                </c:pt>
                <c:pt idx="8">
                  <c:v>1.0000000000000009E-2</c:v>
                </c:pt>
                <c:pt idx="9">
                  <c:v>0.11999999999999994</c:v>
                </c:pt>
                <c:pt idx="10">
                  <c:v>0.10000000000000003</c:v>
                </c:pt>
                <c:pt idx="11">
                  <c:v>-1.0000000000000009E-2</c:v>
                </c:pt>
                <c:pt idx="12">
                  <c:v>6.0000000000000053E-2</c:v>
                </c:pt>
                <c:pt idx="13">
                  <c:v>0.13</c:v>
                </c:pt>
                <c:pt idx="14">
                  <c:v>2.0000000000000018E-2</c:v>
                </c:pt>
                <c:pt idx="15">
                  <c:v>1.0000000000000009E-2</c:v>
                </c:pt>
                <c:pt idx="16">
                  <c:v>0.12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0.21999999999999997</c:v>
                </c:pt>
                <c:pt idx="20">
                  <c:v>1.0000000000000009E-2</c:v>
                </c:pt>
                <c:pt idx="21">
                  <c:v>-1.0000000000000009E-2</c:v>
                </c:pt>
                <c:pt idx="22">
                  <c:v>-0.12</c:v>
                </c:pt>
                <c:pt idx="23">
                  <c:v>7.0000000000000007E-2</c:v>
                </c:pt>
                <c:pt idx="24">
                  <c:v>8.0000000000000016E-2</c:v>
                </c:pt>
                <c:pt idx="25">
                  <c:v>0.21</c:v>
                </c:pt>
                <c:pt idx="26">
                  <c:v>-4.9999999999999989E-2</c:v>
                </c:pt>
                <c:pt idx="27">
                  <c:v>8.0000000000000016E-2</c:v>
                </c:pt>
                <c:pt idx="28">
                  <c:v>0.06</c:v>
                </c:pt>
                <c:pt idx="29">
                  <c:v>-2.9999999999999971E-2</c:v>
                </c:pt>
                <c:pt idx="30">
                  <c:v>1.0000000000000009E-2</c:v>
                </c:pt>
                <c:pt idx="31">
                  <c:v>7.0000000000000007E-2</c:v>
                </c:pt>
                <c:pt idx="32">
                  <c:v>-0.12</c:v>
                </c:pt>
                <c:pt idx="33">
                  <c:v>-1.0000000000000009E-2</c:v>
                </c:pt>
                <c:pt idx="34">
                  <c:v>0</c:v>
                </c:pt>
                <c:pt idx="35">
                  <c:v>-2.9999999999999971E-2</c:v>
                </c:pt>
                <c:pt idx="36">
                  <c:v>-1.0000000000000009E-2</c:v>
                </c:pt>
                <c:pt idx="37">
                  <c:v>-8.0000000000000016E-2</c:v>
                </c:pt>
                <c:pt idx="38">
                  <c:v>1.0000000000000009E-2</c:v>
                </c:pt>
                <c:pt idx="39">
                  <c:v>4.9999999999999989E-2</c:v>
                </c:pt>
                <c:pt idx="40">
                  <c:v>9.9999999999999534E-3</c:v>
                </c:pt>
                <c:pt idx="41">
                  <c:v>-2.9999999999999971E-2</c:v>
                </c:pt>
                <c:pt idx="42">
                  <c:v>-0.06</c:v>
                </c:pt>
                <c:pt idx="43">
                  <c:v>1.0000000000000009E-2</c:v>
                </c:pt>
                <c:pt idx="44">
                  <c:v>-8.0000000000000016E-2</c:v>
                </c:pt>
                <c:pt idx="45">
                  <c:v>4.0000000000000008E-2</c:v>
                </c:pt>
                <c:pt idx="46">
                  <c:v>-7.0000000000000007E-2</c:v>
                </c:pt>
                <c:pt idx="47">
                  <c:v>-1.0000000000000009E-2</c:v>
                </c:pt>
                <c:pt idx="48">
                  <c:v>-3.999999999999998E-2</c:v>
                </c:pt>
                <c:pt idx="49">
                  <c:v>-1.999999999999999E-2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8-5C4A-82C0-A1B48F9A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39776"/>
        <c:axId val="1884841408"/>
      </c:scatterChart>
      <c:valAx>
        <c:axId val="18848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of effective sequences (RA3/RA0)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4841408"/>
        <c:crosses val="autoZero"/>
        <c:crossBetween val="midCat"/>
      </c:valAx>
      <c:valAx>
        <c:axId val="1884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Symbol" pitchFamily="2" charset="2"/>
                  </a:rPr>
                  <a:t>DTM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48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359545237878445"/>
                  <c:y val="0.12554407322543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0,3058x + 0,2722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0,1967</a:t>
                    </a:r>
                  </a:p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PC = 0,43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Graphs!$P$2:$P$51</c:f>
              <c:numCache>
                <c:formatCode>General</c:formatCode>
                <c:ptCount val="50"/>
                <c:pt idx="0">
                  <c:v>0.95</c:v>
                </c:pt>
                <c:pt idx="1">
                  <c:v>0.88</c:v>
                </c:pt>
                <c:pt idx="2">
                  <c:v>0.7</c:v>
                </c:pt>
                <c:pt idx="3">
                  <c:v>0.96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0.82</c:v>
                </c:pt>
                <c:pt idx="8">
                  <c:v>0.41</c:v>
                </c:pt>
                <c:pt idx="9">
                  <c:v>0.85</c:v>
                </c:pt>
                <c:pt idx="10">
                  <c:v>0.68</c:v>
                </c:pt>
                <c:pt idx="11">
                  <c:v>0.91</c:v>
                </c:pt>
                <c:pt idx="12">
                  <c:v>0.93</c:v>
                </c:pt>
                <c:pt idx="13">
                  <c:v>0.84</c:v>
                </c:pt>
                <c:pt idx="14">
                  <c:v>0.09</c:v>
                </c:pt>
                <c:pt idx="15">
                  <c:v>0.62</c:v>
                </c:pt>
                <c:pt idx="16">
                  <c:v>0.63</c:v>
                </c:pt>
                <c:pt idx="17">
                  <c:v>0.82</c:v>
                </c:pt>
                <c:pt idx="18">
                  <c:v>0.68</c:v>
                </c:pt>
                <c:pt idx="19">
                  <c:v>0.6</c:v>
                </c:pt>
                <c:pt idx="20">
                  <c:v>0.6</c:v>
                </c:pt>
                <c:pt idx="21">
                  <c:v>0.79</c:v>
                </c:pt>
                <c:pt idx="22">
                  <c:v>0.82</c:v>
                </c:pt>
                <c:pt idx="23">
                  <c:v>0.16</c:v>
                </c:pt>
                <c:pt idx="24">
                  <c:v>0.19</c:v>
                </c:pt>
                <c:pt idx="25">
                  <c:v>0.72</c:v>
                </c:pt>
                <c:pt idx="26">
                  <c:v>0.33</c:v>
                </c:pt>
                <c:pt idx="27">
                  <c:v>0.11</c:v>
                </c:pt>
                <c:pt idx="28">
                  <c:v>0.47</c:v>
                </c:pt>
                <c:pt idx="29">
                  <c:v>0.67</c:v>
                </c:pt>
                <c:pt idx="30">
                  <c:v>0.69</c:v>
                </c:pt>
                <c:pt idx="31">
                  <c:v>0.22</c:v>
                </c:pt>
                <c:pt idx="32">
                  <c:v>0.2</c:v>
                </c:pt>
                <c:pt idx="33">
                  <c:v>0.51</c:v>
                </c:pt>
                <c:pt idx="34">
                  <c:v>0.77</c:v>
                </c:pt>
                <c:pt idx="35">
                  <c:v>0.59</c:v>
                </c:pt>
                <c:pt idx="36">
                  <c:v>0.45</c:v>
                </c:pt>
                <c:pt idx="37">
                  <c:v>7.0000000000000007E-2</c:v>
                </c:pt>
                <c:pt idx="38">
                  <c:v>0.66</c:v>
                </c:pt>
                <c:pt idx="39">
                  <c:v>0.74</c:v>
                </c:pt>
                <c:pt idx="40">
                  <c:v>0.83</c:v>
                </c:pt>
                <c:pt idx="41">
                  <c:v>0.91</c:v>
                </c:pt>
                <c:pt idx="42">
                  <c:v>0.67</c:v>
                </c:pt>
                <c:pt idx="43">
                  <c:v>0.54</c:v>
                </c:pt>
                <c:pt idx="44">
                  <c:v>0.26</c:v>
                </c:pt>
                <c:pt idx="45">
                  <c:v>0.37</c:v>
                </c:pt>
                <c:pt idx="46">
                  <c:v>0.52</c:v>
                </c:pt>
                <c:pt idx="47">
                  <c:v>0.45</c:v>
                </c:pt>
                <c:pt idx="48">
                  <c:v>0.16</c:v>
                </c:pt>
                <c:pt idx="49">
                  <c:v>0.05</c:v>
                </c:pt>
              </c:numCache>
            </c:numRef>
          </c:xVal>
          <c:yVal>
            <c:numRef>
              <c:f>Graphs!$C$2:$C$51</c:f>
              <c:numCache>
                <c:formatCode>0.00</c:formatCode>
                <c:ptCount val="50"/>
                <c:pt idx="0">
                  <c:v>0.91</c:v>
                </c:pt>
                <c:pt idx="1">
                  <c:v>0.82</c:v>
                </c:pt>
                <c:pt idx="2">
                  <c:v>0.8</c:v>
                </c:pt>
                <c:pt idx="3">
                  <c:v>0.79</c:v>
                </c:pt>
                <c:pt idx="4">
                  <c:v>0.74</c:v>
                </c:pt>
                <c:pt idx="5">
                  <c:v>0.69</c:v>
                </c:pt>
                <c:pt idx="6">
                  <c:v>0.65</c:v>
                </c:pt>
                <c:pt idx="7">
                  <c:v>0.64</c:v>
                </c:pt>
                <c:pt idx="8">
                  <c:v>0.62</c:v>
                </c:pt>
                <c:pt idx="9">
                  <c:v>0.56999999999999995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</c:v>
                </c:pt>
                <c:pt idx="18">
                  <c:v>0.49</c:v>
                </c:pt>
                <c:pt idx="19">
                  <c:v>0.49</c:v>
                </c:pt>
                <c:pt idx="20">
                  <c:v>0.48</c:v>
                </c:pt>
                <c:pt idx="21">
                  <c:v>0.47</c:v>
                </c:pt>
                <c:pt idx="22">
                  <c:v>0.47</c:v>
                </c:pt>
                <c:pt idx="23">
                  <c:v>0.46</c:v>
                </c:pt>
                <c:pt idx="24">
                  <c:v>0.44</c:v>
                </c:pt>
                <c:pt idx="25">
                  <c:v>0.44</c:v>
                </c:pt>
                <c:pt idx="26">
                  <c:v>0.4</c:v>
                </c:pt>
                <c:pt idx="27">
                  <c:v>0.39</c:v>
                </c:pt>
                <c:pt idx="28">
                  <c:v>0.38</c:v>
                </c:pt>
                <c:pt idx="29">
                  <c:v>0.38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0.35</c:v>
                </c:pt>
                <c:pt idx="34">
                  <c:v>0.34</c:v>
                </c:pt>
                <c:pt idx="35">
                  <c:v>0.34</c:v>
                </c:pt>
                <c:pt idx="36">
                  <c:v>0.33</c:v>
                </c:pt>
                <c:pt idx="37">
                  <c:v>0.32</c:v>
                </c:pt>
                <c:pt idx="38">
                  <c:v>0.32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0.23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9B-D14E-AAC7-2F46747DEE5D}"/>
            </c:ext>
          </c:extLst>
        </c:ser>
        <c:ser>
          <c:idx val="0"/>
          <c:order val="1"/>
          <c:tx>
            <c:v>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34375363696373"/>
                  <c:y val="-0.14992311215226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0,2902x + 0,2627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0,1888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PC = 0,44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Graphs!$P$2:$P$51</c:f>
              <c:numCache>
                <c:formatCode>General</c:formatCode>
                <c:ptCount val="50"/>
                <c:pt idx="0">
                  <c:v>0.95</c:v>
                </c:pt>
                <c:pt idx="1">
                  <c:v>0.88</c:v>
                </c:pt>
                <c:pt idx="2">
                  <c:v>0.7</c:v>
                </c:pt>
                <c:pt idx="3">
                  <c:v>0.96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0.82</c:v>
                </c:pt>
                <c:pt idx="8">
                  <c:v>0.41</c:v>
                </c:pt>
                <c:pt idx="9">
                  <c:v>0.85</c:v>
                </c:pt>
                <c:pt idx="10">
                  <c:v>0.68</c:v>
                </c:pt>
                <c:pt idx="11">
                  <c:v>0.91</c:v>
                </c:pt>
                <c:pt idx="12">
                  <c:v>0.93</c:v>
                </c:pt>
                <c:pt idx="13">
                  <c:v>0.84</c:v>
                </c:pt>
                <c:pt idx="14">
                  <c:v>0.09</c:v>
                </c:pt>
                <c:pt idx="15">
                  <c:v>0.62</c:v>
                </c:pt>
                <c:pt idx="16">
                  <c:v>0.63</c:v>
                </c:pt>
                <c:pt idx="17">
                  <c:v>0.82</c:v>
                </c:pt>
                <c:pt idx="18">
                  <c:v>0.68</c:v>
                </c:pt>
                <c:pt idx="19">
                  <c:v>0.6</c:v>
                </c:pt>
                <c:pt idx="20">
                  <c:v>0.6</c:v>
                </c:pt>
                <c:pt idx="21">
                  <c:v>0.79</c:v>
                </c:pt>
                <c:pt idx="22">
                  <c:v>0.82</c:v>
                </c:pt>
                <c:pt idx="23">
                  <c:v>0.16</c:v>
                </c:pt>
                <c:pt idx="24">
                  <c:v>0.19</c:v>
                </c:pt>
                <c:pt idx="25">
                  <c:v>0.72</c:v>
                </c:pt>
                <c:pt idx="26">
                  <c:v>0.33</c:v>
                </c:pt>
                <c:pt idx="27">
                  <c:v>0.11</c:v>
                </c:pt>
                <c:pt idx="28">
                  <c:v>0.47</c:v>
                </c:pt>
                <c:pt idx="29">
                  <c:v>0.67</c:v>
                </c:pt>
                <c:pt idx="30">
                  <c:v>0.69</c:v>
                </c:pt>
                <c:pt idx="31">
                  <c:v>0.22</c:v>
                </c:pt>
                <c:pt idx="32">
                  <c:v>0.2</c:v>
                </c:pt>
                <c:pt idx="33">
                  <c:v>0.51</c:v>
                </c:pt>
                <c:pt idx="34">
                  <c:v>0.77</c:v>
                </c:pt>
                <c:pt idx="35">
                  <c:v>0.59</c:v>
                </c:pt>
                <c:pt idx="36">
                  <c:v>0.45</c:v>
                </c:pt>
                <c:pt idx="37">
                  <c:v>7.0000000000000007E-2</c:v>
                </c:pt>
                <c:pt idx="38">
                  <c:v>0.66</c:v>
                </c:pt>
                <c:pt idx="39">
                  <c:v>0.74</c:v>
                </c:pt>
                <c:pt idx="40">
                  <c:v>0.83</c:v>
                </c:pt>
                <c:pt idx="41">
                  <c:v>0.91</c:v>
                </c:pt>
                <c:pt idx="42">
                  <c:v>0.67</c:v>
                </c:pt>
                <c:pt idx="43">
                  <c:v>0.54</c:v>
                </c:pt>
                <c:pt idx="44">
                  <c:v>0.26</c:v>
                </c:pt>
                <c:pt idx="45">
                  <c:v>0.37</c:v>
                </c:pt>
                <c:pt idx="46">
                  <c:v>0.52</c:v>
                </c:pt>
                <c:pt idx="47">
                  <c:v>0.45</c:v>
                </c:pt>
                <c:pt idx="48">
                  <c:v>0.16</c:v>
                </c:pt>
                <c:pt idx="49">
                  <c:v>0.05</c:v>
                </c:pt>
              </c:numCache>
            </c:numRef>
          </c:xVal>
          <c:yVal>
            <c:numRef>
              <c:f>Graphs!$D$2:$D$51</c:f>
              <c:numCache>
                <c:formatCode>0.00</c:formatCode>
                <c:ptCount val="50"/>
                <c:pt idx="0">
                  <c:v>0.86</c:v>
                </c:pt>
                <c:pt idx="1">
                  <c:v>0.81</c:v>
                </c:pt>
                <c:pt idx="2">
                  <c:v>0.73</c:v>
                </c:pt>
                <c:pt idx="3">
                  <c:v>0.86</c:v>
                </c:pt>
                <c:pt idx="4">
                  <c:v>0.38</c:v>
                </c:pt>
                <c:pt idx="5">
                  <c:v>0.71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0.61</c:v>
                </c:pt>
                <c:pt idx="9">
                  <c:v>0.45</c:v>
                </c:pt>
                <c:pt idx="10">
                  <c:v>0.46</c:v>
                </c:pt>
                <c:pt idx="11">
                  <c:v>0.56000000000000005</c:v>
                </c:pt>
                <c:pt idx="12">
                  <c:v>0.48</c:v>
                </c:pt>
                <c:pt idx="13">
                  <c:v>0.4</c:v>
                </c:pt>
                <c:pt idx="14">
                  <c:v>0.51</c:v>
                </c:pt>
                <c:pt idx="15">
                  <c:v>0.51</c:v>
                </c:pt>
                <c:pt idx="16">
                  <c:v>0.4</c:v>
                </c:pt>
                <c:pt idx="17">
                  <c:v>0.64</c:v>
                </c:pt>
                <c:pt idx="18">
                  <c:v>0.63</c:v>
                </c:pt>
                <c:pt idx="19">
                  <c:v>0.27</c:v>
                </c:pt>
                <c:pt idx="20">
                  <c:v>0.47</c:v>
                </c:pt>
                <c:pt idx="21">
                  <c:v>0.48</c:v>
                </c:pt>
                <c:pt idx="22">
                  <c:v>0.59</c:v>
                </c:pt>
                <c:pt idx="23">
                  <c:v>0.39</c:v>
                </c:pt>
                <c:pt idx="24">
                  <c:v>0.36</c:v>
                </c:pt>
                <c:pt idx="25">
                  <c:v>0.23</c:v>
                </c:pt>
                <c:pt idx="26">
                  <c:v>0.45</c:v>
                </c:pt>
                <c:pt idx="27">
                  <c:v>0.31</c:v>
                </c:pt>
                <c:pt idx="28">
                  <c:v>0.32</c:v>
                </c:pt>
                <c:pt idx="29">
                  <c:v>0.41</c:v>
                </c:pt>
                <c:pt idx="30">
                  <c:v>0.35</c:v>
                </c:pt>
                <c:pt idx="31">
                  <c:v>0.28999999999999998</c:v>
                </c:pt>
                <c:pt idx="32">
                  <c:v>0.48</c:v>
                </c:pt>
                <c:pt idx="33">
                  <c:v>0.36</c:v>
                </c:pt>
                <c:pt idx="34">
                  <c:v>0.34</c:v>
                </c:pt>
                <c:pt idx="35">
                  <c:v>0.37</c:v>
                </c:pt>
                <c:pt idx="36">
                  <c:v>0.34</c:v>
                </c:pt>
                <c:pt idx="37">
                  <c:v>0.4</c:v>
                </c:pt>
                <c:pt idx="38">
                  <c:v>0.31</c:v>
                </c:pt>
                <c:pt idx="39">
                  <c:v>0.24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0.24</c:v>
                </c:pt>
                <c:pt idx="44">
                  <c:v>0.32</c:v>
                </c:pt>
                <c:pt idx="45">
                  <c:v>0.19</c:v>
                </c:pt>
                <c:pt idx="46">
                  <c:v>0.25</c:v>
                </c:pt>
                <c:pt idx="47">
                  <c:v>0.19</c:v>
                </c:pt>
                <c:pt idx="48">
                  <c:v>0.21</c:v>
                </c:pt>
                <c:pt idx="4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B-D14E-AAC7-2F46747D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2207"/>
        <c:axId val="146967743"/>
      </c:scatterChart>
      <c:valAx>
        <c:axId val="14929220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coverage</a:t>
                </a:r>
                <a:r>
                  <a:rPr lang="en-GB" baseline="0"/>
                  <a:t> by sMotifs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6967743"/>
        <c:crosses val="autoZero"/>
        <c:crossBetween val="midCat"/>
      </c:valAx>
      <c:valAx>
        <c:axId val="146967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92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protein targets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protein targets</a:t>
          </a:r>
        </a:p>
      </cx:txPr>
    </cx:title>
    <cx:plotArea>
      <cx:plotAreaRegion>
        <cx:series layoutId="clusteredColumn" uniqueId="{F7B16EB2-DBB2-BC44-BDCB-6C80824996D7}" formatIdx="0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ymbol" pitchFamily="2" charset="2"/>
                  </a:rPr>
                  <a:t>D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TM (RA0-RA3) </a:t>
                </a:r>
              </a:p>
            </cx:rich>
          </cx:tx>
        </cx:title>
        <cx:tickLabels/>
      </cx:axis>
      <cx:axis id="1">
        <cx:valScaling/>
        <cx:title>
          <cx:tx>
            <cx:txData>
              <cx:v>number of targets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targets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Distribution of TM-scores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TM-scores</a:t>
          </a:r>
        </a:p>
      </cx:txPr>
    </cx:title>
    <cx:plotArea>
      <cx:plotAreaRegion>
        <cx:series layoutId="boxWhisker" uniqueId="{45C10494-1064-A64A-AEF8-4F2E050A3D08}">
          <cx:tx>
            <cx:txData>
              <cx:f>_xlchart.v1.1</cx:f>
              <cx:v>TM(RA0)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2154D5-4CF4-5747-960E-6FFAF65B3E8B}">
          <cx:tx>
            <cx:txData>
              <cx:f>_xlchart.v1.3</cx:f>
              <cx:v>TM(RA3)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RA0)                                  RA3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RA0)                                  RA3</a:t>
              </a:r>
            </a:p>
          </cx:txPr>
        </cx:title>
        <cx:majorGridlines/>
        <cx:minorGridlines/>
        <cx:tickLabels/>
      </cx:axis>
      <cx:axis id="1">
        <cx:valScaling/>
        <cx:title>
          <cx:tx>
            <cx:txData>
              <cx:v>TM-scores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335547</xdr:colOff>
      <xdr:row>15</xdr:row>
      <xdr:rowOff>26403</xdr:rowOff>
    </xdr:from>
    <xdr:to>
      <xdr:col>30</xdr:col>
      <xdr:colOff>694490</xdr:colOff>
      <xdr:row>30</xdr:row>
      <xdr:rowOff>83553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FB2381-4528-1A4B-B794-5D6E93B2E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476250</xdr:colOff>
      <xdr:row>32</xdr:row>
      <xdr:rowOff>27740</xdr:rowOff>
    </xdr:from>
    <xdr:to>
      <xdr:col>30</xdr:col>
      <xdr:colOff>800101</xdr:colOff>
      <xdr:row>47</xdr:row>
      <xdr:rowOff>84890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F04CD8-215D-F445-8DEC-F7F65EE2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318502</xdr:colOff>
      <xdr:row>0</xdr:row>
      <xdr:rowOff>188829</xdr:rowOff>
    </xdr:from>
    <xdr:to>
      <xdr:col>29</xdr:col>
      <xdr:colOff>766345</xdr:colOff>
      <xdr:row>13</xdr:row>
      <xdr:rowOff>162761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A725CA-7634-A542-8A82-A8D625610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293102</xdr:colOff>
      <xdr:row>1</xdr:row>
      <xdr:rowOff>70517</xdr:rowOff>
    </xdr:from>
    <xdr:to>
      <xdr:col>23</xdr:col>
      <xdr:colOff>740945</xdr:colOff>
      <xdr:row>14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905788-8AD3-DE4E-B3D0-4D34D4721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2102" y="286417"/>
              <a:ext cx="4575343" cy="2742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215565</xdr:colOff>
      <xdr:row>15</xdr:row>
      <xdr:rowOff>63165</xdr:rowOff>
    </xdr:from>
    <xdr:to>
      <xdr:col>23</xdr:col>
      <xdr:colOff>663408</xdr:colOff>
      <xdr:row>28</xdr:row>
      <xdr:rowOff>150061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5FE5-CED1-3C47-8500-DF22617D7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713539</xdr:colOff>
      <xdr:row>32</xdr:row>
      <xdr:rowOff>12366</xdr:rowOff>
    </xdr:from>
    <xdr:to>
      <xdr:col>24</xdr:col>
      <xdr:colOff>332539</xdr:colOff>
      <xdr:row>45</xdr:row>
      <xdr:rowOff>111292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8797A-55D9-6E45-8097-32EA1490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269040</xdr:colOff>
      <xdr:row>48</xdr:row>
      <xdr:rowOff>1672</xdr:rowOff>
    </xdr:from>
    <xdr:to>
      <xdr:col>24</xdr:col>
      <xdr:colOff>713540</xdr:colOff>
      <xdr:row>61</xdr:row>
      <xdr:rowOff>103272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0C1E62-52BA-1D47-89F5-25EC7F327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20051</xdr:colOff>
      <xdr:row>48</xdr:row>
      <xdr:rowOff>25399</xdr:rowOff>
    </xdr:from>
    <xdr:to>
      <xdr:col>30</xdr:col>
      <xdr:colOff>447841</xdr:colOff>
      <xdr:row>61</xdr:row>
      <xdr:rowOff>161757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C453E0-432C-8A4C-9E0E-917E7D0E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274053</xdr:colOff>
      <xdr:row>63</xdr:row>
      <xdr:rowOff>78874</xdr:rowOff>
    </xdr:from>
    <xdr:to>
      <xdr:col>24</xdr:col>
      <xdr:colOff>701843</xdr:colOff>
      <xdr:row>77</xdr:row>
      <xdr:rowOff>14706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435822-B663-C14F-882D-E49475A75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126999</xdr:colOff>
      <xdr:row>62</xdr:row>
      <xdr:rowOff>157286</xdr:rowOff>
    </xdr:from>
    <xdr:to>
      <xdr:col>30</xdr:col>
      <xdr:colOff>547076</xdr:colOff>
      <xdr:row>76</xdr:row>
      <xdr:rowOff>28332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ED06103-0348-0848-801D-491A82954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499" y="12908086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db" connectionId="1" xr16:uid="{477B711E-13C5-314B-AEAF-5E8E1E02F74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_num" connectionId="2" xr16:uid="{A4B77B7E-F933-BD4B-8032-111E737743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3272-32A2-814F-BABD-4A8A7A38E9CA}">
  <dimension ref="A1:Z51"/>
  <sheetViews>
    <sheetView topLeftCell="J1" workbookViewId="0">
      <selection activeCell="Q1" sqref="Q1:Q1048576"/>
    </sheetView>
  </sheetViews>
  <sheetFormatPr baseColWidth="10" defaultRowHeight="16" x14ac:dyDescent="0.2"/>
  <cols>
    <col min="2" max="4" width="10.83203125" style="1"/>
    <col min="5" max="5" width="10.83203125" style="5"/>
    <col min="6" max="8" width="10.83203125" style="1"/>
    <col min="9" max="9" width="10.83203125" style="5"/>
    <col min="10" max="12" width="10.83203125" style="1"/>
    <col min="13" max="13" width="10.83203125" style="5"/>
    <col min="14" max="16" width="10.83203125" style="1"/>
    <col min="17" max="18" width="10.83203125" style="5"/>
    <col min="19" max="19" width="10.83203125" style="1" customWidth="1"/>
    <col min="20" max="20" width="10.83203125" style="5" customWidth="1"/>
    <col min="21" max="21" width="10.83203125" customWidth="1"/>
    <col min="22" max="22" width="17" customWidth="1"/>
    <col min="23" max="23" width="18.1640625" customWidth="1"/>
    <col min="24" max="24" width="17.33203125" customWidth="1"/>
    <col min="25" max="25" width="15.33203125" customWidth="1"/>
    <col min="26" max="26" width="16.6640625" customWidth="1"/>
  </cols>
  <sheetData>
    <row r="1" spans="1:26" x14ac:dyDescent="0.2">
      <c r="B1" t="s">
        <v>55</v>
      </c>
      <c r="C1" t="s">
        <v>55</v>
      </c>
      <c r="D1" t="s">
        <v>55</v>
      </c>
      <c r="E1" s="5" t="s">
        <v>55</v>
      </c>
      <c r="F1" t="s">
        <v>56</v>
      </c>
      <c r="G1" t="s">
        <v>56</v>
      </c>
      <c r="H1" t="s">
        <v>56</v>
      </c>
      <c r="I1" s="5" t="s">
        <v>56</v>
      </c>
      <c r="J1" t="s">
        <v>57</v>
      </c>
      <c r="K1" t="s">
        <v>57</v>
      </c>
      <c r="L1" t="s">
        <v>57</v>
      </c>
      <c r="M1" s="5" t="s">
        <v>57</v>
      </c>
      <c r="N1" t="s">
        <v>58</v>
      </c>
      <c r="O1" t="s">
        <v>58</v>
      </c>
      <c r="P1" t="s">
        <v>58</v>
      </c>
      <c r="Q1" s="5" t="s">
        <v>58</v>
      </c>
      <c r="R1"/>
      <c r="S1"/>
      <c r="T1"/>
      <c r="V1" s="9" t="s">
        <v>55</v>
      </c>
      <c r="W1" s="9" t="s">
        <v>56</v>
      </c>
      <c r="X1" s="9" t="s">
        <v>57</v>
      </c>
      <c r="Y1" s="9" t="s">
        <v>58</v>
      </c>
      <c r="Z1" s="9" t="s">
        <v>86</v>
      </c>
    </row>
    <row r="2" spans="1:26" x14ac:dyDescent="0.2">
      <c r="A2" t="s">
        <v>48</v>
      </c>
      <c r="B2" t="s">
        <v>49</v>
      </c>
      <c r="C2" t="s">
        <v>50</v>
      </c>
      <c r="D2" t="s">
        <v>51</v>
      </c>
      <c r="E2" s="5" t="s">
        <v>59</v>
      </c>
      <c r="F2" t="s">
        <v>87</v>
      </c>
      <c r="G2" t="s">
        <v>50</v>
      </c>
      <c r="H2" t="s">
        <v>51</v>
      </c>
      <c r="I2" s="5" t="s">
        <v>59</v>
      </c>
      <c r="J2" t="s">
        <v>87</v>
      </c>
      <c r="K2" t="s">
        <v>50</v>
      </c>
      <c r="L2" t="s">
        <v>51</v>
      </c>
      <c r="M2" s="5" t="s">
        <v>59</v>
      </c>
      <c r="N2" t="s">
        <v>87</v>
      </c>
      <c r="O2" t="s">
        <v>50</v>
      </c>
      <c r="P2" t="s">
        <v>51</v>
      </c>
      <c r="Q2" s="5" t="s">
        <v>59</v>
      </c>
      <c r="R2" t="s">
        <v>52</v>
      </c>
      <c r="S2" t="s">
        <v>53</v>
      </c>
      <c r="T2" t="s">
        <v>54</v>
      </c>
      <c r="U2" t="s">
        <v>59</v>
      </c>
      <c r="V2" t="s">
        <v>88</v>
      </c>
      <c r="W2" t="s">
        <v>88</v>
      </c>
      <c r="X2" t="s">
        <v>88</v>
      </c>
      <c r="Y2" t="s">
        <v>88</v>
      </c>
      <c r="Z2" t="s">
        <v>88</v>
      </c>
    </row>
    <row r="3" spans="1:26" x14ac:dyDescent="0.2">
      <c r="A3" t="s">
        <v>1</v>
      </c>
      <c r="B3">
        <v>3.5</v>
      </c>
      <c r="C3">
        <v>0.69</v>
      </c>
      <c r="D3">
        <v>-5.81</v>
      </c>
      <c r="E3" s="5">
        <v>2630.93</v>
      </c>
      <c r="F3">
        <v>2.92</v>
      </c>
      <c r="G3">
        <v>0.71</v>
      </c>
      <c r="H3">
        <v>-6.15</v>
      </c>
      <c r="I3" s="5">
        <v>1861.86</v>
      </c>
      <c r="J3">
        <v>4.0199999999999996</v>
      </c>
      <c r="K3">
        <v>0.63</v>
      </c>
      <c r="L3">
        <v>-5.1100000000000003</v>
      </c>
      <c r="M3" s="5">
        <v>796.18</v>
      </c>
      <c r="N3">
        <v>3.36</v>
      </c>
      <c r="O3">
        <v>0.71</v>
      </c>
      <c r="P3">
        <v>-4.99</v>
      </c>
      <c r="Q3" s="5">
        <v>426.74</v>
      </c>
      <c r="R3">
        <v>185</v>
      </c>
      <c r="S3">
        <v>0.56000000000000005</v>
      </c>
      <c r="T3">
        <v>7</v>
      </c>
      <c r="U3" s="7">
        <v>4348</v>
      </c>
      <c r="V3">
        <v>1625.63</v>
      </c>
      <c r="W3">
        <v>49.05</v>
      </c>
      <c r="X3">
        <v>1.89</v>
      </c>
      <c r="Y3">
        <v>0.17</v>
      </c>
      <c r="Z3">
        <v>646.04700000000003</v>
      </c>
    </row>
    <row r="4" spans="1:26" x14ac:dyDescent="0.2">
      <c r="A4" t="s">
        <v>11</v>
      </c>
      <c r="B4">
        <v>5.17</v>
      </c>
      <c r="C4">
        <v>0.17</v>
      </c>
      <c r="D4">
        <v>2.46</v>
      </c>
      <c r="E4" s="5">
        <v>18346.009999999998</v>
      </c>
      <c r="F4">
        <v>7.24</v>
      </c>
      <c r="G4">
        <v>0.24</v>
      </c>
      <c r="H4">
        <v>-0.65</v>
      </c>
      <c r="I4" s="5">
        <v>15834.14</v>
      </c>
      <c r="J4">
        <v>6.22</v>
      </c>
      <c r="K4">
        <v>0.2</v>
      </c>
      <c r="L4">
        <v>0.38</v>
      </c>
      <c r="M4" s="5">
        <v>10284.41</v>
      </c>
      <c r="N4">
        <v>7.31</v>
      </c>
      <c r="O4">
        <v>0.21</v>
      </c>
      <c r="P4">
        <v>-0.02</v>
      </c>
      <c r="Q4" s="5">
        <v>7275.08</v>
      </c>
      <c r="R4">
        <v>271</v>
      </c>
      <c r="S4">
        <v>0.16</v>
      </c>
      <c r="T4">
        <v>4</v>
      </c>
      <c r="U4" s="7">
        <v>21268</v>
      </c>
      <c r="V4">
        <v>5113</v>
      </c>
      <c r="W4">
        <v>433.16</v>
      </c>
      <c r="X4">
        <v>35.340000000000003</v>
      </c>
      <c r="Y4">
        <v>1.78</v>
      </c>
      <c r="Z4">
        <v>12082.694</v>
      </c>
    </row>
    <row r="5" spans="1:26" x14ac:dyDescent="0.2">
      <c r="A5" t="s">
        <v>0</v>
      </c>
      <c r="B5">
        <v>4.6500000000000004</v>
      </c>
      <c r="C5">
        <v>0.56000000000000005</v>
      </c>
      <c r="D5">
        <v>-6.01</v>
      </c>
      <c r="E5" s="5">
        <v>7028.86</v>
      </c>
      <c r="F5">
        <v>4.93</v>
      </c>
      <c r="G5">
        <v>0.48</v>
      </c>
      <c r="H5">
        <v>-6.3</v>
      </c>
      <c r="I5" s="5">
        <v>5433.75</v>
      </c>
      <c r="J5">
        <v>4.83</v>
      </c>
      <c r="K5">
        <v>0.52</v>
      </c>
      <c r="L5">
        <v>-5.05</v>
      </c>
      <c r="M5" s="5">
        <v>2897.81</v>
      </c>
      <c r="N5">
        <v>5.52</v>
      </c>
      <c r="O5">
        <v>0.46</v>
      </c>
      <c r="P5">
        <v>-5.43</v>
      </c>
      <c r="Q5" s="5">
        <v>1637.02</v>
      </c>
      <c r="R5">
        <v>231</v>
      </c>
      <c r="S5">
        <v>0.68</v>
      </c>
      <c r="T5">
        <v>26</v>
      </c>
      <c r="U5" s="7">
        <v>9218</v>
      </c>
      <c r="V5">
        <v>3608.51</v>
      </c>
      <c r="W5">
        <v>119.75</v>
      </c>
      <c r="X5">
        <v>7.42</v>
      </c>
      <c r="Y5">
        <v>0.53</v>
      </c>
      <c r="Z5">
        <v>2857.4609999999998</v>
      </c>
    </row>
    <row r="6" spans="1:26" x14ac:dyDescent="0.2">
      <c r="A6" t="s">
        <v>12</v>
      </c>
      <c r="B6">
        <v>7.12</v>
      </c>
      <c r="C6">
        <v>0.18</v>
      </c>
      <c r="D6">
        <v>0.86</v>
      </c>
      <c r="E6" s="5">
        <v>274.27999999999997</v>
      </c>
      <c r="F6">
        <v>7.71</v>
      </c>
      <c r="G6">
        <v>0.19</v>
      </c>
      <c r="H6">
        <v>0.53</v>
      </c>
      <c r="I6" s="5">
        <v>229.5</v>
      </c>
      <c r="J6">
        <v>8.15</v>
      </c>
      <c r="K6">
        <v>0.2</v>
      </c>
      <c r="L6">
        <v>0.02</v>
      </c>
      <c r="M6" s="5">
        <v>133.27000000000001</v>
      </c>
      <c r="N6">
        <v>7.03</v>
      </c>
      <c r="O6">
        <v>0.25</v>
      </c>
      <c r="P6">
        <v>-1.08</v>
      </c>
      <c r="Q6" s="5">
        <v>99.14</v>
      </c>
      <c r="R6">
        <v>372</v>
      </c>
      <c r="S6">
        <v>0.45</v>
      </c>
      <c r="T6">
        <v>12</v>
      </c>
      <c r="U6" s="7">
        <v>341</v>
      </c>
      <c r="V6">
        <v>13373.1</v>
      </c>
      <c r="W6">
        <v>549.42999999999995</v>
      </c>
      <c r="X6">
        <v>24.73</v>
      </c>
      <c r="Y6">
        <v>4.1100000000000003</v>
      </c>
      <c r="Z6">
        <v>268.13099999999997</v>
      </c>
    </row>
    <row r="7" spans="1:26" x14ac:dyDescent="0.2">
      <c r="A7" t="s">
        <v>10</v>
      </c>
      <c r="B7">
        <v>5.52</v>
      </c>
      <c r="C7">
        <v>0.36</v>
      </c>
      <c r="D7">
        <v>-1.29</v>
      </c>
      <c r="E7" s="5">
        <v>4196.67</v>
      </c>
      <c r="F7">
        <v>6.21</v>
      </c>
      <c r="G7">
        <v>0.36</v>
      </c>
      <c r="H7">
        <v>-1.31</v>
      </c>
      <c r="I7" s="5">
        <v>3511.68</v>
      </c>
      <c r="J7">
        <v>6.23</v>
      </c>
      <c r="K7">
        <v>0.27</v>
      </c>
      <c r="L7">
        <v>-1.84</v>
      </c>
      <c r="M7" s="5">
        <v>2502.5100000000002</v>
      </c>
      <c r="N7">
        <v>6.7</v>
      </c>
      <c r="O7">
        <v>0.28999999999999998</v>
      </c>
      <c r="P7">
        <v>-1.93</v>
      </c>
      <c r="Q7" s="5">
        <v>1850.42</v>
      </c>
      <c r="R7">
        <v>282</v>
      </c>
      <c r="S7">
        <v>0.2</v>
      </c>
      <c r="T7">
        <v>6</v>
      </c>
      <c r="U7" s="7">
        <v>5728</v>
      </c>
      <c r="V7">
        <v>8614.4</v>
      </c>
      <c r="W7">
        <v>359.87</v>
      </c>
      <c r="X7">
        <v>25.49</v>
      </c>
      <c r="Y7">
        <v>2.19</v>
      </c>
      <c r="Z7">
        <v>3220.277</v>
      </c>
    </row>
    <row r="8" spans="1:26" x14ac:dyDescent="0.2">
      <c r="A8" t="s">
        <v>2</v>
      </c>
      <c r="B8">
        <v>3.03</v>
      </c>
      <c r="C8">
        <v>0.74</v>
      </c>
      <c r="D8">
        <v>-5.99</v>
      </c>
      <c r="E8" s="5">
        <v>249.28</v>
      </c>
      <c r="F8">
        <v>3.79</v>
      </c>
      <c r="G8">
        <v>0.65</v>
      </c>
      <c r="H8">
        <v>-7.03</v>
      </c>
      <c r="I8" s="5">
        <v>172.4</v>
      </c>
      <c r="J8">
        <v>2.0699999999999998</v>
      </c>
      <c r="K8">
        <v>0.48</v>
      </c>
      <c r="L8">
        <v>-3.01</v>
      </c>
      <c r="M8" s="5">
        <v>75.56</v>
      </c>
      <c r="N8">
        <v>3.64</v>
      </c>
      <c r="O8">
        <v>0.38</v>
      </c>
      <c r="P8">
        <v>-4.04</v>
      </c>
      <c r="Q8" s="5">
        <v>40.950000000000003</v>
      </c>
      <c r="R8">
        <v>166</v>
      </c>
      <c r="S8">
        <v>0.53</v>
      </c>
      <c r="T8">
        <v>4</v>
      </c>
      <c r="U8" s="7">
        <v>338</v>
      </c>
      <c r="V8">
        <v>501.38</v>
      </c>
      <c r="W8">
        <v>11.86</v>
      </c>
      <c r="X8">
        <v>0.3</v>
      </c>
      <c r="Y8">
        <v>0.04</v>
      </c>
      <c r="Z8">
        <v>36.44</v>
      </c>
    </row>
    <row r="9" spans="1:26" x14ac:dyDescent="0.2">
      <c r="A9" t="s">
        <v>13</v>
      </c>
      <c r="B9">
        <v>5.1100000000000003</v>
      </c>
      <c r="C9">
        <v>0.49</v>
      </c>
      <c r="D9">
        <v>-4.68</v>
      </c>
      <c r="E9" s="5">
        <v>2125.9699999999998</v>
      </c>
      <c r="F9">
        <v>4.8499999999999996</v>
      </c>
      <c r="G9">
        <v>0.45</v>
      </c>
      <c r="H9">
        <v>-4.7300000000000004</v>
      </c>
      <c r="I9" s="5">
        <v>1457.21</v>
      </c>
      <c r="J9">
        <v>5.9</v>
      </c>
      <c r="K9">
        <v>0.28000000000000003</v>
      </c>
      <c r="L9">
        <v>-2.39</v>
      </c>
      <c r="M9" s="5">
        <v>933.74</v>
      </c>
      <c r="N9">
        <v>5.46</v>
      </c>
      <c r="O9">
        <v>0.27</v>
      </c>
      <c r="P9">
        <v>-2.0299999999999998</v>
      </c>
      <c r="Q9" s="5">
        <v>582.67999999999995</v>
      </c>
      <c r="R9">
        <v>273</v>
      </c>
      <c r="S9">
        <v>0.6</v>
      </c>
      <c r="T9">
        <v>36</v>
      </c>
      <c r="U9" s="7">
        <v>4875</v>
      </c>
      <c r="V9">
        <v>6790.09</v>
      </c>
      <c r="W9">
        <v>193.15</v>
      </c>
      <c r="X9">
        <v>3.33</v>
      </c>
      <c r="Y9">
        <v>0.28999999999999998</v>
      </c>
      <c r="Z9">
        <v>1711.6389999999999</v>
      </c>
    </row>
    <row r="10" spans="1:26" x14ac:dyDescent="0.2">
      <c r="A10" t="s">
        <v>14</v>
      </c>
      <c r="B10">
        <v>6.06</v>
      </c>
      <c r="C10">
        <v>0.32</v>
      </c>
      <c r="D10">
        <v>-3.88</v>
      </c>
      <c r="E10" s="5">
        <v>5002.87</v>
      </c>
      <c r="F10">
        <v>4.82</v>
      </c>
      <c r="G10">
        <v>0.37</v>
      </c>
      <c r="H10">
        <v>-2.12</v>
      </c>
      <c r="I10" s="5">
        <v>1569.57</v>
      </c>
      <c r="J10">
        <v>4.7300000000000004</v>
      </c>
      <c r="K10">
        <v>0.25</v>
      </c>
      <c r="L10">
        <v>-2.4900000000000002</v>
      </c>
      <c r="M10" s="5">
        <v>967.49</v>
      </c>
      <c r="N10">
        <v>5.79</v>
      </c>
      <c r="O10">
        <v>0.4</v>
      </c>
      <c r="P10">
        <v>-4.4400000000000004</v>
      </c>
      <c r="Q10" s="5">
        <v>664.1</v>
      </c>
      <c r="R10">
        <v>288</v>
      </c>
      <c r="S10">
        <v>7.0000000000000007E-2</v>
      </c>
      <c r="T10">
        <v>1</v>
      </c>
      <c r="U10" s="7">
        <v>22775</v>
      </c>
      <c r="V10">
        <v>5773.69</v>
      </c>
      <c r="W10">
        <v>285.45999999999998</v>
      </c>
      <c r="X10">
        <v>26.87</v>
      </c>
      <c r="Y10">
        <v>2.06</v>
      </c>
      <c r="Z10">
        <v>12205.453</v>
      </c>
    </row>
    <row r="11" spans="1:26" x14ac:dyDescent="0.2">
      <c r="A11" t="s">
        <v>15</v>
      </c>
      <c r="B11">
        <v>6.84</v>
      </c>
      <c r="C11">
        <v>0.25</v>
      </c>
      <c r="D11">
        <v>-3.53</v>
      </c>
      <c r="E11" s="5">
        <v>2590.2399999999998</v>
      </c>
      <c r="F11">
        <v>5.93</v>
      </c>
      <c r="G11">
        <v>0.32</v>
      </c>
      <c r="H11">
        <v>-5.22</v>
      </c>
      <c r="I11" s="5">
        <v>1715.57</v>
      </c>
      <c r="J11">
        <v>5.5</v>
      </c>
      <c r="K11">
        <v>0.28000000000000003</v>
      </c>
      <c r="L11">
        <v>-5.19</v>
      </c>
      <c r="M11" s="5">
        <v>769.66</v>
      </c>
      <c r="N11">
        <v>5.76</v>
      </c>
      <c r="O11">
        <v>0.31</v>
      </c>
      <c r="P11">
        <v>-4.6900000000000004</v>
      </c>
      <c r="Q11" s="5">
        <v>422.03</v>
      </c>
      <c r="R11">
        <v>310</v>
      </c>
      <c r="S11">
        <v>0.67</v>
      </c>
      <c r="T11">
        <v>34</v>
      </c>
      <c r="U11" s="7">
        <v>3566</v>
      </c>
      <c r="V11">
        <v>6325.97</v>
      </c>
      <c r="W11">
        <v>484.32</v>
      </c>
      <c r="X11">
        <v>38.799999999999997</v>
      </c>
      <c r="Y11">
        <v>2.88</v>
      </c>
      <c r="Z11">
        <v>1720.0640000000001</v>
      </c>
    </row>
    <row r="12" spans="1:26" x14ac:dyDescent="0.2">
      <c r="A12" t="s">
        <v>19</v>
      </c>
      <c r="B12">
        <v>5.18</v>
      </c>
      <c r="C12">
        <v>0.44</v>
      </c>
      <c r="D12">
        <v>-2.59</v>
      </c>
      <c r="E12" s="5">
        <v>1959.24</v>
      </c>
      <c r="F12">
        <v>5.13</v>
      </c>
      <c r="G12">
        <v>0.44</v>
      </c>
      <c r="H12">
        <v>-2.98</v>
      </c>
      <c r="I12" s="5">
        <v>1028.8800000000001</v>
      </c>
      <c r="J12">
        <v>4.93</v>
      </c>
      <c r="K12">
        <v>0.4</v>
      </c>
      <c r="L12">
        <v>-3.71</v>
      </c>
      <c r="M12" s="5">
        <v>382.54</v>
      </c>
      <c r="N12">
        <v>5.78</v>
      </c>
      <c r="O12">
        <v>0.23</v>
      </c>
      <c r="P12">
        <v>-1.04</v>
      </c>
      <c r="Q12" s="5">
        <v>167.4</v>
      </c>
      <c r="R12">
        <v>183</v>
      </c>
      <c r="S12">
        <v>0.72</v>
      </c>
      <c r="T12">
        <v>38</v>
      </c>
      <c r="U12" s="7">
        <v>3261</v>
      </c>
      <c r="V12">
        <v>1150.0899999999999</v>
      </c>
      <c r="W12">
        <v>38.11</v>
      </c>
      <c r="X12">
        <v>3.86</v>
      </c>
      <c r="Y12">
        <v>0.47</v>
      </c>
      <c r="Z12">
        <v>568.32500000000005</v>
      </c>
    </row>
    <row r="13" spans="1:26" x14ac:dyDescent="0.2">
      <c r="A13" t="s">
        <v>9</v>
      </c>
      <c r="B13">
        <v>6.9</v>
      </c>
      <c r="C13">
        <v>0.33</v>
      </c>
      <c r="D13">
        <v>-3.51</v>
      </c>
      <c r="E13" s="5">
        <v>11104.2</v>
      </c>
      <c r="F13">
        <v>6.78</v>
      </c>
      <c r="G13">
        <v>0.37</v>
      </c>
      <c r="H13">
        <v>-4.5599999999999996</v>
      </c>
      <c r="I13" s="5">
        <v>8819.2800000000007</v>
      </c>
      <c r="J13">
        <v>6.63</v>
      </c>
      <c r="K13">
        <v>0.32</v>
      </c>
      <c r="L13">
        <v>-4.42</v>
      </c>
      <c r="M13" s="5">
        <v>5470.61</v>
      </c>
      <c r="N13">
        <v>6.89</v>
      </c>
      <c r="O13">
        <v>0.34</v>
      </c>
      <c r="P13">
        <v>-4.38</v>
      </c>
      <c r="Q13" s="5">
        <v>4415.93</v>
      </c>
      <c r="R13">
        <v>428</v>
      </c>
      <c r="S13">
        <v>0.45</v>
      </c>
      <c r="T13">
        <v>6</v>
      </c>
      <c r="U13" s="7">
        <v>14183</v>
      </c>
      <c r="V13">
        <v>14279.41</v>
      </c>
      <c r="W13">
        <v>1090.06</v>
      </c>
      <c r="X13">
        <v>136.75</v>
      </c>
      <c r="Y13">
        <v>10.68</v>
      </c>
      <c r="Z13">
        <v>16725.131000000001</v>
      </c>
    </row>
    <row r="14" spans="1:26" x14ac:dyDescent="0.2">
      <c r="A14" t="s">
        <v>20</v>
      </c>
      <c r="B14">
        <v>5.63</v>
      </c>
      <c r="C14">
        <v>0.36</v>
      </c>
      <c r="D14">
        <v>-4.43</v>
      </c>
      <c r="E14" s="5">
        <v>4000.37</v>
      </c>
      <c r="F14">
        <v>6.26</v>
      </c>
      <c r="G14">
        <v>0.31</v>
      </c>
      <c r="H14">
        <v>-4.99</v>
      </c>
      <c r="I14" s="5">
        <v>2498.17</v>
      </c>
      <c r="J14">
        <v>5.57</v>
      </c>
      <c r="K14">
        <v>0.46</v>
      </c>
      <c r="L14">
        <v>-5.09</v>
      </c>
      <c r="M14" s="5">
        <v>1055.1099999999999</v>
      </c>
      <c r="N14">
        <v>4.96</v>
      </c>
      <c r="O14">
        <v>0.48</v>
      </c>
      <c r="P14">
        <v>-6.13</v>
      </c>
      <c r="Q14" s="5">
        <v>740.26</v>
      </c>
      <c r="R14">
        <v>322</v>
      </c>
      <c r="S14">
        <v>0.69</v>
      </c>
      <c r="T14">
        <v>53</v>
      </c>
      <c r="U14" s="7">
        <v>10714</v>
      </c>
      <c r="V14">
        <v>4850.0600000000004</v>
      </c>
      <c r="W14">
        <v>292.73</v>
      </c>
      <c r="X14">
        <v>21.55</v>
      </c>
      <c r="Y14">
        <v>0.74</v>
      </c>
      <c r="Z14">
        <v>5392.4709999999995</v>
      </c>
    </row>
    <row r="15" spans="1:26" x14ac:dyDescent="0.2">
      <c r="A15" t="s">
        <v>7</v>
      </c>
      <c r="B15">
        <v>2.1800000000000002</v>
      </c>
      <c r="C15">
        <v>0.64</v>
      </c>
      <c r="D15">
        <v>-5.29</v>
      </c>
      <c r="E15" s="5">
        <v>7397.59</v>
      </c>
      <c r="F15">
        <v>3.34</v>
      </c>
      <c r="G15">
        <v>0.49</v>
      </c>
      <c r="H15">
        <v>-4.4000000000000004</v>
      </c>
      <c r="I15" s="5">
        <v>4951.1899999999996</v>
      </c>
      <c r="J15">
        <v>2.0099999999999998</v>
      </c>
      <c r="K15">
        <v>0.67</v>
      </c>
      <c r="L15">
        <v>-6.05</v>
      </c>
      <c r="M15" s="5">
        <v>933.74</v>
      </c>
      <c r="N15">
        <v>2.4500000000000002</v>
      </c>
      <c r="O15">
        <v>0.65</v>
      </c>
      <c r="P15">
        <v>-5.96</v>
      </c>
      <c r="Q15" s="5">
        <v>103.82</v>
      </c>
      <c r="R15">
        <v>55</v>
      </c>
      <c r="S15">
        <v>0.82</v>
      </c>
      <c r="T15">
        <v>12</v>
      </c>
      <c r="U15" s="7">
        <v>11584</v>
      </c>
      <c r="V15">
        <v>10.73</v>
      </c>
      <c r="W15">
        <v>0.5</v>
      </c>
      <c r="X15">
        <v>0.08</v>
      </c>
      <c r="Y15">
        <v>0.01</v>
      </c>
      <c r="Z15">
        <v>108.395</v>
      </c>
    </row>
    <row r="16" spans="1:26" x14ac:dyDescent="0.2">
      <c r="A16" t="s">
        <v>21</v>
      </c>
      <c r="B16">
        <v>7.79</v>
      </c>
      <c r="C16">
        <v>0.18</v>
      </c>
      <c r="D16">
        <v>-1.56</v>
      </c>
      <c r="E16" s="5">
        <v>19887.79</v>
      </c>
      <c r="F16">
        <v>7.79</v>
      </c>
      <c r="G16">
        <v>0.26</v>
      </c>
      <c r="H16">
        <v>-1.56</v>
      </c>
      <c r="I16" s="5">
        <v>18187.75</v>
      </c>
      <c r="J16">
        <v>8.27</v>
      </c>
      <c r="K16">
        <v>0.21</v>
      </c>
      <c r="L16">
        <v>-1.17</v>
      </c>
      <c r="M16" s="5">
        <v>15821.92</v>
      </c>
      <c r="N16">
        <v>8.43</v>
      </c>
      <c r="O16">
        <v>0.19</v>
      </c>
      <c r="P16">
        <v>-2.4</v>
      </c>
      <c r="Q16" s="5">
        <v>14455.01</v>
      </c>
      <c r="R16">
        <v>669</v>
      </c>
      <c r="S16">
        <v>0.52</v>
      </c>
      <c r="T16">
        <v>45</v>
      </c>
      <c r="U16" s="7">
        <v>21992</v>
      </c>
      <c r="V16">
        <v>48388.88</v>
      </c>
      <c r="W16">
        <v>2523.13</v>
      </c>
      <c r="X16">
        <v>1053.1400000000001</v>
      </c>
      <c r="Y16">
        <v>81.95</v>
      </c>
      <c r="Z16">
        <v>90665.350999999995</v>
      </c>
    </row>
    <row r="17" spans="1:26" x14ac:dyDescent="0.2">
      <c r="A17" t="s">
        <v>22</v>
      </c>
      <c r="B17">
        <v>5.31</v>
      </c>
      <c r="C17">
        <v>0.48</v>
      </c>
      <c r="D17">
        <v>-5.28</v>
      </c>
      <c r="E17" s="5">
        <v>7056.31</v>
      </c>
      <c r="F17">
        <v>5.19</v>
      </c>
      <c r="G17">
        <v>0.52</v>
      </c>
      <c r="H17">
        <v>-5.25</v>
      </c>
      <c r="I17" s="5">
        <v>4493.67</v>
      </c>
      <c r="J17">
        <v>4.97</v>
      </c>
      <c r="K17">
        <v>0.49</v>
      </c>
      <c r="L17">
        <v>-5.46</v>
      </c>
      <c r="M17" s="5">
        <v>2436.7399999999998</v>
      </c>
      <c r="N17">
        <v>4.95</v>
      </c>
      <c r="O17">
        <v>0.47</v>
      </c>
      <c r="P17">
        <v>-5.38</v>
      </c>
      <c r="Q17" s="5">
        <v>1692.79</v>
      </c>
      <c r="R17">
        <v>289</v>
      </c>
      <c r="S17">
        <v>0.6</v>
      </c>
      <c r="T17">
        <v>23</v>
      </c>
      <c r="U17" s="7">
        <v>10462</v>
      </c>
      <c r="V17">
        <v>5323.18</v>
      </c>
      <c r="W17">
        <v>213.03</v>
      </c>
      <c r="X17">
        <v>15.81</v>
      </c>
      <c r="Y17">
        <v>1.28</v>
      </c>
      <c r="Z17">
        <v>5426.4290000000001</v>
      </c>
    </row>
    <row r="18" spans="1:26" x14ac:dyDescent="0.2">
      <c r="A18" t="s">
        <v>23</v>
      </c>
      <c r="B18">
        <v>2.0499999999999998</v>
      </c>
      <c r="C18">
        <v>0.8</v>
      </c>
      <c r="D18">
        <v>-4.4000000000000004</v>
      </c>
      <c r="E18" s="5">
        <v>1935.21</v>
      </c>
      <c r="F18">
        <v>2.15</v>
      </c>
      <c r="G18">
        <v>0.72</v>
      </c>
      <c r="H18">
        <v>-5.19</v>
      </c>
      <c r="I18" s="5">
        <v>1195.96</v>
      </c>
      <c r="J18">
        <v>1.67</v>
      </c>
      <c r="K18">
        <v>0.8</v>
      </c>
      <c r="L18">
        <v>-4.93</v>
      </c>
      <c r="M18" s="5">
        <v>279.83</v>
      </c>
      <c r="N18">
        <v>2.11</v>
      </c>
      <c r="O18">
        <v>0.73</v>
      </c>
      <c r="P18">
        <v>-5</v>
      </c>
      <c r="Q18" s="5">
        <v>60.06</v>
      </c>
      <c r="R18">
        <v>67</v>
      </c>
      <c r="S18">
        <v>0.7</v>
      </c>
      <c r="T18">
        <v>5</v>
      </c>
      <c r="U18" s="7">
        <v>2960</v>
      </c>
      <c r="V18">
        <v>27.72</v>
      </c>
      <c r="W18">
        <v>1</v>
      </c>
      <c r="X18">
        <v>0.15</v>
      </c>
      <c r="Y18">
        <v>0.03</v>
      </c>
      <c r="Z18">
        <v>39.558999999999997</v>
      </c>
    </row>
    <row r="19" spans="1:26" x14ac:dyDescent="0.2">
      <c r="A19" t="s">
        <v>25</v>
      </c>
      <c r="B19">
        <v>5.76</v>
      </c>
      <c r="C19">
        <v>0.23</v>
      </c>
      <c r="D19">
        <v>-1.62</v>
      </c>
      <c r="E19" s="5">
        <v>5548.52</v>
      </c>
      <c r="F19">
        <v>5.61</v>
      </c>
      <c r="G19">
        <v>0.27</v>
      </c>
      <c r="H19">
        <v>-2.08</v>
      </c>
      <c r="I19" s="5">
        <v>4582.67</v>
      </c>
      <c r="J19">
        <v>5.68</v>
      </c>
      <c r="K19">
        <v>0.35</v>
      </c>
      <c r="L19">
        <v>-3.09</v>
      </c>
      <c r="M19" s="5">
        <v>2782.72</v>
      </c>
      <c r="N19">
        <v>5.63</v>
      </c>
      <c r="O19">
        <v>0.19</v>
      </c>
      <c r="P19">
        <v>-0.27</v>
      </c>
      <c r="Q19" s="5">
        <v>1642.2</v>
      </c>
      <c r="R19">
        <v>238</v>
      </c>
      <c r="S19">
        <v>0.37</v>
      </c>
      <c r="T19">
        <v>8</v>
      </c>
      <c r="U19" s="7">
        <v>7282</v>
      </c>
      <c r="V19">
        <v>3682.97</v>
      </c>
      <c r="W19">
        <v>150.55000000000001</v>
      </c>
      <c r="X19">
        <v>12.16</v>
      </c>
      <c r="Y19">
        <v>1.1100000000000001</v>
      </c>
      <c r="Z19">
        <v>2904.5839999999998</v>
      </c>
    </row>
    <row r="20" spans="1:26" x14ac:dyDescent="0.2">
      <c r="A20" t="s">
        <v>24</v>
      </c>
      <c r="B20">
        <v>6.19</v>
      </c>
      <c r="C20">
        <v>0.28999999999999998</v>
      </c>
      <c r="D20">
        <v>-5.13</v>
      </c>
      <c r="E20" s="5">
        <v>3906</v>
      </c>
      <c r="F20">
        <v>6.03</v>
      </c>
      <c r="G20">
        <v>0.32</v>
      </c>
      <c r="H20">
        <v>-5.16</v>
      </c>
      <c r="I20" s="5">
        <v>2313.04</v>
      </c>
      <c r="J20">
        <v>6.84</v>
      </c>
      <c r="K20">
        <v>0.24</v>
      </c>
      <c r="L20">
        <v>-5.86</v>
      </c>
      <c r="M20" s="5">
        <v>1231.99</v>
      </c>
      <c r="N20">
        <v>6.01</v>
      </c>
      <c r="O20">
        <v>0.28000000000000003</v>
      </c>
      <c r="P20">
        <v>-5.0999999999999996</v>
      </c>
      <c r="Q20" s="5">
        <v>812.24</v>
      </c>
      <c r="R20">
        <v>317</v>
      </c>
      <c r="S20">
        <v>0.74</v>
      </c>
      <c r="T20">
        <v>39</v>
      </c>
      <c r="U20" s="7">
        <v>8853</v>
      </c>
      <c r="V20">
        <v>8226.75</v>
      </c>
      <c r="W20">
        <v>357.7</v>
      </c>
      <c r="X20">
        <v>28.81</v>
      </c>
      <c r="Y20">
        <v>2.4500000000000002</v>
      </c>
      <c r="Z20">
        <v>4655.9639999999999</v>
      </c>
    </row>
    <row r="21" spans="1:26" x14ac:dyDescent="0.2">
      <c r="A21" t="s">
        <v>26</v>
      </c>
      <c r="B21">
        <v>8.4499999999999993</v>
      </c>
      <c r="C21">
        <v>0.35</v>
      </c>
      <c r="D21">
        <v>-4.45</v>
      </c>
      <c r="E21" s="5">
        <v>2877.48</v>
      </c>
      <c r="F21">
        <v>7.51</v>
      </c>
      <c r="G21">
        <v>0.27</v>
      </c>
      <c r="H21">
        <v>-4.7699999999999996</v>
      </c>
      <c r="I21" s="5">
        <v>2163.06</v>
      </c>
      <c r="J21">
        <v>7.65</v>
      </c>
      <c r="K21">
        <v>0.31</v>
      </c>
      <c r="L21">
        <v>-4.1399999999999997</v>
      </c>
      <c r="M21" s="5">
        <v>1621.15</v>
      </c>
      <c r="N21">
        <v>7.99</v>
      </c>
      <c r="O21">
        <v>0.36</v>
      </c>
      <c r="P21">
        <v>-3.81</v>
      </c>
      <c r="Q21" s="5">
        <v>1222.8900000000001</v>
      </c>
      <c r="R21">
        <v>571</v>
      </c>
      <c r="S21">
        <v>0.51</v>
      </c>
      <c r="T21">
        <v>53</v>
      </c>
      <c r="U21" s="7">
        <v>5003</v>
      </c>
      <c r="V21">
        <v>18374.96</v>
      </c>
      <c r="W21">
        <v>2354.36</v>
      </c>
      <c r="X21">
        <v>193.59</v>
      </c>
      <c r="Y21">
        <v>10.87</v>
      </c>
      <c r="Z21">
        <v>7658.1210000000001</v>
      </c>
    </row>
    <row r="22" spans="1:26" x14ac:dyDescent="0.2">
      <c r="A22" t="s">
        <v>27</v>
      </c>
      <c r="B22">
        <v>4.42</v>
      </c>
      <c r="C22">
        <v>0.38</v>
      </c>
      <c r="D22">
        <v>-2.74</v>
      </c>
      <c r="E22" s="5">
        <v>2057.35</v>
      </c>
      <c r="F22">
        <v>4.78</v>
      </c>
      <c r="G22">
        <v>0.41</v>
      </c>
      <c r="H22">
        <v>-3.4</v>
      </c>
      <c r="I22" s="5">
        <v>1373.27</v>
      </c>
      <c r="J22">
        <v>4.88</v>
      </c>
      <c r="K22">
        <v>0.3</v>
      </c>
      <c r="L22">
        <v>-2.19</v>
      </c>
      <c r="M22" s="5">
        <v>717.24</v>
      </c>
      <c r="N22">
        <v>5.0599999999999996</v>
      </c>
      <c r="O22">
        <v>0.32</v>
      </c>
      <c r="P22">
        <v>-3.14</v>
      </c>
      <c r="Q22" s="5">
        <v>415.19</v>
      </c>
      <c r="R22">
        <v>133</v>
      </c>
      <c r="S22">
        <v>0.47</v>
      </c>
      <c r="T22">
        <v>1</v>
      </c>
      <c r="U22" s="7">
        <v>4181</v>
      </c>
      <c r="V22">
        <v>60661.56</v>
      </c>
      <c r="W22">
        <v>9243</v>
      </c>
      <c r="X22">
        <v>730.37</v>
      </c>
      <c r="Y22">
        <v>46.41</v>
      </c>
      <c r="Z22">
        <v>194.541</v>
      </c>
    </row>
    <row r="23" spans="1:26" x14ac:dyDescent="0.2">
      <c r="A23" t="s">
        <v>6</v>
      </c>
      <c r="B23">
        <v>4.4400000000000004</v>
      </c>
      <c r="C23">
        <v>0.49</v>
      </c>
      <c r="D23">
        <v>-4.97</v>
      </c>
      <c r="E23" s="5">
        <v>5591.44</v>
      </c>
      <c r="F23">
        <v>4.1100000000000003</v>
      </c>
      <c r="G23">
        <v>0.51</v>
      </c>
      <c r="H23">
        <v>-4.3</v>
      </c>
      <c r="I23" s="5">
        <v>4408.6499999999996</v>
      </c>
      <c r="J23">
        <v>3.64</v>
      </c>
      <c r="K23">
        <v>0.56999999999999995</v>
      </c>
      <c r="L23">
        <v>-5.56</v>
      </c>
      <c r="M23" s="5">
        <v>1945.99</v>
      </c>
      <c r="N23">
        <v>3.19</v>
      </c>
      <c r="O23">
        <v>0.63</v>
      </c>
      <c r="P23">
        <v>-5.35</v>
      </c>
      <c r="Q23" s="5">
        <v>1087.8399999999999</v>
      </c>
      <c r="R23">
        <v>183</v>
      </c>
      <c r="S23">
        <v>0.68</v>
      </c>
      <c r="T23">
        <v>27</v>
      </c>
      <c r="U23" s="7">
        <v>6952</v>
      </c>
      <c r="V23">
        <v>1554.74</v>
      </c>
      <c r="W23">
        <v>42.26</v>
      </c>
      <c r="X23">
        <v>3.11</v>
      </c>
      <c r="Y23">
        <v>0.31</v>
      </c>
      <c r="Z23">
        <v>1158.2470000000001</v>
      </c>
    </row>
    <row r="24" spans="1:26" x14ac:dyDescent="0.2">
      <c r="A24" t="s">
        <v>28</v>
      </c>
      <c r="B24">
        <v>6.92</v>
      </c>
      <c r="C24">
        <v>0.25</v>
      </c>
      <c r="D24">
        <v>-2.16</v>
      </c>
      <c r="E24" s="5">
        <v>9788.75</v>
      </c>
      <c r="F24">
        <v>6.67</v>
      </c>
      <c r="G24">
        <v>0.28000000000000003</v>
      </c>
      <c r="H24">
        <v>-1.1299999999999999</v>
      </c>
      <c r="I24" s="5">
        <v>7671.43</v>
      </c>
      <c r="J24">
        <v>7.25</v>
      </c>
      <c r="K24">
        <v>0.3</v>
      </c>
      <c r="L24">
        <v>-0.19</v>
      </c>
      <c r="M24" s="5">
        <v>4222.18</v>
      </c>
      <c r="N24">
        <v>7.46</v>
      </c>
      <c r="O24">
        <v>0.24</v>
      </c>
      <c r="P24">
        <v>-1.31</v>
      </c>
      <c r="Q24" s="5">
        <v>2459.66</v>
      </c>
      <c r="R24">
        <v>430</v>
      </c>
      <c r="S24">
        <v>0.54</v>
      </c>
      <c r="T24">
        <v>32</v>
      </c>
      <c r="U24" s="7">
        <v>12643</v>
      </c>
      <c r="V24">
        <v>17199.64</v>
      </c>
      <c r="W24">
        <v>2258.4</v>
      </c>
      <c r="X24">
        <v>222.92</v>
      </c>
      <c r="Y24">
        <v>12.21</v>
      </c>
      <c r="Z24">
        <v>15079.28</v>
      </c>
    </row>
    <row r="25" spans="1:26" x14ac:dyDescent="0.2">
      <c r="A25" t="s">
        <v>29</v>
      </c>
      <c r="B25">
        <v>1.63</v>
      </c>
      <c r="C25">
        <v>0.82</v>
      </c>
      <c r="D25">
        <v>-7.05</v>
      </c>
      <c r="E25" s="5">
        <v>4664.96</v>
      </c>
      <c r="F25">
        <v>2.38</v>
      </c>
      <c r="G25">
        <v>0.62</v>
      </c>
      <c r="H25">
        <v>-6.54</v>
      </c>
      <c r="I25" s="5">
        <v>2794.51</v>
      </c>
      <c r="J25">
        <v>2.08</v>
      </c>
      <c r="K25">
        <v>0.64</v>
      </c>
      <c r="L25">
        <v>-5.45</v>
      </c>
      <c r="M25" s="5">
        <v>798.16</v>
      </c>
      <c r="N25">
        <v>1.8</v>
      </c>
      <c r="O25">
        <v>0.81</v>
      </c>
      <c r="P25">
        <v>-6.52</v>
      </c>
      <c r="Q25" s="5">
        <v>320.94</v>
      </c>
      <c r="R25">
        <v>77</v>
      </c>
      <c r="S25">
        <v>0.88</v>
      </c>
      <c r="T25">
        <v>15</v>
      </c>
      <c r="U25" s="7">
        <v>8906</v>
      </c>
      <c r="V25">
        <v>62.85</v>
      </c>
      <c r="W25">
        <v>1.84</v>
      </c>
      <c r="X25">
        <v>0.14000000000000001</v>
      </c>
      <c r="Y25">
        <v>0.03</v>
      </c>
      <c r="Z25">
        <v>189.852</v>
      </c>
    </row>
    <row r="26" spans="1:26" x14ac:dyDescent="0.2">
      <c r="A26" t="s">
        <v>4</v>
      </c>
      <c r="B26">
        <v>5.3</v>
      </c>
      <c r="C26">
        <v>0.46</v>
      </c>
      <c r="D26">
        <v>-4.42</v>
      </c>
      <c r="E26" s="5">
        <v>12992.18</v>
      </c>
      <c r="F26">
        <v>4.8</v>
      </c>
      <c r="G26">
        <v>0.49</v>
      </c>
      <c r="H26">
        <v>-5.3</v>
      </c>
      <c r="I26" s="5">
        <v>11145.06</v>
      </c>
      <c r="J26">
        <v>5.58</v>
      </c>
      <c r="K26">
        <v>0.34</v>
      </c>
      <c r="L26">
        <v>-3.89</v>
      </c>
      <c r="M26" s="5">
        <v>7001.04</v>
      </c>
      <c r="N26">
        <v>5.0199999999999996</v>
      </c>
      <c r="O26">
        <v>0.39</v>
      </c>
      <c r="P26">
        <v>-4.16</v>
      </c>
      <c r="Q26" s="5">
        <v>5397.41</v>
      </c>
      <c r="R26">
        <v>226</v>
      </c>
      <c r="S26">
        <v>0.16</v>
      </c>
      <c r="T26">
        <v>6</v>
      </c>
      <c r="U26" s="7">
        <v>19744</v>
      </c>
      <c r="V26">
        <v>1718.99</v>
      </c>
      <c r="W26">
        <v>90.39</v>
      </c>
      <c r="X26">
        <v>6.8</v>
      </c>
      <c r="Y26">
        <v>0.82</v>
      </c>
      <c r="Z26">
        <v>6410.6880000000001</v>
      </c>
    </row>
    <row r="27" spans="1:26" x14ac:dyDescent="0.2">
      <c r="A27" t="s">
        <v>30</v>
      </c>
      <c r="B27">
        <v>5.3</v>
      </c>
      <c r="C27">
        <v>0.5</v>
      </c>
      <c r="D27">
        <v>-6.49</v>
      </c>
      <c r="E27" s="5">
        <v>7372.43</v>
      </c>
      <c r="F27">
        <v>4.09</v>
      </c>
      <c r="G27">
        <v>0.6</v>
      </c>
      <c r="H27">
        <v>-6.33</v>
      </c>
      <c r="I27" s="5">
        <v>4496.38</v>
      </c>
      <c r="J27">
        <v>4.25</v>
      </c>
      <c r="K27">
        <v>0.55000000000000004</v>
      </c>
      <c r="L27">
        <v>-7.01</v>
      </c>
      <c r="M27" s="5">
        <v>1498.51</v>
      </c>
      <c r="N27">
        <v>4.1500000000000004</v>
      </c>
      <c r="O27">
        <v>0.64</v>
      </c>
      <c r="P27">
        <v>-6.18</v>
      </c>
      <c r="Q27" s="5">
        <v>838.89</v>
      </c>
      <c r="R27">
        <v>225</v>
      </c>
      <c r="S27">
        <v>0.82</v>
      </c>
      <c r="T27">
        <v>64</v>
      </c>
      <c r="U27" s="7">
        <v>11449</v>
      </c>
      <c r="V27">
        <v>5070.7</v>
      </c>
      <c r="W27">
        <v>178.5</v>
      </c>
      <c r="X27">
        <v>13.79</v>
      </c>
      <c r="Y27">
        <v>0.59</v>
      </c>
      <c r="Z27">
        <v>1864.0809999999999</v>
      </c>
    </row>
    <row r="28" spans="1:26" x14ac:dyDescent="0.2">
      <c r="A28" t="s">
        <v>31</v>
      </c>
      <c r="B28">
        <v>3.82</v>
      </c>
      <c r="C28">
        <v>0.4</v>
      </c>
      <c r="D28">
        <v>-3.46</v>
      </c>
      <c r="E28" s="5">
        <v>4300.24</v>
      </c>
      <c r="F28">
        <v>5.0199999999999996</v>
      </c>
      <c r="G28">
        <v>0.4</v>
      </c>
      <c r="H28">
        <v>-3.97</v>
      </c>
      <c r="I28" s="5">
        <v>3488.89</v>
      </c>
      <c r="J28">
        <v>4.32</v>
      </c>
      <c r="K28">
        <v>0.38</v>
      </c>
      <c r="L28">
        <v>-5.46</v>
      </c>
      <c r="M28" s="5">
        <v>1948.88</v>
      </c>
      <c r="N28">
        <v>4.05</v>
      </c>
      <c r="O28">
        <v>0.45</v>
      </c>
      <c r="P28">
        <v>-4.7699999999999996</v>
      </c>
      <c r="Q28" s="5">
        <v>1159.67</v>
      </c>
      <c r="R28">
        <v>114</v>
      </c>
      <c r="S28">
        <v>0.33</v>
      </c>
      <c r="T28">
        <v>7</v>
      </c>
      <c r="U28" s="7">
        <v>7728</v>
      </c>
      <c r="V28">
        <v>186.99</v>
      </c>
      <c r="W28">
        <v>5.58</v>
      </c>
      <c r="X28">
        <v>1.07</v>
      </c>
      <c r="Y28">
        <v>0.11</v>
      </c>
      <c r="Z28">
        <v>117.47499999999999</v>
      </c>
    </row>
    <row r="29" spans="1:26" x14ac:dyDescent="0.2">
      <c r="A29" t="s">
        <v>32</v>
      </c>
      <c r="B29">
        <v>4.1900000000000004</v>
      </c>
      <c r="C29">
        <v>0.54</v>
      </c>
      <c r="D29">
        <v>-6.01</v>
      </c>
      <c r="E29" s="5">
        <v>2050.17</v>
      </c>
      <c r="F29">
        <v>4.3499999999999996</v>
      </c>
      <c r="G29">
        <v>0.48</v>
      </c>
      <c r="H29">
        <v>-4.9800000000000004</v>
      </c>
      <c r="I29" s="5">
        <v>1473.5</v>
      </c>
      <c r="J29">
        <v>4.3499999999999996</v>
      </c>
      <c r="K29">
        <v>0.49</v>
      </c>
      <c r="L29">
        <v>-6.03</v>
      </c>
      <c r="M29" s="5">
        <v>753.57</v>
      </c>
      <c r="N29">
        <v>4.41</v>
      </c>
      <c r="O29">
        <v>0.48</v>
      </c>
      <c r="P29">
        <v>-5.72</v>
      </c>
      <c r="Q29" s="5">
        <v>396.42</v>
      </c>
      <c r="R29">
        <v>146</v>
      </c>
      <c r="S29">
        <v>0.93</v>
      </c>
      <c r="T29">
        <v>28</v>
      </c>
      <c r="U29" s="7">
        <v>2887</v>
      </c>
      <c r="V29">
        <v>789.27</v>
      </c>
      <c r="W29">
        <v>21.45</v>
      </c>
      <c r="X29">
        <v>1.73</v>
      </c>
      <c r="Y29">
        <v>0.23</v>
      </c>
      <c r="Z29">
        <v>2099.8919999999998</v>
      </c>
    </row>
    <row r="30" spans="1:26" x14ac:dyDescent="0.2">
      <c r="A30" t="s">
        <v>33</v>
      </c>
      <c r="B30">
        <v>5.27</v>
      </c>
      <c r="C30">
        <v>0.52</v>
      </c>
      <c r="D30">
        <v>-7.48</v>
      </c>
      <c r="E30" s="5">
        <v>2270.81</v>
      </c>
      <c r="F30">
        <v>5.46</v>
      </c>
      <c r="G30">
        <v>0.53</v>
      </c>
      <c r="H30">
        <v>-6.82</v>
      </c>
      <c r="I30" s="5">
        <v>1473.75</v>
      </c>
      <c r="J30">
        <v>6.06</v>
      </c>
      <c r="K30">
        <v>0.49</v>
      </c>
      <c r="L30">
        <v>-6.51</v>
      </c>
      <c r="M30" s="5">
        <v>586.69000000000005</v>
      </c>
      <c r="N30">
        <v>6.58</v>
      </c>
      <c r="O30">
        <v>0.4</v>
      </c>
      <c r="P30">
        <v>-6.45</v>
      </c>
      <c r="Q30" s="5">
        <v>311.25</v>
      </c>
      <c r="R30">
        <v>385</v>
      </c>
      <c r="S30">
        <v>0.62</v>
      </c>
      <c r="T30">
        <v>20</v>
      </c>
      <c r="U30" s="7">
        <v>3385</v>
      </c>
      <c r="V30">
        <v>8034.36</v>
      </c>
      <c r="W30">
        <v>878.51</v>
      </c>
      <c r="X30">
        <v>86.39</v>
      </c>
      <c r="Y30">
        <v>6.16</v>
      </c>
      <c r="Z30">
        <v>2623.9659999999999</v>
      </c>
    </row>
    <row r="31" spans="1:26" x14ac:dyDescent="0.2">
      <c r="A31" t="s">
        <v>34</v>
      </c>
      <c r="B31">
        <v>5.5</v>
      </c>
      <c r="C31">
        <v>0.28999999999999998</v>
      </c>
      <c r="D31">
        <v>-2.93</v>
      </c>
      <c r="E31" s="5">
        <v>21457.9</v>
      </c>
      <c r="F31">
        <v>6.49</v>
      </c>
      <c r="G31">
        <v>0.23</v>
      </c>
      <c r="H31">
        <v>-2.19</v>
      </c>
      <c r="I31" s="5">
        <v>19651.66</v>
      </c>
      <c r="J31">
        <v>5.07</v>
      </c>
      <c r="K31">
        <v>0.23</v>
      </c>
      <c r="L31">
        <v>-2.4900000000000002</v>
      </c>
      <c r="M31" s="5">
        <v>15467.86</v>
      </c>
      <c r="N31">
        <v>6.45</v>
      </c>
      <c r="O31">
        <v>0.24</v>
      </c>
      <c r="P31">
        <v>-2.5099999999999998</v>
      </c>
      <c r="Q31" s="5">
        <v>11249.4</v>
      </c>
      <c r="R31">
        <v>284</v>
      </c>
      <c r="S31">
        <v>0.83</v>
      </c>
      <c r="T31">
        <v>32</v>
      </c>
      <c r="U31" s="7">
        <v>23961</v>
      </c>
      <c r="V31">
        <v>8880.35</v>
      </c>
      <c r="W31">
        <v>393.27</v>
      </c>
      <c r="X31">
        <v>24.39</v>
      </c>
      <c r="Y31">
        <v>1.8</v>
      </c>
      <c r="Z31">
        <v>13030.191000000001</v>
      </c>
    </row>
    <row r="32" spans="1:26" x14ac:dyDescent="0.2">
      <c r="A32" t="s">
        <v>35</v>
      </c>
      <c r="B32">
        <v>4.88</v>
      </c>
      <c r="C32">
        <v>0.36</v>
      </c>
      <c r="D32">
        <v>-3.85</v>
      </c>
      <c r="E32" s="5">
        <v>524.84</v>
      </c>
      <c r="F32">
        <v>5.21</v>
      </c>
      <c r="G32">
        <v>0.39</v>
      </c>
      <c r="H32">
        <v>-4.1900000000000004</v>
      </c>
      <c r="I32" s="5">
        <v>355.36</v>
      </c>
      <c r="J32">
        <v>6.14</v>
      </c>
      <c r="K32">
        <v>0.36</v>
      </c>
      <c r="L32">
        <v>-2.3199999999999998</v>
      </c>
      <c r="M32" s="5">
        <v>49.96</v>
      </c>
      <c r="N32">
        <v>5.24</v>
      </c>
      <c r="O32">
        <v>0.35</v>
      </c>
      <c r="P32">
        <v>-2.76</v>
      </c>
      <c r="Q32" s="5">
        <v>22.57</v>
      </c>
      <c r="R32">
        <v>167</v>
      </c>
      <c r="S32">
        <v>0.22</v>
      </c>
      <c r="T32">
        <v>5</v>
      </c>
      <c r="U32" s="7">
        <v>2513</v>
      </c>
      <c r="V32">
        <v>1097.72</v>
      </c>
      <c r="W32">
        <v>34.68</v>
      </c>
      <c r="X32">
        <v>3.18</v>
      </c>
      <c r="Y32">
        <v>0.37</v>
      </c>
      <c r="Z32">
        <v>209.86699999999999</v>
      </c>
    </row>
    <row r="33" spans="1:26" x14ac:dyDescent="0.2">
      <c r="A33" t="s">
        <v>36</v>
      </c>
      <c r="B33">
        <v>5.95</v>
      </c>
      <c r="C33">
        <v>0.39</v>
      </c>
      <c r="D33">
        <v>-4.4000000000000004</v>
      </c>
      <c r="E33" s="5">
        <v>3083.99</v>
      </c>
      <c r="F33">
        <v>6.15</v>
      </c>
      <c r="G33">
        <v>0.39</v>
      </c>
      <c r="H33">
        <v>-4.96</v>
      </c>
      <c r="I33" s="5">
        <v>1824.07</v>
      </c>
      <c r="J33">
        <v>6.56</v>
      </c>
      <c r="K33">
        <v>0.28999999999999998</v>
      </c>
      <c r="L33">
        <v>-2.81</v>
      </c>
      <c r="M33" s="5">
        <v>650.51</v>
      </c>
      <c r="N33">
        <v>6.81</v>
      </c>
      <c r="O33">
        <v>0.31</v>
      </c>
      <c r="P33">
        <v>-4.43</v>
      </c>
      <c r="Q33" s="5">
        <v>376.2</v>
      </c>
      <c r="R33">
        <v>310</v>
      </c>
      <c r="S33">
        <v>0.11</v>
      </c>
      <c r="T33">
        <v>3</v>
      </c>
      <c r="U33" s="7">
        <v>5738</v>
      </c>
      <c r="V33">
        <v>9567.73</v>
      </c>
      <c r="W33">
        <v>835.84</v>
      </c>
      <c r="X33">
        <v>60.52</v>
      </c>
      <c r="Y33">
        <v>3.16</v>
      </c>
      <c r="Z33">
        <v>2650.4070000000002</v>
      </c>
    </row>
    <row r="34" spans="1:26" x14ac:dyDescent="0.2">
      <c r="A34" t="s">
        <v>37</v>
      </c>
      <c r="B34">
        <v>5.15</v>
      </c>
      <c r="C34">
        <v>0.47</v>
      </c>
      <c r="D34">
        <v>-4.3099999999999996</v>
      </c>
      <c r="E34" s="5">
        <v>4617.66</v>
      </c>
      <c r="F34">
        <v>3.39</v>
      </c>
      <c r="G34">
        <v>0.62</v>
      </c>
      <c r="H34">
        <v>-5.12</v>
      </c>
      <c r="I34" s="5">
        <v>3367.88</v>
      </c>
      <c r="J34">
        <v>4.3499999999999996</v>
      </c>
      <c r="K34">
        <v>0.53</v>
      </c>
      <c r="L34">
        <v>-4.25</v>
      </c>
      <c r="M34" s="5">
        <v>1598.09</v>
      </c>
      <c r="N34">
        <v>4.62</v>
      </c>
      <c r="O34">
        <v>0.48</v>
      </c>
      <c r="P34">
        <v>-4.84</v>
      </c>
      <c r="Q34" s="5">
        <v>520.20000000000005</v>
      </c>
      <c r="R34">
        <v>239</v>
      </c>
      <c r="S34">
        <v>0.82</v>
      </c>
      <c r="T34">
        <v>40</v>
      </c>
      <c r="U34" s="7">
        <v>6876</v>
      </c>
      <c r="V34">
        <v>2881.92</v>
      </c>
      <c r="W34">
        <v>93.62</v>
      </c>
      <c r="X34">
        <v>6.36</v>
      </c>
      <c r="Y34">
        <v>0.87</v>
      </c>
      <c r="Z34">
        <v>2120.5819999999999</v>
      </c>
    </row>
    <row r="35" spans="1:26" x14ac:dyDescent="0.2">
      <c r="A35" t="s">
        <v>38</v>
      </c>
      <c r="B35">
        <v>7.03</v>
      </c>
      <c r="C35">
        <v>0.34</v>
      </c>
      <c r="D35">
        <v>-7.66</v>
      </c>
      <c r="E35" s="5">
        <v>7923.19</v>
      </c>
      <c r="F35">
        <v>7.34</v>
      </c>
      <c r="G35">
        <v>0.31</v>
      </c>
      <c r="H35">
        <v>-8.11</v>
      </c>
      <c r="I35" s="5">
        <v>5779.15</v>
      </c>
      <c r="J35">
        <v>5.88</v>
      </c>
      <c r="K35">
        <v>0.41</v>
      </c>
      <c r="L35">
        <v>-7.82</v>
      </c>
      <c r="M35" s="5">
        <v>3270.84</v>
      </c>
      <c r="N35">
        <v>6.5</v>
      </c>
      <c r="O35">
        <v>0.34</v>
      </c>
      <c r="P35">
        <v>-7.12</v>
      </c>
      <c r="Q35" s="5">
        <v>2040.01</v>
      </c>
      <c r="R35">
        <v>364</v>
      </c>
      <c r="S35">
        <v>0.77</v>
      </c>
      <c r="T35">
        <v>57</v>
      </c>
      <c r="U35" s="7">
        <v>10789</v>
      </c>
      <c r="V35">
        <v>17203.240000000002</v>
      </c>
      <c r="W35">
        <v>628.13</v>
      </c>
      <c r="X35">
        <v>45.48</v>
      </c>
      <c r="Y35">
        <v>2.6</v>
      </c>
      <c r="Z35">
        <v>11630.022999999999</v>
      </c>
    </row>
    <row r="36" spans="1:26" x14ac:dyDescent="0.2">
      <c r="A36" t="s">
        <v>5</v>
      </c>
      <c r="B36">
        <v>2.37</v>
      </c>
      <c r="C36">
        <v>0.62</v>
      </c>
      <c r="D36">
        <v>-3.43</v>
      </c>
      <c r="E36" s="5">
        <v>3141.58</v>
      </c>
      <c r="F36">
        <v>3.12</v>
      </c>
      <c r="G36">
        <v>0.53</v>
      </c>
      <c r="H36">
        <v>-3.13</v>
      </c>
      <c r="I36" s="5">
        <v>1384.54</v>
      </c>
      <c r="J36">
        <v>3.1</v>
      </c>
      <c r="K36">
        <v>0.51</v>
      </c>
      <c r="L36">
        <v>-3.6</v>
      </c>
      <c r="M36" s="5">
        <v>151.76</v>
      </c>
      <c r="N36">
        <v>2.89</v>
      </c>
      <c r="O36">
        <v>0.61</v>
      </c>
      <c r="P36">
        <v>-3.32</v>
      </c>
      <c r="Q36" s="5">
        <v>48.35</v>
      </c>
      <c r="R36">
        <v>73</v>
      </c>
      <c r="S36">
        <v>0.41</v>
      </c>
      <c r="T36">
        <v>1</v>
      </c>
      <c r="U36" s="7">
        <v>5919</v>
      </c>
      <c r="V36">
        <v>65.739999999999995</v>
      </c>
      <c r="W36">
        <v>1.01</v>
      </c>
      <c r="X36">
        <v>0.18</v>
      </c>
      <c r="Y36">
        <v>0.03</v>
      </c>
      <c r="Z36">
        <v>82.441999999999993</v>
      </c>
    </row>
    <row r="37" spans="1:26" x14ac:dyDescent="0.2">
      <c r="A37" t="s">
        <v>39</v>
      </c>
      <c r="B37">
        <v>2.58</v>
      </c>
      <c r="C37">
        <v>0.65</v>
      </c>
      <c r="D37">
        <v>-5</v>
      </c>
      <c r="E37" s="5">
        <v>14929.16</v>
      </c>
      <c r="F37">
        <v>3.55</v>
      </c>
      <c r="G37">
        <v>0.56000000000000005</v>
      </c>
      <c r="H37">
        <v>-4.74</v>
      </c>
      <c r="I37" s="5">
        <v>12542.38</v>
      </c>
      <c r="J37">
        <v>2.09</v>
      </c>
      <c r="K37">
        <v>0.67</v>
      </c>
      <c r="L37">
        <v>-5.43</v>
      </c>
      <c r="M37" s="5">
        <v>6422.15</v>
      </c>
      <c r="N37">
        <v>3.13</v>
      </c>
      <c r="O37">
        <v>0.56000000000000005</v>
      </c>
      <c r="P37">
        <v>-4.78</v>
      </c>
      <c r="Q37" s="5">
        <v>2381.08</v>
      </c>
      <c r="R37">
        <v>144</v>
      </c>
      <c r="S37">
        <v>0.61</v>
      </c>
      <c r="T37">
        <v>19</v>
      </c>
      <c r="U37" s="7">
        <v>17714</v>
      </c>
      <c r="V37">
        <v>506.96</v>
      </c>
      <c r="W37">
        <v>13.52</v>
      </c>
      <c r="X37">
        <v>1.35</v>
      </c>
      <c r="Y37">
        <v>0.14000000000000001</v>
      </c>
      <c r="Z37">
        <v>1553.8689999999999</v>
      </c>
    </row>
    <row r="38" spans="1:26" x14ac:dyDescent="0.2">
      <c r="A38" t="s">
        <v>40</v>
      </c>
      <c r="B38">
        <v>3.28</v>
      </c>
      <c r="C38">
        <v>0.53</v>
      </c>
      <c r="D38">
        <v>-3.77</v>
      </c>
      <c r="E38" s="5">
        <v>1455.76</v>
      </c>
      <c r="F38">
        <v>3.83</v>
      </c>
      <c r="G38">
        <v>0.53</v>
      </c>
      <c r="H38">
        <v>-3.19</v>
      </c>
      <c r="I38" s="5">
        <v>1063.07</v>
      </c>
      <c r="J38">
        <v>3.31</v>
      </c>
      <c r="K38">
        <v>0.44</v>
      </c>
      <c r="L38">
        <v>-2.57</v>
      </c>
      <c r="M38" s="5">
        <v>498.01</v>
      </c>
      <c r="N38">
        <v>3.91</v>
      </c>
      <c r="O38">
        <v>0.4</v>
      </c>
      <c r="P38">
        <v>-2.95</v>
      </c>
      <c r="Q38" s="5">
        <v>246.78</v>
      </c>
      <c r="R38">
        <v>123</v>
      </c>
      <c r="S38">
        <v>0.09</v>
      </c>
      <c r="T38">
        <v>1</v>
      </c>
      <c r="U38" s="7">
        <v>2112</v>
      </c>
      <c r="V38">
        <v>275.64</v>
      </c>
      <c r="W38">
        <v>9.5500000000000007</v>
      </c>
      <c r="X38">
        <v>0.28999999999999998</v>
      </c>
      <c r="Y38">
        <v>0.14000000000000001</v>
      </c>
      <c r="Z38">
        <v>100.289</v>
      </c>
    </row>
    <row r="39" spans="1:26" x14ac:dyDescent="0.2">
      <c r="A39" t="s">
        <v>16</v>
      </c>
      <c r="B39">
        <v>2.56</v>
      </c>
      <c r="C39">
        <v>0.79</v>
      </c>
      <c r="D39">
        <v>-7.58</v>
      </c>
      <c r="E39" s="5">
        <v>6627.6</v>
      </c>
      <c r="F39">
        <v>1.51</v>
      </c>
      <c r="G39">
        <v>0.9</v>
      </c>
      <c r="H39">
        <v>-7.85</v>
      </c>
      <c r="I39" s="5">
        <v>4064.41</v>
      </c>
      <c r="J39">
        <v>2.08</v>
      </c>
      <c r="K39">
        <v>0.84</v>
      </c>
      <c r="L39">
        <v>-8.11</v>
      </c>
      <c r="M39" s="5">
        <v>1103.77</v>
      </c>
      <c r="N39">
        <v>2.27</v>
      </c>
      <c r="O39">
        <v>0.86</v>
      </c>
      <c r="P39">
        <v>-7.83</v>
      </c>
      <c r="Q39" s="5">
        <v>574.57000000000005</v>
      </c>
      <c r="R39">
        <v>132</v>
      </c>
      <c r="S39">
        <v>0.96</v>
      </c>
      <c r="T39">
        <v>25</v>
      </c>
      <c r="U39" s="7">
        <v>9642</v>
      </c>
      <c r="V39">
        <v>549.20000000000005</v>
      </c>
      <c r="W39">
        <v>13.92</v>
      </c>
      <c r="X39">
        <v>1.57</v>
      </c>
      <c r="Y39">
        <v>0.17</v>
      </c>
      <c r="Z39">
        <v>825.17</v>
      </c>
    </row>
    <row r="40" spans="1:26" x14ac:dyDescent="0.2">
      <c r="A40" t="s">
        <v>41</v>
      </c>
      <c r="B40">
        <v>5.67</v>
      </c>
      <c r="C40">
        <v>0.53</v>
      </c>
      <c r="D40">
        <v>-6.7</v>
      </c>
      <c r="E40" s="5">
        <v>9087.52</v>
      </c>
      <c r="F40">
        <v>5.66</v>
      </c>
      <c r="G40">
        <v>0.51</v>
      </c>
      <c r="H40">
        <v>-6.7</v>
      </c>
      <c r="I40" s="5">
        <v>6666.84</v>
      </c>
      <c r="J40">
        <v>5.18</v>
      </c>
      <c r="K40">
        <v>0.57999999999999996</v>
      </c>
      <c r="L40">
        <v>-6.51</v>
      </c>
      <c r="M40" s="5">
        <v>3731.54</v>
      </c>
      <c r="N40">
        <v>6.1</v>
      </c>
      <c r="O40">
        <v>0.51</v>
      </c>
      <c r="P40">
        <v>-5.29</v>
      </c>
      <c r="Q40" s="5">
        <v>2124.14</v>
      </c>
      <c r="R40">
        <v>326</v>
      </c>
      <c r="S40">
        <v>0.84</v>
      </c>
      <c r="T40">
        <v>61</v>
      </c>
      <c r="U40" s="7">
        <v>12508</v>
      </c>
      <c r="V40">
        <v>13380.1</v>
      </c>
      <c r="W40">
        <v>557.88</v>
      </c>
      <c r="X40">
        <v>39.200000000000003</v>
      </c>
      <c r="Y40">
        <v>2.95</v>
      </c>
      <c r="Z40">
        <v>10159.451999999999</v>
      </c>
    </row>
    <row r="41" spans="1:26" x14ac:dyDescent="0.2">
      <c r="A41" t="s">
        <v>42</v>
      </c>
      <c r="B41">
        <v>5.8</v>
      </c>
      <c r="C41">
        <v>0.38</v>
      </c>
      <c r="D41">
        <v>-2.11</v>
      </c>
      <c r="E41" s="5">
        <v>6606.32</v>
      </c>
      <c r="F41">
        <v>5.77</v>
      </c>
      <c r="G41">
        <v>0.39</v>
      </c>
      <c r="H41">
        <v>-4.03</v>
      </c>
      <c r="I41" s="5">
        <v>5015.04</v>
      </c>
      <c r="J41">
        <v>5.84</v>
      </c>
      <c r="K41">
        <v>0.39</v>
      </c>
      <c r="L41">
        <v>-3.56</v>
      </c>
      <c r="M41" s="5">
        <v>2464.64</v>
      </c>
      <c r="N41">
        <v>4.84</v>
      </c>
      <c r="O41">
        <v>0.41</v>
      </c>
      <c r="P41">
        <v>-2.84</v>
      </c>
      <c r="Q41" s="5">
        <v>904.7</v>
      </c>
      <c r="R41">
        <v>250</v>
      </c>
      <c r="S41">
        <v>0.67</v>
      </c>
      <c r="T41">
        <v>22</v>
      </c>
      <c r="U41" s="7">
        <v>8922</v>
      </c>
      <c r="V41">
        <v>4785.75</v>
      </c>
      <c r="W41">
        <v>244.19</v>
      </c>
      <c r="X41">
        <v>13.39</v>
      </c>
      <c r="Y41">
        <v>0.65</v>
      </c>
      <c r="Z41">
        <v>3366.2660000000001</v>
      </c>
    </row>
    <row r="42" spans="1:26" x14ac:dyDescent="0.2">
      <c r="A42" t="s">
        <v>43</v>
      </c>
      <c r="B42">
        <v>8.2200000000000006</v>
      </c>
      <c r="C42">
        <v>0.32</v>
      </c>
      <c r="D42">
        <v>-3.87</v>
      </c>
      <c r="E42" s="5">
        <v>11374.73</v>
      </c>
      <c r="F42">
        <v>7.42</v>
      </c>
      <c r="G42">
        <v>0.34</v>
      </c>
      <c r="H42">
        <v>-5.45</v>
      </c>
      <c r="I42" s="5">
        <v>10163.57</v>
      </c>
      <c r="J42">
        <v>7.29</v>
      </c>
      <c r="K42">
        <v>0.33</v>
      </c>
      <c r="L42">
        <v>-4.45</v>
      </c>
      <c r="M42" s="5">
        <v>8599.36</v>
      </c>
      <c r="N42">
        <v>6.92</v>
      </c>
      <c r="O42">
        <v>0.31</v>
      </c>
      <c r="P42">
        <v>-4.78</v>
      </c>
      <c r="Q42" s="5">
        <v>7443.19</v>
      </c>
      <c r="R42">
        <v>474</v>
      </c>
      <c r="S42">
        <v>0.66</v>
      </c>
      <c r="T42">
        <v>43</v>
      </c>
      <c r="U42" s="7">
        <v>13272</v>
      </c>
      <c r="V42">
        <v>23138.080000000002</v>
      </c>
      <c r="W42">
        <v>2504.94</v>
      </c>
      <c r="X42">
        <v>257.76</v>
      </c>
      <c r="Y42">
        <v>14.89</v>
      </c>
      <c r="Z42">
        <v>24963.075000000001</v>
      </c>
    </row>
    <row r="43" spans="1:26" x14ac:dyDescent="0.2">
      <c r="A43" t="s">
        <v>17</v>
      </c>
      <c r="B43">
        <v>6.88</v>
      </c>
      <c r="C43">
        <v>0.26</v>
      </c>
      <c r="D43">
        <v>-4.55</v>
      </c>
      <c r="E43" s="5">
        <v>3958.7</v>
      </c>
      <c r="F43">
        <v>6.11</v>
      </c>
      <c r="G43">
        <v>0.27</v>
      </c>
      <c r="H43">
        <v>-4.79</v>
      </c>
      <c r="I43" s="5">
        <v>2003.45</v>
      </c>
      <c r="J43">
        <v>6.45</v>
      </c>
      <c r="K43">
        <v>0.28000000000000003</v>
      </c>
      <c r="L43">
        <v>-5.44</v>
      </c>
      <c r="M43" s="5">
        <v>1044.23</v>
      </c>
      <c r="N43">
        <v>5.87</v>
      </c>
      <c r="O43">
        <v>0.28999999999999998</v>
      </c>
      <c r="P43">
        <v>-5.44</v>
      </c>
      <c r="Q43" s="5">
        <v>842.51</v>
      </c>
      <c r="R43">
        <v>366</v>
      </c>
      <c r="S43">
        <v>0.91</v>
      </c>
      <c r="T43">
        <v>140</v>
      </c>
      <c r="U43" s="7">
        <v>8177</v>
      </c>
      <c r="V43">
        <v>19801.98</v>
      </c>
      <c r="W43">
        <v>696.85</v>
      </c>
      <c r="X43">
        <v>41.07</v>
      </c>
      <c r="Y43">
        <v>5.42</v>
      </c>
      <c r="Z43">
        <v>5164.5379999999996</v>
      </c>
    </row>
    <row r="44" spans="1:26" x14ac:dyDescent="0.2">
      <c r="A44" t="s">
        <v>44</v>
      </c>
      <c r="B44">
        <v>1.38</v>
      </c>
      <c r="C44">
        <v>0.91</v>
      </c>
      <c r="D44">
        <v>-6.32</v>
      </c>
      <c r="E44" s="5">
        <v>14423.25</v>
      </c>
      <c r="F44">
        <v>2.09</v>
      </c>
      <c r="G44">
        <v>0.85</v>
      </c>
      <c r="H44">
        <v>-6.22</v>
      </c>
      <c r="I44" s="5">
        <v>11557.13</v>
      </c>
      <c r="J44">
        <v>1.69</v>
      </c>
      <c r="K44">
        <v>0.89</v>
      </c>
      <c r="L44">
        <v>-5.61</v>
      </c>
      <c r="M44" s="5">
        <v>5093.8</v>
      </c>
      <c r="N44">
        <v>1.68</v>
      </c>
      <c r="O44">
        <v>0.86</v>
      </c>
      <c r="P44">
        <v>-5.8</v>
      </c>
      <c r="Q44" s="5">
        <v>2005.74</v>
      </c>
      <c r="R44">
        <v>109</v>
      </c>
      <c r="S44">
        <v>0.95</v>
      </c>
      <c r="T44">
        <v>61</v>
      </c>
      <c r="U44" s="7">
        <v>17449</v>
      </c>
      <c r="V44">
        <v>177.16</v>
      </c>
      <c r="W44">
        <v>5.09</v>
      </c>
      <c r="X44">
        <v>0.49</v>
      </c>
      <c r="Y44">
        <v>0.05</v>
      </c>
      <c r="Z44">
        <v>1105.5730000000001</v>
      </c>
    </row>
    <row r="45" spans="1:26" x14ac:dyDescent="0.2">
      <c r="A45" t="s">
        <v>8</v>
      </c>
      <c r="B45">
        <v>4.2699999999999996</v>
      </c>
      <c r="C45">
        <v>0.52</v>
      </c>
      <c r="D45">
        <v>-2.64</v>
      </c>
      <c r="E45" s="5">
        <v>18647.57</v>
      </c>
      <c r="F45">
        <v>5.19</v>
      </c>
      <c r="G45">
        <v>0.48</v>
      </c>
      <c r="H45">
        <v>-2.59</v>
      </c>
      <c r="I45" s="5">
        <v>16041.55</v>
      </c>
      <c r="J45">
        <v>4.6900000000000004</v>
      </c>
      <c r="K45">
        <v>0.5</v>
      </c>
      <c r="L45">
        <v>-2.75</v>
      </c>
      <c r="M45" s="5">
        <v>10417.33</v>
      </c>
      <c r="N45">
        <v>4.8899999999999997</v>
      </c>
      <c r="O45">
        <v>0.51</v>
      </c>
      <c r="P45">
        <v>-1.69</v>
      </c>
      <c r="Q45" s="5">
        <v>6862.34</v>
      </c>
      <c r="R45">
        <v>181</v>
      </c>
      <c r="S45">
        <v>0.63</v>
      </c>
      <c r="T45">
        <v>9</v>
      </c>
      <c r="U45" s="7">
        <v>22240</v>
      </c>
      <c r="V45">
        <v>1330.16</v>
      </c>
      <c r="W45">
        <v>44.22</v>
      </c>
      <c r="X45">
        <v>3.02</v>
      </c>
      <c r="Y45">
        <v>0.3</v>
      </c>
      <c r="Z45">
        <v>7.0579999999999998</v>
      </c>
    </row>
    <row r="46" spans="1:26" x14ac:dyDescent="0.2">
      <c r="A46" t="s">
        <v>45</v>
      </c>
      <c r="B46">
        <v>7.96</v>
      </c>
      <c r="C46">
        <v>0.34</v>
      </c>
      <c r="D46">
        <v>-3.77</v>
      </c>
      <c r="E46" s="5">
        <v>10559.79</v>
      </c>
      <c r="F46">
        <v>6.85</v>
      </c>
      <c r="G46">
        <v>0.32</v>
      </c>
      <c r="H46">
        <v>-4.84</v>
      </c>
      <c r="I46" s="5">
        <v>8449.1</v>
      </c>
      <c r="J46">
        <v>7.47</v>
      </c>
      <c r="K46">
        <v>0.36</v>
      </c>
      <c r="L46">
        <v>-4.25</v>
      </c>
      <c r="M46" s="5">
        <v>5085.05</v>
      </c>
      <c r="N46">
        <v>7.02</v>
      </c>
      <c r="O46">
        <v>0.37</v>
      </c>
      <c r="P46">
        <v>-4.1500000000000004</v>
      </c>
      <c r="Q46" s="5">
        <v>3695.36</v>
      </c>
      <c r="R46">
        <v>623</v>
      </c>
      <c r="S46">
        <v>0.59</v>
      </c>
      <c r="T46">
        <v>31</v>
      </c>
      <c r="U46" s="7">
        <v>14048</v>
      </c>
      <c r="V46">
        <v>51347.88</v>
      </c>
      <c r="W46">
        <v>5502.26</v>
      </c>
      <c r="X46">
        <v>391.85</v>
      </c>
      <c r="Y46">
        <v>24.7</v>
      </c>
      <c r="Z46">
        <v>41611.213000000003</v>
      </c>
    </row>
    <row r="47" spans="1:26" x14ac:dyDescent="0.2">
      <c r="A47" t="s">
        <v>46</v>
      </c>
      <c r="B47">
        <v>6.92</v>
      </c>
      <c r="C47">
        <v>0.16</v>
      </c>
      <c r="D47">
        <v>-2.2599999999999998</v>
      </c>
      <c r="E47" s="5">
        <v>890.62</v>
      </c>
      <c r="F47">
        <v>7.93</v>
      </c>
      <c r="G47">
        <v>0.15</v>
      </c>
      <c r="H47">
        <v>-2.33</v>
      </c>
      <c r="I47" s="5">
        <v>675.5</v>
      </c>
      <c r="J47">
        <v>6.88</v>
      </c>
      <c r="K47">
        <v>0.17</v>
      </c>
      <c r="L47">
        <v>-2.93</v>
      </c>
      <c r="M47" s="5">
        <v>526.72</v>
      </c>
      <c r="N47">
        <v>7.47</v>
      </c>
      <c r="O47">
        <v>0.18</v>
      </c>
      <c r="P47">
        <v>-2.52</v>
      </c>
      <c r="Q47" s="5">
        <v>437.15</v>
      </c>
      <c r="R47">
        <v>559</v>
      </c>
      <c r="S47">
        <v>0.05</v>
      </c>
      <c r="T47">
        <v>3</v>
      </c>
      <c r="U47" s="7">
        <v>3148</v>
      </c>
      <c r="V47">
        <v>7134.19</v>
      </c>
      <c r="W47">
        <v>83.43</v>
      </c>
      <c r="X47">
        <v>8.26</v>
      </c>
      <c r="Y47">
        <v>0.49</v>
      </c>
      <c r="Z47">
        <v>3875.3389999999999</v>
      </c>
    </row>
    <row r="48" spans="1:26" x14ac:dyDescent="0.2">
      <c r="A48" t="s">
        <v>47</v>
      </c>
      <c r="B48">
        <v>7.58</v>
      </c>
      <c r="C48">
        <v>0.47</v>
      </c>
      <c r="D48">
        <v>-9.23</v>
      </c>
      <c r="E48" s="5">
        <v>1443.81</v>
      </c>
      <c r="F48">
        <v>6.74</v>
      </c>
      <c r="G48">
        <v>0.6</v>
      </c>
      <c r="H48">
        <v>-10.029999999999999</v>
      </c>
      <c r="I48" s="5">
        <v>1198.97</v>
      </c>
      <c r="J48">
        <v>6.26</v>
      </c>
      <c r="K48">
        <v>0.52</v>
      </c>
      <c r="L48">
        <v>-8.99</v>
      </c>
      <c r="M48" s="5">
        <v>977.51</v>
      </c>
      <c r="N48">
        <v>5.58</v>
      </c>
      <c r="O48">
        <v>0.59</v>
      </c>
      <c r="P48">
        <v>-9</v>
      </c>
      <c r="Q48" s="5">
        <v>775.2</v>
      </c>
      <c r="R48">
        <v>618</v>
      </c>
      <c r="S48">
        <v>0.79</v>
      </c>
      <c r="T48">
        <v>32</v>
      </c>
      <c r="U48" s="7">
        <v>3134</v>
      </c>
      <c r="V48">
        <v>31316.34</v>
      </c>
      <c r="W48">
        <v>3553.66</v>
      </c>
      <c r="X48">
        <v>4.6399999999999997</v>
      </c>
      <c r="Y48">
        <v>4.13</v>
      </c>
      <c r="Z48">
        <v>4535.6090000000004</v>
      </c>
    </row>
    <row r="49" spans="1:26" x14ac:dyDescent="0.2">
      <c r="A49" t="s">
        <v>18</v>
      </c>
      <c r="B49">
        <v>4.24</v>
      </c>
      <c r="C49">
        <v>0.44</v>
      </c>
      <c r="D49">
        <v>-5.69</v>
      </c>
      <c r="E49" s="5">
        <v>2999.47</v>
      </c>
      <c r="F49">
        <v>4.08</v>
      </c>
      <c r="G49">
        <v>0.42</v>
      </c>
      <c r="H49">
        <v>-3.77</v>
      </c>
      <c r="I49" s="5">
        <v>2451.5500000000002</v>
      </c>
      <c r="J49">
        <v>4.1500000000000004</v>
      </c>
      <c r="K49">
        <v>0.39</v>
      </c>
      <c r="L49">
        <v>-5.62</v>
      </c>
      <c r="M49" s="5">
        <v>1113.06</v>
      </c>
      <c r="N49">
        <v>3.8</v>
      </c>
      <c r="O49">
        <v>0.36</v>
      </c>
      <c r="P49">
        <v>-5.58</v>
      </c>
      <c r="Q49" s="5">
        <v>654.79999999999995</v>
      </c>
      <c r="R49">
        <v>118</v>
      </c>
      <c r="S49">
        <v>0.19</v>
      </c>
      <c r="T49">
        <v>1</v>
      </c>
      <c r="U49" s="7">
        <v>3810</v>
      </c>
      <c r="V49">
        <v>365.89</v>
      </c>
      <c r="W49">
        <v>9.85</v>
      </c>
      <c r="X49">
        <v>0.56999999999999995</v>
      </c>
      <c r="Y49">
        <v>0.1</v>
      </c>
      <c r="Z49">
        <v>226.57599999999999</v>
      </c>
    </row>
    <row r="50" spans="1:26" x14ac:dyDescent="0.2">
      <c r="A50" t="s">
        <v>3</v>
      </c>
      <c r="B50">
        <v>8.14</v>
      </c>
      <c r="C50">
        <v>0.24</v>
      </c>
      <c r="D50">
        <v>-6.28</v>
      </c>
      <c r="E50" s="5">
        <v>968.18</v>
      </c>
      <c r="F50">
        <v>6.22</v>
      </c>
      <c r="G50">
        <v>0.36</v>
      </c>
      <c r="H50">
        <v>-5.36</v>
      </c>
      <c r="I50" s="5">
        <v>557.69000000000005</v>
      </c>
      <c r="J50">
        <v>6.87</v>
      </c>
      <c r="K50">
        <v>0.34</v>
      </c>
      <c r="L50">
        <v>-4.53</v>
      </c>
      <c r="M50" s="5">
        <v>326.08999999999997</v>
      </c>
      <c r="N50">
        <v>6.61</v>
      </c>
      <c r="O50">
        <v>0.32</v>
      </c>
      <c r="P50">
        <v>-4.91</v>
      </c>
      <c r="Q50" s="5">
        <v>208.69</v>
      </c>
      <c r="R50">
        <v>623</v>
      </c>
      <c r="S50">
        <v>0.26</v>
      </c>
      <c r="T50">
        <v>11</v>
      </c>
      <c r="U50" s="7">
        <v>2094</v>
      </c>
      <c r="V50">
        <v>26713.99</v>
      </c>
      <c r="W50">
        <v>1317.59</v>
      </c>
      <c r="X50">
        <v>146.63</v>
      </c>
      <c r="Y50">
        <v>8.41</v>
      </c>
      <c r="Z50">
        <v>3372.96</v>
      </c>
    </row>
    <row r="51" spans="1:26" x14ac:dyDescent="0.2">
      <c r="U51" s="7"/>
    </row>
  </sheetData>
  <sortState xmlns:xlrd2="http://schemas.microsoft.com/office/spreadsheetml/2017/richdata2" ref="A3:U50">
    <sortCondition ref="A3:A50"/>
    <sortCondition ref="D3:D5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E3A6-FA89-D446-8EA2-6E08865A8023}">
  <dimension ref="A1:F49"/>
  <sheetViews>
    <sheetView workbookViewId="0">
      <selection activeCell="C1" sqref="C1:F1048576"/>
    </sheetView>
  </sheetViews>
  <sheetFormatPr baseColWidth="10" defaultRowHeight="16" x14ac:dyDescent="0.2"/>
  <cols>
    <col min="1" max="1" width="6.5" bestFit="1" customWidth="1"/>
    <col min="2" max="2" width="24.33203125" customWidth="1"/>
    <col min="3" max="3" width="24.33203125" style="5" customWidth="1"/>
    <col min="4" max="4" width="23.33203125" style="5" customWidth="1"/>
    <col min="5" max="5" width="27.33203125" style="5" customWidth="1"/>
    <col min="6" max="6" width="27" style="5" customWidth="1"/>
  </cols>
  <sheetData>
    <row r="1" spans="1:6" x14ac:dyDescent="0.2">
      <c r="A1" t="s">
        <v>48</v>
      </c>
      <c r="B1" t="s">
        <v>62</v>
      </c>
      <c r="C1" s="5" t="s">
        <v>63</v>
      </c>
      <c r="D1" s="5" t="s">
        <v>64</v>
      </c>
      <c r="E1" s="5" t="s">
        <v>65</v>
      </c>
      <c r="F1" s="5" t="s">
        <v>66</v>
      </c>
    </row>
    <row r="2" spans="1:6" x14ac:dyDescent="0.2">
      <c r="A2" t="s">
        <v>1</v>
      </c>
      <c r="B2">
        <v>4348</v>
      </c>
      <c r="C2" s="5">
        <v>2630.93</v>
      </c>
      <c r="D2" s="5">
        <v>1861.86</v>
      </c>
      <c r="E2" s="5">
        <v>796.18</v>
      </c>
      <c r="F2" s="5">
        <v>426.74</v>
      </c>
    </row>
    <row r="3" spans="1:6" x14ac:dyDescent="0.2">
      <c r="A3" t="s">
        <v>11</v>
      </c>
      <c r="B3">
        <v>21268</v>
      </c>
      <c r="C3" s="5">
        <v>18346.009999999998</v>
      </c>
      <c r="D3" s="5">
        <v>15834.14</v>
      </c>
      <c r="E3" s="5">
        <v>10284.41</v>
      </c>
      <c r="F3" s="5">
        <v>7275.08</v>
      </c>
    </row>
    <row r="4" spans="1:6" x14ac:dyDescent="0.2">
      <c r="A4" t="s">
        <v>0</v>
      </c>
      <c r="B4">
        <v>9218</v>
      </c>
      <c r="C4" s="5">
        <v>7028.86</v>
      </c>
      <c r="D4" s="5">
        <v>5433.75</v>
      </c>
      <c r="E4" s="5">
        <v>2897.81</v>
      </c>
      <c r="F4" s="5">
        <v>1637.02</v>
      </c>
    </row>
    <row r="5" spans="1:6" x14ac:dyDescent="0.2">
      <c r="A5" t="s">
        <v>12</v>
      </c>
      <c r="B5">
        <v>341</v>
      </c>
      <c r="C5" s="5">
        <v>274.27999999999997</v>
      </c>
      <c r="D5" s="5">
        <v>229.5</v>
      </c>
      <c r="E5" s="5">
        <v>133.27000000000001</v>
      </c>
      <c r="F5" s="5">
        <v>99.14</v>
      </c>
    </row>
    <row r="6" spans="1:6" x14ac:dyDescent="0.2">
      <c r="A6" t="s">
        <v>10</v>
      </c>
      <c r="B6">
        <v>5728</v>
      </c>
      <c r="C6" s="5">
        <v>4196.67</v>
      </c>
      <c r="D6" s="5">
        <v>3511.68</v>
      </c>
      <c r="E6" s="5">
        <v>2502.5100000000002</v>
      </c>
      <c r="F6" s="5">
        <v>1850.42</v>
      </c>
    </row>
    <row r="7" spans="1:6" x14ac:dyDescent="0.2">
      <c r="A7" t="s">
        <v>2</v>
      </c>
      <c r="B7">
        <v>338</v>
      </c>
      <c r="C7" s="5">
        <v>249.28</v>
      </c>
      <c r="D7" s="5">
        <v>172.4</v>
      </c>
      <c r="E7" s="5">
        <v>75.56</v>
      </c>
      <c r="F7" s="5">
        <v>40.950000000000003</v>
      </c>
    </row>
    <row r="8" spans="1:6" x14ac:dyDescent="0.2">
      <c r="A8" t="s">
        <v>13</v>
      </c>
      <c r="B8">
        <v>4875</v>
      </c>
      <c r="C8" s="5">
        <v>2125.9699999999998</v>
      </c>
      <c r="D8" s="5">
        <v>1457.21</v>
      </c>
      <c r="E8" s="5">
        <v>933.74</v>
      </c>
      <c r="F8" s="5">
        <v>582.67999999999995</v>
      </c>
    </row>
    <row r="9" spans="1:6" x14ac:dyDescent="0.2">
      <c r="A9" t="s">
        <v>14</v>
      </c>
      <c r="B9">
        <v>22775</v>
      </c>
      <c r="C9" s="5">
        <v>5002.87</v>
      </c>
      <c r="D9" s="5">
        <v>1569.57</v>
      </c>
      <c r="E9" s="5">
        <v>967.49</v>
      </c>
      <c r="F9" s="5">
        <v>664.1</v>
      </c>
    </row>
    <row r="10" spans="1:6" x14ac:dyDescent="0.2">
      <c r="A10" t="s">
        <v>15</v>
      </c>
      <c r="B10">
        <v>3566</v>
      </c>
      <c r="C10" s="5">
        <v>2590.2399999999998</v>
      </c>
      <c r="D10" s="5">
        <v>1715.57</v>
      </c>
      <c r="E10" s="5">
        <v>769.66</v>
      </c>
      <c r="F10" s="5">
        <v>422.03</v>
      </c>
    </row>
    <row r="11" spans="1:6" x14ac:dyDescent="0.2">
      <c r="A11" t="s">
        <v>19</v>
      </c>
      <c r="B11">
        <v>3261</v>
      </c>
      <c r="C11" s="5">
        <v>1959.24</v>
      </c>
      <c r="D11" s="5">
        <v>1028.8800000000001</v>
      </c>
      <c r="E11" s="5">
        <v>382.54</v>
      </c>
      <c r="F11" s="5">
        <v>167.4</v>
      </c>
    </row>
    <row r="12" spans="1:6" x14ac:dyDescent="0.2">
      <c r="A12" t="s">
        <v>9</v>
      </c>
      <c r="B12">
        <v>14183</v>
      </c>
      <c r="C12" s="5">
        <v>11104.2</v>
      </c>
      <c r="D12" s="5">
        <v>8819.2800000000007</v>
      </c>
      <c r="E12" s="5">
        <v>5470.61</v>
      </c>
      <c r="F12" s="5">
        <v>4415.93</v>
      </c>
    </row>
    <row r="13" spans="1:6" x14ac:dyDescent="0.2">
      <c r="A13" t="s">
        <v>20</v>
      </c>
      <c r="B13">
        <v>10714</v>
      </c>
      <c r="C13" s="5">
        <v>4000.37</v>
      </c>
      <c r="D13" s="5">
        <v>2498.17</v>
      </c>
      <c r="E13" s="5">
        <v>1055.1099999999999</v>
      </c>
      <c r="F13" s="5">
        <v>740.26</v>
      </c>
    </row>
    <row r="14" spans="1:6" x14ac:dyDescent="0.2">
      <c r="A14" t="s">
        <v>7</v>
      </c>
      <c r="B14">
        <v>11584</v>
      </c>
      <c r="C14" s="5">
        <v>7397.59</v>
      </c>
      <c r="D14" s="5">
        <v>4951.1899999999996</v>
      </c>
      <c r="E14" s="5">
        <v>933.74</v>
      </c>
      <c r="F14" s="5">
        <v>103.82</v>
      </c>
    </row>
    <row r="15" spans="1:6" x14ac:dyDescent="0.2">
      <c r="A15" t="s">
        <v>21</v>
      </c>
      <c r="B15">
        <v>21992</v>
      </c>
      <c r="C15" s="5">
        <v>19887.79</v>
      </c>
      <c r="D15" s="5">
        <v>18187.75</v>
      </c>
      <c r="E15" s="5">
        <v>15821.92</v>
      </c>
      <c r="F15" s="5">
        <v>14455.01</v>
      </c>
    </row>
    <row r="16" spans="1:6" x14ac:dyDescent="0.2">
      <c r="A16" t="s">
        <v>22</v>
      </c>
      <c r="B16">
        <v>10462</v>
      </c>
      <c r="C16" s="5">
        <v>7056.31</v>
      </c>
      <c r="D16" s="5">
        <v>4493.67</v>
      </c>
      <c r="E16" s="5">
        <v>2436.7399999999998</v>
      </c>
      <c r="F16" s="5">
        <v>1692.79</v>
      </c>
    </row>
    <row r="17" spans="1:6" x14ac:dyDescent="0.2">
      <c r="A17" t="s">
        <v>23</v>
      </c>
      <c r="B17">
        <v>2960</v>
      </c>
      <c r="C17" s="5">
        <v>1935.21</v>
      </c>
      <c r="D17" s="5">
        <v>1195.96</v>
      </c>
      <c r="E17" s="5">
        <v>279.83</v>
      </c>
      <c r="F17" s="5">
        <v>60.06</v>
      </c>
    </row>
    <row r="18" spans="1:6" x14ac:dyDescent="0.2">
      <c r="A18" t="s">
        <v>25</v>
      </c>
      <c r="B18">
        <v>7282</v>
      </c>
      <c r="C18" s="5">
        <v>5548.52</v>
      </c>
      <c r="D18" s="5">
        <v>4582.67</v>
      </c>
      <c r="E18" s="5">
        <v>2782.72</v>
      </c>
      <c r="F18" s="5">
        <v>1642.2</v>
      </c>
    </row>
    <row r="19" spans="1:6" x14ac:dyDescent="0.2">
      <c r="A19" t="s">
        <v>24</v>
      </c>
      <c r="B19">
        <v>8853</v>
      </c>
      <c r="C19" s="5">
        <v>3906</v>
      </c>
      <c r="D19" s="5">
        <v>2313.04</v>
      </c>
      <c r="E19" s="5">
        <v>1231.99</v>
      </c>
      <c r="F19" s="5">
        <v>812.24</v>
      </c>
    </row>
    <row r="20" spans="1:6" x14ac:dyDescent="0.2">
      <c r="A20" t="s">
        <v>26</v>
      </c>
      <c r="B20">
        <v>5003</v>
      </c>
      <c r="C20" s="5">
        <v>2877.48</v>
      </c>
      <c r="D20" s="5">
        <v>2163.06</v>
      </c>
      <c r="E20" s="5">
        <v>1621.15</v>
      </c>
      <c r="F20" s="5">
        <v>1222.8900000000001</v>
      </c>
    </row>
    <row r="21" spans="1:6" x14ac:dyDescent="0.2">
      <c r="A21" t="s">
        <v>27</v>
      </c>
      <c r="B21">
        <v>4181</v>
      </c>
      <c r="C21" s="5">
        <v>2057.35</v>
      </c>
      <c r="D21" s="5">
        <v>1373.27</v>
      </c>
      <c r="E21" s="5">
        <v>717.24</v>
      </c>
      <c r="F21" s="5">
        <v>415.19</v>
      </c>
    </row>
    <row r="22" spans="1:6" x14ac:dyDescent="0.2">
      <c r="A22" t="s">
        <v>6</v>
      </c>
      <c r="B22">
        <v>6952</v>
      </c>
      <c r="C22" s="5">
        <v>5591.44</v>
      </c>
      <c r="D22" s="5">
        <v>4408.6499999999996</v>
      </c>
      <c r="E22" s="5">
        <v>1945.99</v>
      </c>
      <c r="F22" s="5">
        <v>1087.8399999999999</v>
      </c>
    </row>
    <row r="23" spans="1:6" x14ac:dyDescent="0.2">
      <c r="A23" t="s">
        <v>28</v>
      </c>
      <c r="B23">
        <v>12643</v>
      </c>
      <c r="C23" s="5">
        <v>9788.75</v>
      </c>
      <c r="D23" s="5">
        <v>7671.43</v>
      </c>
      <c r="E23" s="5">
        <v>4222.18</v>
      </c>
      <c r="F23" s="5">
        <v>2459.66</v>
      </c>
    </row>
    <row r="24" spans="1:6" x14ac:dyDescent="0.2">
      <c r="A24" t="s">
        <v>29</v>
      </c>
      <c r="B24">
        <v>8906</v>
      </c>
      <c r="C24" s="5">
        <v>4664.96</v>
      </c>
      <c r="D24" s="5">
        <v>2794.51</v>
      </c>
      <c r="E24" s="5">
        <v>798.16</v>
      </c>
      <c r="F24" s="5">
        <v>320.94</v>
      </c>
    </row>
    <row r="25" spans="1:6" x14ac:dyDescent="0.2">
      <c r="A25" t="s">
        <v>4</v>
      </c>
      <c r="B25">
        <v>19744</v>
      </c>
      <c r="C25" s="5">
        <v>12992.18</v>
      </c>
      <c r="D25" s="5">
        <v>11145.06</v>
      </c>
      <c r="E25" s="5">
        <v>7001.04</v>
      </c>
      <c r="F25" s="5">
        <v>5397.41</v>
      </c>
    </row>
    <row r="26" spans="1:6" x14ac:dyDescent="0.2">
      <c r="A26" t="s">
        <v>30</v>
      </c>
      <c r="B26">
        <v>7728</v>
      </c>
      <c r="C26" s="5">
        <v>4300.24</v>
      </c>
      <c r="D26" s="5">
        <v>3488.89</v>
      </c>
      <c r="E26" s="5">
        <v>1948.88</v>
      </c>
      <c r="F26" s="5">
        <v>1159.67</v>
      </c>
    </row>
    <row r="27" spans="1:6" x14ac:dyDescent="0.2">
      <c r="A27" t="s">
        <v>31</v>
      </c>
      <c r="B27">
        <v>2887</v>
      </c>
      <c r="C27" s="5">
        <v>2050.17</v>
      </c>
      <c r="D27" s="5">
        <v>1473.5</v>
      </c>
      <c r="E27" s="5">
        <v>753.57</v>
      </c>
      <c r="F27" s="5">
        <v>396.42</v>
      </c>
    </row>
    <row r="28" spans="1:6" x14ac:dyDescent="0.2">
      <c r="A28" t="s">
        <v>32</v>
      </c>
      <c r="B28">
        <v>24021</v>
      </c>
      <c r="C28" s="5">
        <v>22339.67</v>
      </c>
      <c r="D28" s="5">
        <v>19766.25</v>
      </c>
      <c r="E28" s="5">
        <v>2737.13</v>
      </c>
      <c r="F28" s="5">
        <v>467.73</v>
      </c>
    </row>
    <row r="29" spans="1:6" x14ac:dyDescent="0.2">
      <c r="A29" t="s">
        <v>33</v>
      </c>
      <c r="B29">
        <v>3385</v>
      </c>
      <c r="C29" s="5">
        <v>2270.81</v>
      </c>
      <c r="D29" s="5">
        <v>1473.75</v>
      </c>
      <c r="E29" s="5">
        <v>586.69000000000005</v>
      </c>
      <c r="F29" s="5">
        <v>311.25</v>
      </c>
    </row>
    <row r="30" spans="1:6" x14ac:dyDescent="0.2">
      <c r="A30" t="s">
        <v>34</v>
      </c>
      <c r="B30">
        <v>23961</v>
      </c>
      <c r="C30" s="5">
        <v>21457.9</v>
      </c>
      <c r="D30" s="5">
        <v>19651.66</v>
      </c>
      <c r="E30" s="5">
        <v>15467.86</v>
      </c>
      <c r="F30" s="5">
        <v>11249.4</v>
      </c>
    </row>
    <row r="31" spans="1:6" x14ac:dyDescent="0.2">
      <c r="A31" t="s">
        <v>35</v>
      </c>
      <c r="B31">
        <v>2513</v>
      </c>
      <c r="C31" s="5">
        <v>524.84</v>
      </c>
      <c r="D31" s="5">
        <v>355.36</v>
      </c>
      <c r="E31" s="5">
        <v>49.96</v>
      </c>
      <c r="F31" s="5">
        <v>22.57</v>
      </c>
    </row>
    <row r="32" spans="1:6" x14ac:dyDescent="0.2">
      <c r="A32" t="s">
        <v>36</v>
      </c>
      <c r="B32">
        <v>5738</v>
      </c>
      <c r="C32" s="5">
        <v>3083.99</v>
      </c>
      <c r="D32" s="5">
        <v>1824.07</v>
      </c>
      <c r="E32" s="5">
        <v>650.51</v>
      </c>
      <c r="F32" s="5">
        <v>376.2</v>
      </c>
    </row>
    <row r="33" spans="1:6" x14ac:dyDescent="0.2">
      <c r="A33" t="s">
        <v>37</v>
      </c>
      <c r="B33">
        <v>6876</v>
      </c>
      <c r="C33" s="5">
        <v>4617.66</v>
      </c>
      <c r="D33" s="5">
        <v>3367.88</v>
      </c>
      <c r="E33" s="5">
        <v>1598.09</v>
      </c>
      <c r="F33" s="5">
        <v>520.20000000000005</v>
      </c>
    </row>
    <row r="34" spans="1:6" x14ac:dyDescent="0.2">
      <c r="A34" t="s">
        <v>38</v>
      </c>
      <c r="B34">
        <v>10789</v>
      </c>
      <c r="C34" s="5">
        <v>7923.19</v>
      </c>
      <c r="D34" s="5">
        <v>5779.15</v>
      </c>
      <c r="E34" s="5">
        <v>3270.84</v>
      </c>
      <c r="F34" s="5">
        <v>2040.01</v>
      </c>
    </row>
    <row r="35" spans="1:6" x14ac:dyDescent="0.2">
      <c r="A35" t="s">
        <v>5</v>
      </c>
      <c r="B35">
        <v>5919</v>
      </c>
      <c r="C35" s="5">
        <v>3141.58</v>
      </c>
      <c r="D35" s="5">
        <v>1384.54</v>
      </c>
      <c r="E35" s="5">
        <v>151.76</v>
      </c>
      <c r="F35" s="5">
        <v>48.35</v>
      </c>
    </row>
    <row r="36" spans="1:6" x14ac:dyDescent="0.2">
      <c r="A36" t="s">
        <v>39</v>
      </c>
      <c r="B36">
        <v>17714</v>
      </c>
      <c r="C36" s="5">
        <v>14929.16</v>
      </c>
      <c r="D36" s="5">
        <v>12542.38</v>
      </c>
      <c r="E36" s="5">
        <v>6422.15</v>
      </c>
      <c r="F36" s="5">
        <v>2381.08</v>
      </c>
    </row>
    <row r="37" spans="1:6" x14ac:dyDescent="0.2">
      <c r="A37" t="s">
        <v>40</v>
      </c>
      <c r="B37">
        <v>2112</v>
      </c>
      <c r="C37" s="5">
        <v>1455.76</v>
      </c>
      <c r="D37" s="5">
        <v>1063.07</v>
      </c>
      <c r="E37" s="5">
        <v>498.01</v>
      </c>
      <c r="F37" s="5">
        <v>246.78</v>
      </c>
    </row>
    <row r="38" spans="1:6" x14ac:dyDescent="0.2">
      <c r="A38" t="s">
        <v>16</v>
      </c>
      <c r="B38">
        <v>9642</v>
      </c>
      <c r="C38" s="5">
        <v>6627.6</v>
      </c>
      <c r="D38" s="5">
        <v>4064.41</v>
      </c>
      <c r="E38" s="5">
        <v>1103.77</v>
      </c>
      <c r="F38" s="5">
        <v>574.57000000000005</v>
      </c>
    </row>
    <row r="39" spans="1:6" x14ac:dyDescent="0.2">
      <c r="A39" t="s">
        <v>41</v>
      </c>
      <c r="B39">
        <v>12508</v>
      </c>
      <c r="C39" s="5">
        <v>9087.52</v>
      </c>
      <c r="D39" s="5">
        <v>6666.84</v>
      </c>
      <c r="E39" s="5">
        <v>3731.54</v>
      </c>
      <c r="F39" s="5">
        <v>2124.14</v>
      </c>
    </row>
    <row r="40" spans="1:6" x14ac:dyDescent="0.2">
      <c r="A40" t="s">
        <v>42</v>
      </c>
      <c r="B40">
        <v>8922</v>
      </c>
      <c r="C40" s="5">
        <v>6606.32</v>
      </c>
      <c r="D40" s="5">
        <v>5015.04</v>
      </c>
      <c r="E40" s="5">
        <v>2464.64</v>
      </c>
      <c r="F40" s="5">
        <v>904.7</v>
      </c>
    </row>
    <row r="41" spans="1:6" x14ac:dyDescent="0.2">
      <c r="A41" t="s">
        <v>43</v>
      </c>
      <c r="B41">
        <v>13272</v>
      </c>
      <c r="C41" s="5">
        <v>11374.73</v>
      </c>
      <c r="D41" s="5">
        <v>10163.57</v>
      </c>
      <c r="E41" s="5">
        <v>8599.36</v>
      </c>
      <c r="F41" s="5">
        <v>7443.19</v>
      </c>
    </row>
    <row r="42" spans="1:6" x14ac:dyDescent="0.2">
      <c r="A42" t="s">
        <v>17</v>
      </c>
      <c r="B42">
        <v>8177</v>
      </c>
      <c r="C42" s="5">
        <v>3958.7</v>
      </c>
      <c r="D42" s="5">
        <v>2003.45</v>
      </c>
      <c r="E42" s="5">
        <v>1044.23</v>
      </c>
      <c r="F42" s="5">
        <v>842.51</v>
      </c>
    </row>
    <row r="43" spans="1:6" x14ac:dyDescent="0.2">
      <c r="A43" t="s">
        <v>44</v>
      </c>
      <c r="B43">
        <v>17449</v>
      </c>
      <c r="C43" s="5">
        <v>14423.25</v>
      </c>
      <c r="D43" s="5">
        <v>11557.13</v>
      </c>
      <c r="E43" s="5">
        <v>5093.8</v>
      </c>
      <c r="F43" s="5">
        <v>2005.74</v>
      </c>
    </row>
    <row r="44" spans="1:6" x14ac:dyDescent="0.2">
      <c r="A44" t="s">
        <v>8</v>
      </c>
      <c r="B44">
        <v>22240</v>
      </c>
      <c r="C44" s="5">
        <v>18647.57</v>
      </c>
      <c r="D44" s="5">
        <v>16041.55</v>
      </c>
      <c r="E44" s="5">
        <v>10417.33</v>
      </c>
      <c r="F44" s="5">
        <v>6862.34</v>
      </c>
    </row>
    <row r="45" spans="1:6" x14ac:dyDescent="0.2">
      <c r="A45" t="s">
        <v>45</v>
      </c>
      <c r="B45">
        <v>14048</v>
      </c>
      <c r="C45" s="5">
        <v>10559.79</v>
      </c>
      <c r="D45" s="5">
        <v>8449.1</v>
      </c>
      <c r="E45" s="5">
        <v>5085.05</v>
      </c>
      <c r="F45" s="5">
        <v>3695.36</v>
      </c>
    </row>
    <row r="46" spans="1:6" x14ac:dyDescent="0.2">
      <c r="A46" t="s">
        <v>46</v>
      </c>
      <c r="B46">
        <v>3148</v>
      </c>
      <c r="C46" s="5">
        <v>890.62</v>
      </c>
      <c r="D46" s="5">
        <v>675.5</v>
      </c>
      <c r="E46" s="5">
        <v>526.72</v>
      </c>
      <c r="F46" s="5">
        <v>437.15</v>
      </c>
    </row>
    <row r="47" spans="1:6" x14ac:dyDescent="0.2">
      <c r="A47" t="s">
        <v>47</v>
      </c>
      <c r="B47">
        <v>3134</v>
      </c>
      <c r="C47" s="5">
        <v>1443.81</v>
      </c>
      <c r="D47" s="5">
        <v>1198.97</v>
      </c>
      <c r="E47" s="5">
        <v>977.51</v>
      </c>
      <c r="F47" s="5">
        <v>775.2</v>
      </c>
    </row>
    <row r="48" spans="1:6" x14ac:dyDescent="0.2">
      <c r="A48" t="s">
        <v>18</v>
      </c>
      <c r="B48">
        <v>3810</v>
      </c>
      <c r="C48" s="5">
        <v>2999.47</v>
      </c>
      <c r="D48" s="5">
        <v>2451.5500000000002</v>
      </c>
      <c r="E48" s="5">
        <v>1113.06</v>
      </c>
      <c r="F48" s="5">
        <v>654.79999999999995</v>
      </c>
    </row>
    <row r="49" spans="1:6" x14ac:dyDescent="0.2">
      <c r="A49" t="s">
        <v>3</v>
      </c>
      <c r="B49">
        <v>2094</v>
      </c>
      <c r="C49" s="5">
        <v>968.18</v>
      </c>
      <c r="D49" s="5">
        <v>557.69000000000005</v>
      </c>
      <c r="E49" s="5">
        <v>326.08999999999997</v>
      </c>
      <c r="F49" s="5">
        <v>208.69</v>
      </c>
    </row>
  </sheetData>
  <autoFilter ref="A2:F49" xr:uid="{9FED0A4C-6DB9-9C4E-9BB0-EBF7AFB3792D}"/>
  <sortState xmlns:xlrd2="http://schemas.microsoft.com/office/spreadsheetml/2017/richdata2" ref="A2:F49">
    <sortCondition ref="A2:A4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7D7C-07A9-964B-B995-1FD1EA754C90}">
  <dimension ref="A1:P60"/>
  <sheetViews>
    <sheetView tabSelected="1" topLeftCell="C1" zoomScale="130" zoomScaleNormal="130" workbookViewId="0">
      <selection activeCell="K1" sqref="K1:L1048576"/>
    </sheetView>
  </sheetViews>
  <sheetFormatPr baseColWidth="10" defaultRowHeight="16" x14ac:dyDescent="0.2"/>
  <cols>
    <col min="4" max="7" width="10.83203125" customWidth="1"/>
    <col min="8" max="8" width="10.83203125" style="5" customWidth="1"/>
    <col min="9" max="9" width="10.83203125" customWidth="1"/>
    <col min="10" max="12" width="10.83203125" style="5" customWidth="1"/>
    <col min="13" max="15" width="10.83203125" customWidth="1"/>
  </cols>
  <sheetData>
    <row r="1" spans="1:16" ht="17" thickBot="1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s="5" t="s">
        <v>74</v>
      </c>
      <c r="I1" t="s">
        <v>75</v>
      </c>
      <c r="J1" s="5" t="s">
        <v>76</v>
      </c>
      <c r="K1" s="5" t="s">
        <v>77</v>
      </c>
      <c r="L1" s="5" t="s">
        <v>78</v>
      </c>
      <c r="M1" t="s">
        <v>79</v>
      </c>
      <c r="N1" s="8" t="s">
        <v>80</v>
      </c>
      <c r="O1" t="s">
        <v>81</v>
      </c>
      <c r="P1" t="s">
        <v>82</v>
      </c>
    </row>
    <row r="2" spans="1:16" ht="17" thickBot="1" x14ac:dyDescent="0.25">
      <c r="A2" s="2">
        <v>1.38</v>
      </c>
      <c r="B2" s="2">
        <v>1.68</v>
      </c>
      <c r="C2" s="3">
        <v>0.91</v>
      </c>
      <c r="D2" s="3">
        <v>0.86</v>
      </c>
      <c r="E2" s="3">
        <v>-6.32</v>
      </c>
      <c r="F2" s="3">
        <v>-5.8</v>
      </c>
      <c r="G2" s="7">
        <v>17449</v>
      </c>
      <c r="H2" s="5">
        <v>14423.25</v>
      </c>
      <c r="I2">
        <f>LOG(H2)</f>
        <v>4.1590631312594146</v>
      </c>
      <c r="J2" s="5">
        <v>11557.13</v>
      </c>
      <c r="K2" s="5">
        <v>5093.8</v>
      </c>
      <c r="L2" s="5">
        <v>2005.74</v>
      </c>
      <c r="M2">
        <f>LOG(L2)</f>
        <v>3.3022746356218113</v>
      </c>
      <c r="N2" s="1">
        <f>C2-D2</f>
        <v>5.0000000000000044E-2</v>
      </c>
      <c r="O2">
        <f>L2/H2</f>
        <v>0.13906297124434508</v>
      </c>
      <c r="P2">
        <v>0.95</v>
      </c>
    </row>
    <row r="3" spans="1:16" ht="17" thickBot="1" x14ac:dyDescent="0.25">
      <c r="A3" s="4">
        <v>1.63</v>
      </c>
      <c r="B3" s="4">
        <v>1.8</v>
      </c>
      <c r="C3" s="3">
        <v>0.82</v>
      </c>
      <c r="D3" s="3">
        <v>0.81</v>
      </c>
      <c r="E3" s="3">
        <v>-7.05</v>
      </c>
      <c r="F3" s="3">
        <v>-6.52</v>
      </c>
      <c r="G3" s="7">
        <v>8906</v>
      </c>
      <c r="H3" s="5">
        <v>4664.96</v>
      </c>
      <c r="I3">
        <f t="shared" ref="I3:I51" si="0">LOG(H3)</f>
        <v>3.668847924212475</v>
      </c>
      <c r="J3" s="5">
        <v>2794.51</v>
      </c>
      <c r="K3" s="5">
        <v>798.16</v>
      </c>
      <c r="L3" s="5">
        <v>320.94</v>
      </c>
      <c r="M3">
        <f t="shared" ref="M3:M51" si="1">LOG(L3)</f>
        <v>2.5064238482786605</v>
      </c>
      <c r="N3" s="1">
        <f t="shared" ref="N3:N51" si="2">C3-D3</f>
        <v>9.9999999999998979E-3</v>
      </c>
      <c r="O3">
        <f t="shared" ref="O3:O51" si="3">L3/H3</f>
        <v>6.8798017560707914E-2</v>
      </c>
      <c r="P3">
        <v>0.88</v>
      </c>
    </row>
    <row r="4" spans="1:16" ht="17" thickBot="1" x14ac:dyDescent="0.25">
      <c r="A4" s="4">
        <v>2.0499999999999998</v>
      </c>
      <c r="B4" s="4">
        <v>2.11</v>
      </c>
      <c r="C4" s="3">
        <v>0.8</v>
      </c>
      <c r="D4" s="3">
        <v>0.73</v>
      </c>
      <c r="E4" s="3">
        <v>-4.4000000000000004</v>
      </c>
      <c r="F4" s="3">
        <v>-5</v>
      </c>
      <c r="G4" s="7">
        <v>2960</v>
      </c>
      <c r="H4" s="5">
        <v>1935.21</v>
      </c>
      <c r="I4">
        <f t="shared" si="0"/>
        <v>3.2867280995319952</v>
      </c>
      <c r="J4" s="5">
        <v>1195.96</v>
      </c>
      <c r="K4" s="5">
        <v>279.83</v>
      </c>
      <c r="L4" s="5">
        <v>60.06</v>
      </c>
      <c r="M4">
        <f t="shared" si="1"/>
        <v>1.7785853278629622</v>
      </c>
      <c r="N4" s="1">
        <f t="shared" si="2"/>
        <v>7.0000000000000062E-2</v>
      </c>
      <c r="O4">
        <f t="shared" si="3"/>
        <v>3.1035391507898368E-2</v>
      </c>
      <c r="P4">
        <v>0.7</v>
      </c>
    </row>
    <row r="5" spans="1:16" ht="17" thickBot="1" x14ac:dyDescent="0.25">
      <c r="A5" s="4">
        <v>2.56</v>
      </c>
      <c r="B5" s="4">
        <v>2.27</v>
      </c>
      <c r="C5" s="3">
        <v>0.79</v>
      </c>
      <c r="D5" s="3">
        <v>0.86</v>
      </c>
      <c r="E5" s="3">
        <v>-7.58</v>
      </c>
      <c r="F5" s="3">
        <v>-7.83</v>
      </c>
      <c r="G5" s="7">
        <v>9642</v>
      </c>
      <c r="H5" s="5">
        <v>6627.6</v>
      </c>
      <c r="I5">
        <f t="shared" si="0"/>
        <v>3.8213562892713018</v>
      </c>
      <c r="J5" s="5">
        <v>4064.41</v>
      </c>
      <c r="K5" s="5">
        <v>1103.77</v>
      </c>
      <c r="L5" s="5">
        <v>574.57000000000005</v>
      </c>
      <c r="M5">
        <f t="shared" si="1"/>
        <v>2.7593429464478043</v>
      </c>
      <c r="N5" s="1">
        <f t="shared" si="2"/>
        <v>-6.9999999999999951E-2</v>
      </c>
      <c r="O5">
        <f t="shared" si="3"/>
        <v>8.6693524050938497E-2</v>
      </c>
      <c r="P5">
        <v>0.96</v>
      </c>
    </row>
    <row r="6" spans="1:16" ht="17" thickBot="1" x14ac:dyDescent="0.25">
      <c r="A6" s="4">
        <v>3.03</v>
      </c>
      <c r="B6" s="4">
        <v>3.64</v>
      </c>
      <c r="C6" s="3">
        <v>0.74</v>
      </c>
      <c r="D6" s="3">
        <v>0.38</v>
      </c>
      <c r="E6" s="3">
        <v>-5.99</v>
      </c>
      <c r="F6" s="3">
        <v>-4.04</v>
      </c>
      <c r="G6" s="7">
        <v>338</v>
      </c>
      <c r="H6" s="5">
        <v>249.28</v>
      </c>
      <c r="I6">
        <f t="shared" si="0"/>
        <v>2.3966874359924706</v>
      </c>
      <c r="J6" s="5">
        <v>172.4</v>
      </c>
      <c r="K6" s="5">
        <v>75.56</v>
      </c>
      <c r="L6" s="5">
        <v>40.950000000000003</v>
      </c>
      <c r="M6">
        <f t="shared" si="1"/>
        <v>1.6122539060964374</v>
      </c>
      <c r="N6" s="1">
        <f t="shared" si="2"/>
        <v>0.36</v>
      </c>
      <c r="O6">
        <f t="shared" si="3"/>
        <v>0.16427310654685495</v>
      </c>
      <c r="P6">
        <v>0.53</v>
      </c>
    </row>
    <row r="7" spans="1:16" ht="17" thickBot="1" x14ac:dyDescent="0.25">
      <c r="A7" s="4">
        <v>3.5</v>
      </c>
      <c r="B7" s="4">
        <v>3.36</v>
      </c>
      <c r="C7" s="3">
        <v>0.69</v>
      </c>
      <c r="D7" s="3">
        <v>0.71</v>
      </c>
      <c r="E7" s="3">
        <v>-5.81</v>
      </c>
      <c r="F7" s="3">
        <v>-4.99</v>
      </c>
      <c r="G7" s="7">
        <v>4348</v>
      </c>
      <c r="H7" s="5">
        <v>2630.93</v>
      </c>
      <c r="I7">
        <f t="shared" si="0"/>
        <v>3.4201092931567185</v>
      </c>
      <c r="J7" s="5">
        <v>1861.86</v>
      </c>
      <c r="K7" s="5">
        <v>796.18</v>
      </c>
      <c r="L7" s="5">
        <v>426.74</v>
      </c>
      <c r="M7">
        <f t="shared" si="1"/>
        <v>2.630163352878268</v>
      </c>
      <c r="N7" s="1">
        <f t="shared" si="2"/>
        <v>-2.0000000000000018E-2</v>
      </c>
      <c r="O7">
        <f t="shared" si="3"/>
        <v>0.16220119881562794</v>
      </c>
      <c r="P7">
        <v>0.56000000000000005</v>
      </c>
    </row>
    <row r="8" spans="1:16" ht="17" thickBot="1" x14ac:dyDescent="0.25">
      <c r="A8" s="4">
        <v>2.58</v>
      </c>
      <c r="B8" s="4">
        <v>3.13</v>
      </c>
      <c r="C8" s="3">
        <v>0.65</v>
      </c>
      <c r="D8" s="3">
        <v>0.56000000000000005</v>
      </c>
      <c r="E8" s="3">
        <v>-5</v>
      </c>
      <c r="F8" s="3">
        <v>-4.78</v>
      </c>
      <c r="G8" s="7">
        <v>17714</v>
      </c>
      <c r="H8" s="5">
        <v>14929.16</v>
      </c>
      <c r="I8">
        <f t="shared" si="0"/>
        <v>4.174035372518885</v>
      </c>
      <c r="J8" s="5">
        <v>12542.38</v>
      </c>
      <c r="K8" s="5">
        <v>6422.15</v>
      </c>
      <c r="L8" s="5">
        <v>2381.08</v>
      </c>
      <c r="M8">
        <f t="shared" si="1"/>
        <v>3.3767739871624967</v>
      </c>
      <c r="N8" s="1">
        <f t="shared" si="2"/>
        <v>8.9999999999999969E-2</v>
      </c>
      <c r="O8">
        <f t="shared" si="3"/>
        <v>0.1594918937167262</v>
      </c>
      <c r="P8">
        <v>0.61</v>
      </c>
    </row>
    <row r="9" spans="1:16" ht="17" thickBot="1" x14ac:dyDescent="0.25">
      <c r="A9" s="4">
        <v>2.1800000000000002</v>
      </c>
      <c r="B9" s="4">
        <v>2.4500000000000002</v>
      </c>
      <c r="C9" s="3">
        <v>0.64</v>
      </c>
      <c r="D9" s="3">
        <v>0.65</v>
      </c>
      <c r="E9" s="3">
        <v>-5.29</v>
      </c>
      <c r="F9" s="3">
        <v>-5.96</v>
      </c>
      <c r="G9" s="7">
        <v>11584</v>
      </c>
      <c r="H9" s="5">
        <v>7397.59</v>
      </c>
      <c r="I9">
        <f t="shared" si="0"/>
        <v>3.8690902575454933</v>
      </c>
      <c r="J9" s="5">
        <v>4951.1899999999996</v>
      </c>
      <c r="K9" s="5">
        <v>933.74</v>
      </c>
      <c r="L9" s="5">
        <v>103.82</v>
      </c>
      <c r="M9">
        <f t="shared" si="1"/>
        <v>2.0162810245428302</v>
      </c>
      <c r="N9" s="1">
        <f t="shared" si="2"/>
        <v>-1.0000000000000009E-2</v>
      </c>
      <c r="O9">
        <f t="shared" si="3"/>
        <v>1.4034300359982101E-2</v>
      </c>
      <c r="P9">
        <v>0.82</v>
      </c>
    </row>
    <row r="10" spans="1:16" ht="17" thickBot="1" x14ac:dyDescent="0.25">
      <c r="A10" s="4">
        <v>2.37</v>
      </c>
      <c r="B10" s="4">
        <v>2.89</v>
      </c>
      <c r="C10" s="3">
        <v>0.62</v>
      </c>
      <c r="D10" s="3">
        <v>0.61</v>
      </c>
      <c r="E10" s="3">
        <v>-3.43</v>
      </c>
      <c r="F10" s="3">
        <v>-3.32</v>
      </c>
      <c r="G10" s="7">
        <v>5919</v>
      </c>
      <c r="H10" s="5">
        <v>3141.58</v>
      </c>
      <c r="I10">
        <f t="shared" si="0"/>
        <v>3.4971481234554842</v>
      </c>
      <c r="J10" s="5">
        <v>1384.54</v>
      </c>
      <c r="K10" s="5">
        <v>151.76</v>
      </c>
      <c r="L10" s="5">
        <v>48.35</v>
      </c>
      <c r="M10">
        <f t="shared" si="1"/>
        <v>1.6843964784190204</v>
      </c>
      <c r="N10" s="1">
        <f t="shared" si="2"/>
        <v>1.0000000000000009E-2</v>
      </c>
      <c r="O10">
        <f t="shared" si="3"/>
        <v>1.5390344985644167E-2</v>
      </c>
      <c r="P10">
        <v>0.41</v>
      </c>
    </row>
    <row r="11" spans="1:16" x14ac:dyDescent="0.2">
      <c r="A11" s="3">
        <v>4.84</v>
      </c>
      <c r="B11" s="3">
        <v>6.31</v>
      </c>
      <c r="C11" s="3">
        <v>0.56999999999999995</v>
      </c>
      <c r="D11" s="3">
        <v>0.45</v>
      </c>
      <c r="E11" s="3">
        <v>-7.11</v>
      </c>
      <c r="F11" s="3">
        <v>-7.11</v>
      </c>
      <c r="G11" s="7">
        <v>13106</v>
      </c>
      <c r="H11" s="5">
        <v>9601.51</v>
      </c>
      <c r="I11">
        <f t="shared" si="0"/>
        <v>3.9823395385706464</v>
      </c>
      <c r="J11" s="5">
        <v>7269.4</v>
      </c>
      <c r="K11" s="5">
        <v>4455.9399999999996</v>
      </c>
      <c r="L11" s="5">
        <v>2957.73</v>
      </c>
      <c r="M11">
        <f t="shared" si="1"/>
        <v>3.4709585263674185</v>
      </c>
      <c r="N11" s="1">
        <f t="shared" si="2"/>
        <v>0.11999999999999994</v>
      </c>
      <c r="O11">
        <f t="shared" si="3"/>
        <v>0.30804842155036033</v>
      </c>
      <c r="P11">
        <v>0.85</v>
      </c>
    </row>
    <row r="12" spans="1:16" x14ac:dyDescent="0.2">
      <c r="A12" s="6">
        <v>4.6500000000000004</v>
      </c>
      <c r="B12" s="6">
        <v>5.52</v>
      </c>
      <c r="C12" s="3">
        <v>0.56000000000000005</v>
      </c>
      <c r="D12" s="3">
        <v>0.46</v>
      </c>
      <c r="E12" s="3">
        <v>-6.01</v>
      </c>
      <c r="F12" s="3">
        <v>-5.43</v>
      </c>
      <c r="G12" s="7">
        <v>9218</v>
      </c>
      <c r="H12" s="5">
        <v>7028.86</v>
      </c>
      <c r="I12">
        <f t="shared" si="0"/>
        <v>3.846884893176779</v>
      </c>
      <c r="J12" s="5">
        <v>5433.75</v>
      </c>
      <c r="K12" s="5">
        <v>2897.81</v>
      </c>
      <c r="L12" s="5">
        <v>1637.02</v>
      </c>
      <c r="M12">
        <f t="shared" si="1"/>
        <v>3.2140539853597598</v>
      </c>
      <c r="N12" s="1">
        <f t="shared" si="2"/>
        <v>0.10000000000000003</v>
      </c>
      <c r="O12">
        <f t="shared" si="3"/>
        <v>0.23289978744775114</v>
      </c>
      <c r="P12">
        <v>0.68</v>
      </c>
    </row>
    <row r="13" spans="1:16" x14ac:dyDescent="0.2">
      <c r="A13" s="3">
        <v>4.08</v>
      </c>
      <c r="B13" s="3">
        <v>3.43</v>
      </c>
      <c r="C13" s="3">
        <v>0.55000000000000004</v>
      </c>
      <c r="D13" s="3">
        <v>0.56000000000000005</v>
      </c>
      <c r="E13" s="3">
        <v>-5.98</v>
      </c>
      <c r="F13" s="3">
        <v>-6.23</v>
      </c>
      <c r="G13" s="7">
        <v>24021</v>
      </c>
      <c r="H13" s="5">
        <v>22339.67</v>
      </c>
      <c r="I13">
        <f t="shared" si="0"/>
        <v>4.3490767534600936</v>
      </c>
      <c r="J13" s="5">
        <v>19766.25</v>
      </c>
      <c r="K13" s="5">
        <v>2737.13</v>
      </c>
      <c r="L13" s="5">
        <v>467.73</v>
      </c>
      <c r="M13">
        <f t="shared" si="1"/>
        <v>2.6699952262621842</v>
      </c>
      <c r="N13" s="1">
        <f t="shared" si="2"/>
        <v>-1.0000000000000009E-2</v>
      </c>
      <c r="O13">
        <f t="shared" si="3"/>
        <v>2.0937193790239519E-2</v>
      </c>
      <c r="P13">
        <v>0.91</v>
      </c>
    </row>
    <row r="14" spans="1:16" x14ac:dyDescent="0.2">
      <c r="A14" s="3">
        <v>4.1900000000000004</v>
      </c>
      <c r="B14" s="3">
        <v>4.41</v>
      </c>
      <c r="C14" s="3">
        <v>0.54</v>
      </c>
      <c r="D14" s="3">
        <v>0.48</v>
      </c>
      <c r="E14" s="3">
        <v>-6.01</v>
      </c>
      <c r="F14" s="3">
        <v>-5.72</v>
      </c>
      <c r="G14" s="7">
        <v>2887</v>
      </c>
      <c r="H14" s="5">
        <v>2050.17</v>
      </c>
      <c r="I14">
        <f t="shared" si="0"/>
        <v>3.311789874226899</v>
      </c>
      <c r="J14" s="5">
        <v>1473.5</v>
      </c>
      <c r="K14" s="5">
        <v>753.57</v>
      </c>
      <c r="L14" s="5">
        <v>396.42</v>
      </c>
      <c r="M14">
        <f t="shared" si="1"/>
        <v>2.5981555571919617</v>
      </c>
      <c r="N14" s="1">
        <f t="shared" si="2"/>
        <v>6.0000000000000053E-2</v>
      </c>
      <c r="O14">
        <f t="shared" si="3"/>
        <v>0.1933595750596292</v>
      </c>
      <c r="P14">
        <v>0.93</v>
      </c>
    </row>
    <row r="15" spans="1:16" x14ac:dyDescent="0.2">
      <c r="A15" s="6">
        <v>3.28</v>
      </c>
      <c r="B15" s="6">
        <v>3.91</v>
      </c>
      <c r="C15" s="3">
        <v>0.53</v>
      </c>
      <c r="D15" s="3">
        <v>0.4</v>
      </c>
      <c r="E15" s="3">
        <v>-3.77</v>
      </c>
      <c r="F15" s="3">
        <v>-2.95</v>
      </c>
      <c r="G15" s="7">
        <v>12508</v>
      </c>
      <c r="H15" s="5">
        <v>9087.52</v>
      </c>
      <c r="I15">
        <f t="shared" si="0"/>
        <v>3.9584453796723302</v>
      </c>
      <c r="J15" s="5">
        <v>6666.84</v>
      </c>
      <c r="K15" s="5">
        <v>3731.54</v>
      </c>
      <c r="L15" s="5">
        <v>2124.14</v>
      </c>
      <c r="M15">
        <f t="shared" si="1"/>
        <v>3.327183137279369</v>
      </c>
      <c r="N15" s="1">
        <f t="shared" si="2"/>
        <v>0.13</v>
      </c>
      <c r="O15">
        <f t="shared" si="3"/>
        <v>0.23374253921862068</v>
      </c>
      <c r="P15">
        <v>0.84</v>
      </c>
    </row>
    <row r="16" spans="1:16" x14ac:dyDescent="0.2">
      <c r="A16" s="3">
        <v>5.67</v>
      </c>
      <c r="B16" s="3">
        <v>6.1</v>
      </c>
      <c r="C16" s="3">
        <v>0.53</v>
      </c>
      <c r="D16" s="3">
        <v>0.51</v>
      </c>
      <c r="E16" s="3">
        <v>-6.7</v>
      </c>
      <c r="F16" s="3">
        <v>-5.29</v>
      </c>
      <c r="G16" s="7">
        <v>2112</v>
      </c>
      <c r="H16" s="5">
        <v>1455.76</v>
      </c>
      <c r="I16">
        <f t="shared" si="0"/>
        <v>3.1630897820738308</v>
      </c>
      <c r="J16" s="5">
        <v>1063.07</v>
      </c>
      <c r="K16" s="5">
        <v>498.01</v>
      </c>
      <c r="L16" s="5">
        <v>246.78</v>
      </c>
      <c r="M16">
        <f t="shared" si="1"/>
        <v>2.3923099598928186</v>
      </c>
      <c r="N16" s="1">
        <f t="shared" si="2"/>
        <v>2.0000000000000018E-2</v>
      </c>
      <c r="O16">
        <f t="shared" si="3"/>
        <v>0.16951970104962358</v>
      </c>
      <c r="P16">
        <v>0.09</v>
      </c>
    </row>
    <row r="17" spans="1:16" ht="17" thickBot="1" x14ac:dyDescent="0.25">
      <c r="A17" s="4">
        <v>4.2699999999999996</v>
      </c>
      <c r="B17" s="4">
        <v>4.8899999999999997</v>
      </c>
      <c r="C17" s="4">
        <v>0.52</v>
      </c>
      <c r="D17" s="4">
        <v>0.51</v>
      </c>
      <c r="E17" s="4">
        <v>-2.64</v>
      </c>
      <c r="F17" s="4">
        <v>-1.69</v>
      </c>
      <c r="G17" s="7">
        <v>3385</v>
      </c>
      <c r="H17" s="5">
        <v>2270.81</v>
      </c>
      <c r="I17">
        <f t="shared" si="0"/>
        <v>3.3561807980666996</v>
      </c>
      <c r="J17" s="5">
        <v>1473.75</v>
      </c>
      <c r="K17" s="5">
        <v>586.69000000000005</v>
      </c>
      <c r="L17" s="5">
        <v>311.25</v>
      </c>
      <c r="M17">
        <f t="shared" si="1"/>
        <v>2.4931093601037926</v>
      </c>
      <c r="N17" s="1">
        <f t="shared" si="2"/>
        <v>1.0000000000000009E-2</v>
      </c>
      <c r="O17">
        <f t="shared" si="3"/>
        <v>0.1370656285642568</v>
      </c>
      <c r="P17">
        <v>0.62</v>
      </c>
    </row>
    <row r="18" spans="1:16" x14ac:dyDescent="0.2">
      <c r="A18" s="3">
        <v>5.27</v>
      </c>
      <c r="B18" s="3">
        <v>6.58</v>
      </c>
      <c r="C18" s="3">
        <v>0.52</v>
      </c>
      <c r="D18" s="3">
        <v>0.4</v>
      </c>
      <c r="E18" s="3">
        <v>-7.48</v>
      </c>
      <c r="F18" s="3">
        <v>-6.45</v>
      </c>
      <c r="G18" s="7">
        <v>22240</v>
      </c>
      <c r="H18" s="5">
        <v>18647.57</v>
      </c>
      <c r="I18">
        <f t="shared" si="0"/>
        <v>4.270622246099161</v>
      </c>
      <c r="J18" s="5">
        <v>16041.55</v>
      </c>
      <c r="K18" s="5">
        <v>10417.33</v>
      </c>
      <c r="L18" s="5">
        <v>6862.34</v>
      </c>
      <c r="M18">
        <f t="shared" si="1"/>
        <v>3.8364722317128415</v>
      </c>
      <c r="N18" s="1">
        <f t="shared" si="2"/>
        <v>0.12</v>
      </c>
      <c r="O18">
        <f t="shared" si="3"/>
        <v>0.36800183616417581</v>
      </c>
      <c r="P18">
        <v>0.63</v>
      </c>
    </row>
    <row r="19" spans="1:16" x14ac:dyDescent="0.2">
      <c r="A19" s="3">
        <v>5.3</v>
      </c>
      <c r="B19" s="3">
        <v>4.1500000000000004</v>
      </c>
      <c r="C19" s="3">
        <v>0.5</v>
      </c>
      <c r="D19" s="3">
        <v>0.64</v>
      </c>
      <c r="E19" s="3">
        <v>-6.49</v>
      </c>
      <c r="F19" s="3">
        <v>-6.18</v>
      </c>
      <c r="G19" s="7">
        <v>11449</v>
      </c>
      <c r="H19" s="5">
        <v>7372.43</v>
      </c>
      <c r="I19">
        <f t="shared" si="0"/>
        <v>3.8676106576893416</v>
      </c>
      <c r="J19" s="5">
        <v>4496.38</v>
      </c>
      <c r="K19" s="5">
        <v>1498.51</v>
      </c>
      <c r="L19" s="5">
        <v>838.89</v>
      </c>
      <c r="M19">
        <f t="shared" si="1"/>
        <v>2.9237050174139618</v>
      </c>
      <c r="N19" s="1">
        <f t="shared" si="2"/>
        <v>-0.14000000000000001</v>
      </c>
      <c r="O19">
        <f t="shared" si="3"/>
        <v>0.11378744864312038</v>
      </c>
      <c r="P19">
        <v>0.82</v>
      </c>
    </row>
    <row r="20" spans="1:16" x14ac:dyDescent="0.2">
      <c r="A20" s="6">
        <v>4.4400000000000004</v>
      </c>
      <c r="B20" s="6">
        <v>3.19</v>
      </c>
      <c r="C20" s="3">
        <v>0.49</v>
      </c>
      <c r="D20" s="3">
        <v>0.63</v>
      </c>
      <c r="E20" s="3">
        <v>-4.97</v>
      </c>
      <c r="F20" s="3">
        <v>-5.35</v>
      </c>
      <c r="G20" s="7">
        <v>6952</v>
      </c>
      <c r="H20" s="5">
        <v>5591.44</v>
      </c>
      <c r="I20">
        <f t="shared" si="0"/>
        <v>3.7475236689807723</v>
      </c>
      <c r="J20" s="5">
        <v>4408.6499999999996</v>
      </c>
      <c r="K20" s="5">
        <v>1945.99</v>
      </c>
      <c r="L20" s="5">
        <v>1087.8399999999999</v>
      </c>
      <c r="M20">
        <f t="shared" si="1"/>
        <v>3.0365650238300357</v>
      </c>
      <c r="N20" s="1">
        <f t="shared" si="2"/>
        <v>-0.14000000000000001</v>
      </c>
      <c r="O20">
        <f t="shared" si="3"/>
        <v>0.19455453335813314</v>
      </c>
      <c r="P20">
        <v>0.68</v>
      </c>
    </row>
    <row r="21" spans="1:16" x14ac:dyDescent="0.2">
      <c r="A21" s="3">
        <v>5.1100000000000003</v>
      </c>
      <c r="B21" s="3">
        <v>5.46</v>
      </c>
      <c r="C21" s="3">
        <v>0.49</v>
      </c>
      <c r="D21" s="3">
        <v>0.27</v>
      </c>
      <c r="E21" s="3">
        <v>-4.68</v>
      </c>
      <c r="F21" s="3">
        <v>-2.0299999999999998</v>
      </c>
      <c r="G21" s="7">
        <v>4875</v>
      </c>
      <c r="H21" s="5">
        <v>2125.9699999999998</v>
      </c>
      <c r="I21">
        <f t="shared" si="0"/>
        <v>3.3275571318117452</v>
      </c>
      <c r="J21" s="5">
        <v>1457.21</v>
      </c>
      <c r="K21" s="5">
        <v>933.74</v>
      </c>
      <c r="L21" s="5">
        <v>582.67999999999995</v>
      </c>
      <c r="M21">
        <f t="shared" si="1"/>
        <v>2.765430111553846</v>
      </c>
      <c r="N21" s="1">
        <f t="shared" si="2"/>
        <v>0.21999999999999997</v>
      </c>
      <c r="O21">
        <f t="shared" si="3"/>
        <v>0.27407724474004808</v>
      </c>
      <c r="P21">
        <v>0.6</v>
      </c>
    </row>
    <row r="22" spans="1:16" x14ac:dyDescent="0.2">
      <c r="A22" s="3">
        <v>5.31</v>
      </c>
      <c r="B22" s="3">
        <v>4.95</v>
      </c>
      <c r="C22" s="3">
        <v>0.48</v>
      </c>
      <c r="D22" s="3">
        <v>0.47</v>
      </c>
      <c r="E22" s="3">
        <v>-5.28</v>
      </c>
      <c r="F22" s="3">
        <v>-5.38</v>
      </c>
      <c r="G22" s="7">
        <v>10462</v>
      </c>
      <c r="H22" s="5">
        <v>7056.31</v>
      </c>
      <c r="I22">
        <f t="shared" si="0"/>
        <v>3.8485776521027906</v>
      </c>
      <c r="J22" s="5">
        <v>4493.67</v>
      </c>
      <c r="K22" s="5">
        <v>2436.7399999999998</v>
      </c>
      <c r="L22" s="5">
        <v>1692.79</v>
      </c>
      <c r="M22">
        <f t="shared" si="1"/>
        <v>3.2286030848082778</v>
      </c>
      <c r="N22" s="1">
        <f t="shared" si="2"/>
        <v>1.0000000000000009E-2</v>
      </c>
      <c r="O22">
        <f t="shared" si="3"/>
        <v>0.23989734011119124</v>
      </c>
      <c r="P22">
        <v>0.6</v>
      </c>
    </row>
    <row r="23" spans="1:16" x14ac:dyDescent="0.2">
      <c r="A23" s="3">
        <v>5.15</v>
      </c>
      <c r="B23" s="3">
        <v>4.62</v>
      </c>
      <c r="C23" s="3">
        <v>0.47</v>
      </c>
      <c r="D23" s="3">
        <v>0.48</v>
      </c>
      <c r="E23" s="3">
        <v>-4.3099999999999996</v>
      </c>
      <c r="F23" s="3">
        <v>-4.84</v>
      </c>
      <c r="G23" s="7">
        <v>3134</v>
      </c>
      <c r="H23" s="5">
        <v>1443.81</v>
      </c>
      <c r="I23">
        <f t="shared" si="0"/>
        <v>3.1595100454630392</v>
      </c>
      <c r="J23" s="5">
        <v>1198.97</v>
      </c>
      <c r="K23" s="5">
        <v>977.51</v>
      </c>
      <c r="L23" s="5">
        <v>775.2</v>
      </c>
      <c r="M23">
        <f t="shared" si="1"/>
        <v>2.8894137640427089</v>
      </c>
      <c r="N23" s="1">
        <f t="shared" si="2"/>
        <v>-1.0000000000000009E-2</v>
      </c>
      <c r="O23">
        <f t="shared" si="3"/>
        <v>0.53691275167785235</v>
      </c>
      <c r="P23">
        <v>0.79</v>
      </c>
    </row>
    <row r="24" spans="1:16" x14ac:dyDescent="0.2">
      <c r="A24" s="3">
        <v>7.58</v>
      </c>
      <c r="B24" s="6">
        <v>5.58</v>
      </c>
      <c r="C24" s="3">
        <v>0.47</v>
      </c>
      <c r="D24" s="3">
        <v>0.59</v>
      </c>
      <c r="E24" s="3">
        <v>-9.23</v>
      </c>
      <c r="F24" s="3">
        <v>-9</v>
      </c>
      <c r="G24" s="7">
        <v>6876</v>
      </c>
      <c r="H24" s="5">
        <v>4617.66</v>
      </c>
      <c r="I24">
        <f t="shared" si="0"/>
        <v>3.6644219524963053</v>
      </c>
      <c r="J24" s="5">
        <v>3367.88</v>
      </c>
      <c r="K24" s="5">
        <v>1598.09</v>
      </c>
      <c r="L24" s="5">
        <v>520.20000000000005</v>
      </c>
      <c r="M24">
        <f t="shared" si="1"/>
        <v>2.7161703478598538</v>
      </c>
      <c r="N24" s="1">
        <f t="shared" si="2"/>
        <v>-0.12</v>
      </c>
      <c r="O24">
        <f t="shared" si="3"/>
        <v>0.11265446135055419</v>
      </c>
      <c r="P24">
        <v>0.82</v>
      </c>
    </row>
    <row r="25" spans="1:16" x14ac:dyDescent="0.2">
      <c r="A25" s="6">
        <v>5.3</v>
      </c>
      <c r="B25" s="6">
        <v>5.0199999999999996</v>
      </c>
      <c r="C25" s="3">
        <v>0.46</v>
      </c>
      <c r="D25" s="3">
        <v>0.39</v>
      </c>
      <c r="E25" s="3">
        <v>-4.42</v>
      </c>
      <c r="F25" s="3">
        <v>-4.16</v>
      </c>
      <c r="G25" s="7">
        <v>19744</v>
      </c>
      <c r="H25" s="5">
        <v>12992.18</v>
      </c>
      <c r="I25">
        <f t="shared" si="0"/>
        <v>4.113682028866406</v>
      </c>
      <c r="J25" s="5">
        <v>11145.06</v>
      </c>
      <c r="K25" s="5">
        <v>7001.04</v>
      </c>
      <c r="L25" s="5">
        <v>5397.41</v>
      </c>
      <c r="M25">
        <f t="shared" si="1"/>
        <v>3.7321854093519384</v>
      </c>
      <c r="N25" s="1">
        <f t="shared" si="2"/>
        <v>7.0000000000000007E-2</v>
      </c>
      <c r="O25">
        <f t="shared" si="3"/>
        <v>0.41543528491754267</v>
      </c>
      <c r="P25">
        <v>0.16</v>
      </c>
    </row>
    <row r="26" spans="1:16" x14ac:dyDescent="0.2">
      <c r="A26" s="3">
        <v>4.24</v>
      </c>
      <c r="B26" s="3">
        <v>3.8</v>
      </c>
      <c r="C26" s="3">
        <v>0.44</v>
      </c>
      <c r="D26" s="3">
        <v>0.36</v>
      </c>
      <c r="E26" s="3">
        <v>-5.69</v>
      </c>
      <c r="F26" s="3">
        <v>-5.58</v>
      </c>
      <c r="G26" s="7">
        <v>3810</v>
      </c>
      <c r="H26" s="5">
        <v>2999.47</v>
      </c>
      <c r="I26">
        <f t="shared" si="0"/>
        <v>3.4770445225829878</v>
      </c>
      <c r="J26" s="5">
        <v>2451.5500000000002</v>
      </c>
      <c r="K26" s="5">
        <v>1113.06</v>
      </c>
      <c r="L26" s="5">
        <v>654.79999999999995</v>
      </c>
      <c r="M26">
        <f t="shared" si="1"/>
        <v>2.8161086707399039</v>
      </c>
      <c r="N26" s="1">
        <f t="shared" si="2"/>
        <v>8.0000000000000016E-2</v>
      </c>
      <c r="O26">
        <f t="shared" si="3"/>
        <v>0.21830523392466003</v>
      </c>
      <c r="P26">
        <v>0.19</v>
      </c>
    </row>
    <row r="27" spans="1:16" x14ac:dyDescent="0.2">
      <c r="A27" s="3">
        <v>5.18</v>
      </c>
      <c r="B27" s="3">
        <v>5.78</v>
      </c>
      <c r="C27" s="3">
        <v>0.44</v>
      </c>
      <c r="D27" s="3">
        <v>0.23</v>
      </c>
      <c r="E27" s="3">
        <v>-2.59</v>
      </c>
      <c r="F27" s="3">
        <v>-1.04</v>
      </c>
      <c r="G27" s="7">
        <v>3261</v>
      </c>
      <c r="H27" s="5">
        <v>1959.24</v>
      </c>
      <c r="I27">
        <f t="shared" si="0"/>
        <v>3.292087638797927</v>
      </c>
      <c r="J27" s="5">
        <v>1028.8800000000001</v>
      </c>
      <c r="K27" s="5">
        <v>382.54</v>
      </c>
      <c r="L27" s="5">
        <v>167.4</v>
      </c>
      <c r="M27">
        <f t="shared" si="1"/>
        <v>2.2237554536572413</v>
      </c>
      <c r="N27" s="1">
        <f t="shared" si="2"/>
        <v>0.21</v>
      </c>
      <c r="O27">
        <f t="shared" si="3"/>
        <v>8.5441293562810078E-2</v>
      </c>
      <c r="P27">
        <v>0.72</v>
      </c>
    </row>
    <row r="28" spans="1:16" x14ac:dyDescent="0.2">
      <c r="A28" s="3">
        <v>3.82</v>
      </c>
      <c r="B28" s="3">
        <v>4.05</v>
      </c>
      <c r="C28" s="3">
        <v>0.4</v>
      </c>
      <c r="D28" s="3">
        <v>0.45</v>
      </c>
      <c r="E28" s="3">
        <v>-3.46</v>
      </c>
      <c r="F28" s="3">
        <v>-4.7699999999999996</v>
      </c>
      <c r="G28" s="7">
        <v>7728</v>
      </c>
      <c r="H28" s="5">
        <v>4300.24</v>
      </c>
      <c r="I28">
        <f t="shared" si="0"/>
        <v>3.6334926945951684</v>
      </c>
      <c r="J28" s="5">
        <v>3488.89</v>
      </c>
      <c r="K28" s="5">
        <v>1948.88</v>
      </c>
      <c r="L28" s="5">
        <v>1159.67</v>
      </c>
      <c r="M28">
        <f t="shared" si="1"/>
        <v>3.0643344223574975</v>
      </c>
      <c r="N28" s="1">
        <f t="shared" si="2"/>
        <v>-4.9999999999999989E-2</v>
      </c>
      <c r="O28">
        <f t="shared" si="3"/>
        <v>0.26967564601045524</v>
      </c>
      <c r="P28">
        <v>0.33</v>
      </c>
    </row>
    <row r="29" spans="1:16" x14ac:dyDescent="0.2">
      <c r="A29" s="3">
        <v>5.95</v>
      </c>
      <c r="B29" s="3">
        <v>6.81</v>
      </c>
      <c r="C29" s="3">
        <v>0.39</v>
      </c>
      <c r="D29" s="3">
        <v>0.31</v>
      </c>
      <c r="E29" s="3">
        <v>-4.4000000000000004</v>
      </c>
      <c r="F29" s="3">
        <v>-4.43</v>
      </c>
      <c r="G29" s="7">
        <v>5738</v>
      </c>
      <c r="H29" s="5">
        <v>3083.99</v>
      </c>
      <c r="I29">
        <f t="shared" si="0"/>
        <v>3.4891129611584719</v>
      </c>
      <c r="J29" s="5">
        <v>1824.07</v>
      </c>
      <c r="K29" s="5">
        <v>650.51</v>
      </c>
      <c r="L29" s="5">
        <v>376.2</v>
      </c>
      <c r="M29">
        <f t="shared" si="1"/>
        <v>2.5754187912143602</v>
      </c>
      <c r="N29" s="1">
        <f t="shared" si="2"/>
        <v>8.0000000000000016E-2</v>
      </c>
      <c r="O29">
        <f t="shared" si="3"/>
        <v>0.12198483133862302</v>
      </c>
      <c r="P29">
        <v>0.11</v>
      </c>
    </row>
    <row r="30" spans="1:16" ht="17" thickBot="1" x14ac:dyDescent="0.25">
      <c r="A30" s="6">
        <v>4.42</v>
      </c>
      <c r="B30" s="4">
        <v>5.0599999999999996</v>
      </c>
      <c r="C30" s="6">
        <v>0.38</v>
      </c>
      <c r="D30" s="6">
        <v>0.32</v>
      </c>
      <c r="E30" s="6">
        <v>-2.74</v>
      </c>
      <c r="F30" s="6">
        <v>-3.14</v>
      </c>
      <c r="G30" s="7">
        <v>4181</v>
      </c>
      <c r="H30" s="5">
        <v>2057.35</v>
      </c>
      <c r="I30">
        <f t="shared" si="0"/>
        <v>3.3133081809209846</v>
      </c>
      <c r="J30" s="5">
        <v>1373.27</v>
      </c>
      <c r="K30" s="5">
        <v>717.24</v>
      </c>
      <c r="L30" s="5">
        <v>415.19</v>
      </c>
      <c r="M30">
        <f t="shared" si="1"/>
        <v>2.6182468848280718</v>
      </c>
      <c r="N30" s="1">
        <f t="shared" si="2"/>
        <v>0.06</v>
      </c>
      <c r="O30">
        <f t="shared" si="3"/>
        <v>0.20180815126254648</v>
      </c>
      <c r="P30">
        <v>0.47</v>
      </c>
    </row>
    <row r="31" spans="1:16" x14ac:dyDescent="0.2">
      <c r="A31" s="3">
        <v>5.8</v>
      </c>
      <c r="B31" s="3">
        <v>4.84</v>
      </c>
      <c r="C31" s="3">
        <v>0.38</v>
      </c>
      <c r="D31" s="3">
        <v>0.41</v>
      </c>
      <c r="E31" s="3">
        <v>-2.11</v>
      </c>
      <c r="F31" s="3">
        <v>-2.84</v>
      </c>
      <c r="G31" s="7">
        <v>8922</v>
      </c>
      <c r="H31" s="5">
        <v>6606.32</v>
      </c>
      <c r="I31">
        <f t="shared" si="0"/>
        <v>3.8199596064229562</v>
      </c>
      <c r="J31" s="5">
        <v>5015.04</v>
      </c>
      <c r="K31" s="5">
        <v>2464.64</v>
      </c>
      <c r="L31" s="5">
        <v>904.7</v>
      </c>
      <c r="M31">
        <f t="shared" si="1"/>
        <v>2.9565045903166975</v>
      </c>
      <c r="N31" s="1">
        <f t="shared" si="2"/>
        <v>-2.9999999999999971E-2</v>
      </c>
      <c r="O31">
        <f t="shared" si="3"/>
        <v>0.13694462272490587</v>
      </c>
      <c r="P31">
        <v>0.67</v>
      </c>
    </row>
    <row r="32" spans="1:16" x14ac:dyDescent="0.2">
      <c r="A32" s="3">
        <v>4.88</v>
      </c>
      <c r="B32" s="3">
        <v>5.24</v>
      </c>
      <c r="C32" s="3">
        <v>0.36</v>
      </c>
      <c r="D32" s="3">
        <v>0.35</v>
      </c>
      <c r="E32" s="3">
        <v>-3.85</v>
      </c>
      <c r="F32" s="3">
        <v>-2.76</v>
      </c>
      <c r="G32" s="7">
        <v>10714</v>
      </c>
      <c r="H32" s="5">
        <v>4000.37</v>
      </c>
      <c r="I32">
        <f t="shared" si="0"/>
        <v>3.6021001617096871</v>
      </c>
      <c r="J32" s="5">
        <v>2498.17</v>
      </c>
      <c r="K32" s="5">
        <v>1055.1099999999999</v>
      </c>
      <c r="L32" s="5">
        <v>740.26</v>
      </c>
      <c r="M32">
        <f t="shared" si="1"/>
        <v>2.8693842828840115</v>
      </c>
      <c r="N32" s="1">
        <f t="shared" si="2"/>
        <v>1.0000000000000009E-2</v>
      </c>
      <c r="O32">
        <f t="shared" si="3"/>
        <v>0.18504788307081596</v>
      </c>
      <c r="P32">
        <v>0.69</v>
      </c>
    </row>
    <row r="33" spans="1:16" x14ac:dyDescent="0.2">
      <c r="A33" s="3">
        <v>5.52</v>
      </c>
      <c r="B33" s="3">
        <v>6.7</v>
      </c>
      <c r="C33" s="3">
        <v>0.36</v>
      </c>
      <c r="D33" s="3">
        <v>0.28999999999999998</v>
      </c>
      <c r="E33" s="3">
        <v>-1.29</v>
      </c>
      <c r="F33" s="3">
        <v>-1.93</v>
      </c>
      <c r="G33" s="7">
        <v>2513</v>
      </c>
      <c r="H33" s="5">
        <v>524.84</v>
      </c>
      <c r="I33">
        <f t="shared" si="0"/>
        <v>2.7200269268197292</v>
      </c>
      <c r="J33" s="5">
        <v>355.36</v>
      </c>
      <c r="K33" s="5">
        <v>49.96</v>
      </c>
      <c r="L33" s="5">
        <v>22.57</v>
      </c>
      <c r="M33">
        <f t="shared" si="1"/>
        <v>1.3535315590777621</v>
      </c>
      <c r="N33" s="1">
        <f t="shared" si="2"/>
        <v>7.0000000000000007E-2</v>
      </c>
      <c r="O33">
        <f t="shared" si="3"/>
        <v>4.3003582044051518E-2</v>
      </c>
      <c r="P33">
        <v>0.22</v>
      </c>
    </row>
    <row r="34" spans="1:16" x14ac:dyDescent="0.2">
      <c r="A34" s="3">
        <v>5.63</v>
      </c>
      <c r="B34" s="3">
        <v>4.96</v>
      </c>
      <c r="C34" s="3">
        <v>0.36</v>
      </c>
      <c r="D34" s="3">
        <v>0.48</v>
      </c>
      <c r="E34" s="3">
        <v>-4.43</v>
      </c>
      <c r="F34" s="3">
        <v>-6.13</v>
      </c>
      <c r="G34" s="7">
        <v>5728</v>
      </c>
      <c r="H34" s="5">
        <v>4196.67</v>
      </c>
      <c r="I34">
        <f t="shared" si="0"/>
        <v>3.6229048203399947</v>
      </c>
      <c r="J34" s="5">
        <v>3511.68</v>
      </c>
      <c r="K34" s="5">
        <v>2502.5100000000002</v>
      </c>
      <c r="L34" s="5">
        <v>1850.42</v>
      </c>
      <c r="M34">
        <f t="shared" si="1"/>
        <v>3.2672703137977432</v>
      </c>
      <c r="N34" s="1">
        <f t="shared" si="2"/>
        <v>-0.12</v>
      </c>
      <c r="O34">
        <f t="shared" si="3"/>
        <v>0.44092578163162699</v>
      </c>
      <c r="P34">
        <v>0.2</v>
      </c>
    </row>
    <row r="35" spans="1:16" x14ac:dyDescent="0.2">
      <c r="A35" s="3">
        <v>8.4499999999999993</v>
      </c>
      <c r="B35" s="3">
        <v>7.99</v>
      </c>
      <c r="C35" s="3">
        <v>0.35</v>
      </c>
      <c r="D35" s="3">
        <v>0.36</v>
      </c>
      <c r="E35" s="3">
        <v>-4.45</v>
      </c>
      <c r="F35" s="3">
        <v>-3.81</v>
      </c>
      <c r="G35" s="7">
        <v>5003</v>
      </c>
      <c r="H35" s="5">
        <v>2877.48</v>
      </c>
      <c r="I35">
        <f t="shared" si="0"/>
        <v>3.4590123137371642</v>
      </c>
      <c r="J35" s="5">
        <v>2163.06</v>
      </c>
      <c r="K35" s="5">
        <v>1621.15</v>
      </c>
      <c r="L35" s="5">
        <v>1222.8900000000001</v>
      </c>
      <c r="M35">
        <f t="shared" si="1"/>
        <v>3.0873873936335636</v>
      </c>
      <c r="N35" s="1">
        <f t="shared" si="2"/>
        <v>-1.0000000000000009E-2</v>
      </c>
      <c r="O35">
        <f t="shared" si="3"/>
        <v>0.42498644647399814</v>
      </c>
      <c r="P35">
        <v>0.51</v>
      </c>
    </row>
    <row r="36" spans="1:16" x14ac:dyDescent="0.2">
      <c r="A36" s="3">
        <v>7.03</v>
      </c>
      <c r="B36" s="3">
        <v>6.5</v>
      </c>
      <c r="C36" s="3">
        <v>0.34</v>
      </c>
      <c r="D36" s="3">
        <v>0.34</v>
      </c>
      <c r="E36" s="3">
        <v>-7.66</v>
      </c>
      <c r="F36" s="3">
        <v>-7.12</v>
      </c>
      <c r="G36" s="7">
        <v>10789</v>
      </c>
      <c r="H36" s="5">
        <v>7923.19</v>
      </c>
      <c r="I36">
        <f t="shared" si="0"/>
        <v>3.8989000705374885</v>
      </c>
      <c r="J36" s="5">
        <v>5779.15</v>
      </c>
      <c r="K36" s="5">
        <v>3270.84</v>
      </c>
      <c r="L36" s="5">
        <v>2040.01</v>
      </c>
      <c r="M36">
        <f t="shared" si="1"/>
        <v>3.3096322963152001</v>
      </c>
      <c r="N36" s="1">
        <f t="shared" si="2"/>
        <v>0</v>
      </c>
      <c r="O36">
        <f t="shared" si="3"/>
        <v>0.25747331567209675</v>
      </c>
      <c r="P36">
        <v>0.77</v>
      </c>
    </row>
    <row r="37" spans="1:16" x14ac:dyDescent="0.2">
      <c r="A37" s="6">
        <v>7.96</v>
      </c>
      <c r="B37" s="6">
        <v>7.02</v>
      </c>
      <c r="C37" s="6">
        <v>0.34</v>
      </c>
      <c r="D37" s="6">
        <v>0.37</v>
      </c>
      <c r="E37" s="6">
        <v>-3.77</v>
      </c>
      <c r="F37" s="6">
        <v>-4.1500000000000004</v>
      </c>
      <c r="G37" s="7">
        <v>14048</v>
      </c>
      <c r="H37" s="5">
        <v>10559.79</v>
      </c>
      <c r="I37">
        <f t="shared" si="0"/>
        <v>4.0236552815739257</v>
      </c>
      <c r="J37" s="5">
        <v>8449.1</v>
      </c>
      <c r="K37" s="5">
        <v>5085.05</v>
      </c>
      <c r="L37" s="5">
        <v>3695.36</v>
      </c>
      <c r="M37">
        <f t="shared" si="1"/>
        <v>3.5676567535285888</v>
      </c>
      <c r="N37" s="1">
        <f t="shared" si="2"/>
        <v>-2.9999999999999971E-2</v>
      </c>
      <c r="O37">
        <f t="shared" si="3"/>
        <v>0.34994635309982486</v>
      </c>
      <c r="P37">
        <v>0.59</v>
      </c>
    </row>
    <row r="38" spans="1:16" x14ac:dyDescent="0.2">
      <c r="A38" s="3">
        <v>6.9</v>
      </c>
      <c r="B38" s="3">
        <v>6.89</v>
      </c>
      <c r="C38" s="3">
        <v>0.33</v>
      </c>
      <c r="D38" s="3">
        <v>0.34</v>
      </c>
      <c r="E38" s="3">
        <v>-3.51</v>
      </c>
      <c r="F38" s="3">
        <v>-4.38</v>
      </c>
      <c r="G38" s="7">
        <v>14183</v>
      </c>
      <c r="H38" s="5">
        <v>11104.2</v>
      </c>
      <c r="I38">
        <f t="shared" si="0"/>
        <v>4.045487275347285</v>
      </c>
      <c r="J38" s="5">
        <v>8819.2800000000007</v>
      </c>
      <c r="K38" s="5">
        <v>5470.61</v>
      </c>
      <c r="L38" s="5">
        <v>4415.93</v>
      </c>
      <c r="M38">
        <f t="shared" si="1"/>
        <v>3.6450221804696294</v>
      </c>
      <c r="N38" s="1">
        <f t="shared" si="2"/>
        <v>-1.0000000000000009E-2</v>
      </c>
      <c r="O38">
        <f t="shared" si="3"/>
        <v>0.39768105761783829</v>
      </c>
      <c r="P38">
        <v>0.45</v>
      </c>
    </row>
    <row r="39" spans="1:16" x14ac:dyDescent="0.2">
      <c r="A39" s="3">
        <v>6.06</v>
      </c>
      <c r="B39" s="3">
        <v>5.79</v>
      </c>
      <c r="C39" s="3">
        <v>0.32</v>
      </c>
      <c r="D39" s="3">
        <v>0.4</v>
      </c>
      <c r="E39" s="3">
        <v>-3.88</v>
      </c>
      <c r="F39" s="3">
        <v>-4.4400000000000004</v>
      </c>
      <c r="G39" s="7">
        <v>22775</v>
      </c>
      <c r="H39" s="5">
        <v>5002.87</v>
      </c>
      <c r="I39">
        <f t="shared" si="0"/>
        <v>3.6992192178511929</v>
      </c>
      <c r="J39" s="5">
        <v>1569.57</v>
      </c>
      <c r="K39" s="5">
        <v>967.49</v>
      </c>
      <c r="L39" s="5">
        <v>664.1</v>
      </c>
      <c r="M39">
        <f t="shared" si="1"/>
        <v>2.822233480238844</v>
      </c>
      <c r="N39" s="1">
        <f t="shared" si="2"/>
        <v>-8.0000000000000016E-2</v>
      </c>
      <c r="O39">
        <f t="shared" si="3"/>
        <v>0.13274380505589792</v>
      </c>
      <c r="P39">
        <v>7.0000000000000007E-2</v>
      </c>
    </row>
    <row r="40" spans="1:16" x14ac:dyDescent="0.2">
      <c r="A40" s="3">
        <v>8.2200000000000006</v>
      </c>
      <c r="B40" s="3">
        <v>6.92</v>
      </c>
      <c r="C40" s="3">
        <v>0.32</v>
      </c>
      <c r="D40" s="3">
        <v>0.31</v>
      </c>
      <c r="E40" s="3">
        <v>-3.87</v>
      </c>
      <c r="F40" s="3">
        <v>-4.78</v>
      </c>
      <c r="G40" s="7">
        <v>13272</v>
      </c>
      <c r="H40" s="5">
        <v>11374.73</v>
      </c>
      <c r="I40">
        <f t="shared" si="0"/>
        <v>4.0559410966784437</v>
      </c>
      <c r="J40" s="5">
        <v>10163.57</v>
      </c>
      <c r="K40" s="5">
        <v>8599.36</v>
      </c>
      <c r="L40" s="5">
        <v>7443.19</v>
      </c>
      <c r="M40">
        <f t="shared" si="1"/>
        <v>3.8717591052337594</v>
      </c>
      <c r="N40" s="1">
        <f t="shared" si="2"/>
        <v>1.0000000000000009E-2</v>
      </c>
      <c r="O40">
        <f t="shared" si="3"/>
        <v>0.65436190573314701</v>
      </c>
      <c r="P40">
        <v>0.66</v>
      </c>
    </row>
    <row r="41" spans="1:16" x14ac:dyDescent="0.2">
      <c r="A41" s="3">
        <v>5.5</v>
      </c>
      <c r="B41" s="6">
        <v>6.45</v>
      </c>
      <c r="C41" s="3">
        <v>0.28999999999999998</v>
      </c>
      <c r="D41" s="3">
        <v>0.24</v>
      </c>
      <c r="E41" s="3">
        <v>-2.93</v>
      </c>
      <c r="F41" s="3">
        <v>-2.5099999999999998</v>
      </c>
      <c r="G41" s="7">
        <v>8853</v>
      </c>
      <c r="H41" s="5">
        <v>3906</v>
      </c>
      <c r="I41">
        <f t="shared" si="0"/>
        <v>3.5917322389518356</v>
      </c>
      <c r="J41" s="5">
        <v>2313.04</v>
      </c>
      <c r="K41" s="5">
        <v>1231.99</v>
      </c>
      <c r="L41" s="5">
        <v>812.24</v>
      </c>
      <c r="M41">
        <f t="shared" si="1"/>
        <v>2.9096843731760806</v>
      </c>
      <c r="N41" s="1">
        <f t="shared" si="2"/>
        <v>4.9999999999999989E-2</v>
      </c>
      <c r="O41">
        <f t="shared" si="3"/>
        <v>0.2079467485919099</v>
      </c>
      <c r="P41">
        <v>0.74</v>
      </c>
    </row>
    <row r="42" spans="1:16" x14ac:dyDescent="0.2">
      <c r="A42" s="3">
        <v>6.19</v>
      </c>
      <c r="B42" s="3">
        <v>6.01</v>
      </c>
      <c r="C42" s="3">
        <v>0.28999999999999998</v>
      </c>
      <c r="D42" s="3">
        <v>0.28000000000000003</v>
      </c>
      <c r="E42" s="3">
        <v>-5.13</v>
      </c>
      <c r="F42" s="3">
        <v>-5.0999999999999996</v>
      </c>
      <c r="G42" s="7">
        <v>23961</v>
      </c>
      <c r="H42" s="5">
        <v>21457.9</v>
      </c>
      <c r="I42">
        <f t="shared" si="0"/>
        <v>4.3315872170223662</v>
      </c>
      <c r="J42" s="5">
        <v>19651.66</v>
      </c>
      <c r="K42" s="5">
        <v>15467.86</v>
      </c>
      <c r="L42" s="5">
        <v>11249.4</v>
      </c>
      <c r="M42">
        <f t="shared" si="1"/>
        <v>4.0511293594573274</v>
      </c>
      <c r="N42" s="1">
        <f t="shared" si="2"/>
        <v>9.9999999999999534E-3</v>
      </c>
      <c r="O42">
        <f t="shared" si="3"/>
        <v>0.52425447038153772</v>
      </c>
      <c r="P42">
        <v>0.83</v>
      </c>
    </row>
    <row r="43" spans="1:16" x14ac:dyDescent="0.2">
      <c r="A43" s="6">
        <v>6.88</v>
      </c>
      <c r="B43" s="6">
        <v>5.87</v>
      </c>
      <c r="C43" s="3">
        <v>0.26</v>
      </c>
      <c r="D43" s="3">
        <v>0.28999999999999998</v>
      </c>
      <c r="E43" s="3">
        <v>-4.55</v>
      </c>
      <c r="F43" s="3">
        <v>-5.44</v>
      </c>
      <c r="G43" s="7">
        <v>8177</v>
      </c>
      <c r="H43" s="5">
        <v>3958.7</v>
      </c>
      <c r="I43">
        <f t="shared" si="0"/>
        <v>3.597552591097688</v>
      </c>
      <c r="J43" s="5">
        <v>2003.45</v>
      </c>
      <c r="K43" s="5">
        <v>1044.23</v>
      </c>
      <c r="L43" s="5">
        <v>842.51</v>
      </c>
      <c r="M43">
        <f t="shared" si="1"/>
        <v>2.92557506434343</v>
      </c>
      <c r="N43" s="1">
        <f t="shared" si="2"/>
        <v>-2.9999999999999971E-2</v>
      </c>
      <c r="O43">
        <f t="shared" si="3"/>
        <v>0.21282491727082123</v>
      </c>
      <c r="P43">
        <v>0.91</v>
      </c>
    </row>
    <row r="44" spans="1:16" x14ac:dyDescent="0.2">
      <c r="A44" s="6">
        <v>6.84</v>
      </c>
      <c r="B44" s="6">
        <v>5.76</v>
      </c>
      <c r="C44" s="6">
        <v>0.25</v>
      </c>
      <c r="D44" s="6">
        <v>0.31</v>
      </c>
      <c r="E44" s="6">
        <v>-3.53</v>
      </c>
      <c r="F44" s="6">
        <v>-4.6900000000000004</v>
      </c>
      <c r="G44" s="7">
        <v>3566</v>
      </c>
      <c r="H44" s="5">
        <v>2590.2399999999998</v>
      </c>
      <c r="I44">
        <f t="shared" si="0"/>
        <v>3.4133400057209178</v>
      </c>
      <c r="J44" s="5">
        <v>1715.57</v>
      </c>
      <c r="K44" s="5">
        <v>769.66</v>
      </c>
      <c r="L44" s="5">
        <v>422.03</v>
      </c>
      <c r="M44">
        <f t="shared" si="1"/>
        <v>2.6253433238796093</v>
      </c>
      <c r="N44" s="1">
        <f t="shared" si="2"/>
        <v>-0.06</v>
      </c>
      <c r="O44">
        <f t="shared" si="3"/>
        <v>0.16293084810673913</v>
      </c>
      <c r="P44">
        <v>0.67</v>
      </c>
    </row>
    <row r="45" spans="1:16" x14ac:dyDescent="0.2">
      <c r="A45" s="6">
        <v>6.92</v>
      </c>
      <c r="B45" s="6">
        <v>7.46</v>
      </c>
      <c r="C45" s="3">
        <v>0.25</v>
      </c>
      <c r="D45" s="3">
        <v>0.24</v>
      </c>
      <c r="E45" s="3">
        <v>-2.16</v>
      </c>
      <c r="F45" s="3">
        <v>-1.31</v>
      </c>
      <c r="G45" s="7">
        <v>12643</v>
      </c>
      <c r="H45" s="5">
        <v>9788.75</v>
      </c>
      <c r="I45">
        <f t="shared" si="0"/>
        <v>3.9907272369755193</v>
      </c>
      <c r="J45" s="5">
        <v>7671.43</v>
      </c>
      <c r="K45" s="5">
        <v>4222.18</v>
      </c>
      <c r="L45" s="5">
        <v>2459.66</v>
      </c>
      <c r="M45">
        <f t="shared" si="1"/>
        <v>3.390875078514378</v>
      </c>
      <c r="N45" s="1">
        <f t="shared" si="2"/>
        <v>1.0000000000000009E-2</v>
      </c>
      <c r="O45">
        <f t="shared" si="3"/>
        <v>0.25127416677308134</v>
      </c>
      <c r="P45">
        <v>0.54</v>
      </c>
    </row>
    <row r="46" spans="1:16" x14ac:dyDescent="0.2">
      <c r="A46" s="6">
        <v>8.14</v>
      </c>
      <c r="B46" s="6">
        <v>6.61</v>
      </c>
      <c r="C46" s="3">
        <v>0.24</v>
      </c>
      <c r="D46" s="3">
        <v>0.32</v>
      </c>
      <c r="E46" s="3">
        <v>-6.28</v>
      </c>
      <c r="F46" s="3">
        <v>-4.91</v>
      </c>
      <c r="G46" s="7">
        <v>2094</v>
      </c>
      <c r="H46" s="5">
        <v>968.18</v>
      </c>
      <c r="I46">
        <f t="shared" si="0"/>
        <v>2.9859561070392737</v>
      </c>
      <c r="J46" s="5">
        <v>557.69000000000005</v>
      </c>
      <c r="K46" s="5">
        <v>326.08999999999997</v>
      </c>
      <c r="L46" s="5">
        <v>208.69</v>
      </c>
      <c r="M46">
        <f t="shared" si="1"/>
        <v>2.3195016390564942</v>
      </c>
      <c r="N46" s="1">
        <f t="shared" si="2"/>
        <v>-8.0000000000000016E-2</v>
      </c>
      <c r="O46">
        <f t="shared" si="3"/>
        <v>0.2155487615939185</v>
      </c>
      <c r="P46">
        <v>0.26</v>
      </c>
    </row>
    <row r="47" spans="1:16" x14ac:dyDescent="0.2">
      <c r="A47" s="6">
        <v>5.76</v>
      </c>
      <c r="B47" s="6">
        <v>5.63</v>
      </c>
      <c r="C47" s="3">
        <v>0.23</v>
      </c>
      <c r="D47" s="3">
        <v>0.19</v>
      </c>
      <c r="E47" s="3">
        <v>-1.62</v>
      </c>
      <c r="F47" s="3">
        <v>-0.27</v>
      </c>
      <c r="G47" s="7">
        <v>7282</v>
      </c>
      <c r="H47" s="5">
        <v>5548.52</v>
      </c>
      <c r="I47">
        <f t="shared" si="0"/>
        <v>3.7441771558165082</v>
      </c>
      <c r="J47" s="5">
        <v>4582.67</v>
      </c>
      <c r="K47" s="5">
        <v>2782.72</v>
      </c>
      <c r="L47" s="5">
        <v>1642.2</v>
      </c>
      <c r="M47">
        <f t="shared" si="1"/>
        <v>3.2154260477937671</v>
      </c>
      <c r="N47" s="1">
        <f t="shared" si="2"/>
        <v>4.0000000000000008E-2</v>
      </c>
      <c r="O47">
        <f t="shared" si="3"/>
        <v>0.29597081744321008</v>
      </c>
      <c r="P47">
        <v>0.37</v>
      </c>
    </row>
    <row r="48" spans="1:16" x14ac:dyDescent="0.2">
      <c r="A48" s="6">
        <v>7.12</v>
      </c>
      <c r="B48" s="6">
        <v>7.03</v>
      </c>
      <c r="C48" s="3">
        <v>0.18</v>
      </c>
      <c r="D48" s="3">
        <v>0.25</v>
      </c>
      <c r="E48" s="3">
        <v>0.86</v>
      </c>
      <c r="F48" s="3">
        <v>-1.08</v>
      </c>
      <c r="G48" s="7">
        <v>21992</v>
      </c>
      <c r="H48" s="5">
        <v>19887.79</v>
      </c>
      <c r="I48">
        <f t="shared" si="0"/>
        <v>4.2985865255009728</v>
      </c>
      <c r="J48" s="5">
        <v>18187.75</v>
      </c>
      <c r="K48" s="5">
        <v>15821.92</v>
      </c>
      <c r="L48" s="5">
        <v>14455.01</v>
      </c>
      <c r="M48">
        <f t="shared" si="1"/>
        <v>4.1600183964524264</v>
      </c>
      <c r="N48" s="1">
        <f t="shared" si="2"/>
        <v>-7.0000000000000007E-2</v>
      </c>
      <c r="O48">
        <f t="shared" si="3"/>
        <v>0.72682837057310035</v>
      </c>
      <c r="P48">
        <v>0.52</v>
      </c>
    </row>
    <row r="49" spans="1:16" x14ac:dyDescent="0.2">
      <c r="A49" s="6">
        <v>7.79</v>
      </c>
      <c r="B49" s="6">
        <v>8.43</v>
      </c>
      <c r="C49" s="3">
        <v>0.18</v>
      </c>
      <c r="D49" s="3">
        <v>0.19</v>
      </c>
      <c r="E49" s="3">
        <v>-1.56</v>
      </c>
      <c r="F49" s="3">
        <v>-2.4</v>
      </c>
      <c r="G49" s="7">
        <v>341</v>
      </c>
      <c r="H49" s="5">
        <v>274.27999999999997</v>
      </c>
      <c r="I49">
        <f t="shared" si="0"/>
        <v>2.4381941407933372</v>
      </c>
      <c r="J49" s="5">
        <v>229.5</v>
      </c>
      <c r="K49" s="5">
        <v>133.27000000000001</v>
      </c>
      <c r="L49" s="5">
        <v>99.14</v>
      </c>
      <c r="M49">
        <f t="shared" si="1"/>
        <v>1.9962489145691322</v>
      </c>
      <c r="N49" s="1">
        <f t="shared" si="2"/>
        <v>-1.0000000000000009E-2</v>
      </c>
      <c r="O49">
        <f t="shared" si="3"/>
        <v>0.36145544698847898</v>
      </c>
      <c r="P49">
        <v>0.45</v>
      </c>
    </row>
    <row r="50" spans="1:16" x14ac:dyDescent="0.2">
      <c r="A50" s="6">
        <v>5.17</v>
      </c>
      <c r="B50" s="6">
        <v>7.31</v>
      </c>
      <c r="C50" s="3">
        <v>0.17</v>
      </c>
      <c r="D50" s="3">
        <v>0.21</v>
      </c>
      <c r="E50" s="3">
        <v>2.46</v>
      </c>
      <c r="F50" s="3">
        <v>-0.02</v>
      </c>
      <c r="G50" s="7">
        <v>21268</v>
      </c>
      <c r="H50" s="5">
        <v>18346.009999999998</v>
      </c>
      <c r="I50">
        <f t="shared" si="0"/>
        <v>4.2635416258958578</v>
      </c>
      <c r="J50" s="5">
        <v>15834.14</v>
      </c>
      <c r="K50" s="5">
        <v>10284.41</v>
      </c>
      <c r="L50" s="5">
        <v>7275.08</v>
      </c>
      <c r="M50">
        <f t="shared" si="1"/>
        <v>3.8618377733785669</v>
      </c>
      <c r="N50" s="1">
        <f t="shared" si="2"/>
        <v>-3.999999999999998E-2</v>
      </c>
      <c r="O50">
        <f t="shared" si="3"/>
        <v>0.39654835029524133</v>
      </c>
      <c r="P50">
        <v>0.16</v>
      </c>
    </row>
    <row r="51" spans="1:16" x14ac:dyDescent="0.2">
      <c r="A51" s="6">
        <v>6.92</v>
      </c>
      <c r="B51" s="6">
        <v>7.47</v>
      </c>
      <c r="C51" s="3">
        <v>0.16</v>
      </c>
      <c r="D51" s="3">
        <v>0.18</v>
      </c>
      <c r="E51" s="3">
        <v>-2.2599999999999998</v>
      </c>
      <c r="F51" s="3">
        <v>-2.52</v>
      </c>
      <c r="G51" s="7">
        <v>3148</v>
      </c>
      <c r="H51" s="5">
        <v>890.62</v>
      </c>
      <c r="I51">
        <f t="shared" si="0"/>
        <v>2.9496924435373004</v>
      </c>
      <c r="J51" s="5">
        <v>675.5</v>
      </c>
      <c r="K51" s="5">
        <v>526.72</v>
      </c>
      <c r="L51" s="5">
        <v>437.15</v>
      </c>
      <c r="M51">
        <f t="shared" si="1"/>
        <v>2.6406304827244109</v>
      </c>
      <c r="N51" s="1">
        <f t="shared" si="2"/>
        <v>-1.999999999999999E-2</v>
      </c>
      <c r="O51">
        <f t="shared" si="3"/>
        <v>0.49083784330017288</v>
      </c>
      <c r="P51">
        <v>0.05</v>
      </c>
    </row>
    <row r="53" spans="1:16" x14ac:dyDescent="0.2">
      <c r="N53" s="1"/>
      <c r="O53" s="1">
        <f>AVERAGE(N2:N51)</f>
        <v>1.84E-2</v>
      </c>
      <c r="P53" t="s">
        <v>61</v>
      </c>
    </row>
    <row r="54" spans="1:16" x14ac:dyDescent="0.2">
      <c r="M54" s="8"/>
      <c r="N54" s="1"/>
      <c r="O54" s="1">
        <f>STDEV(N2:N51)</f>
        <v>9.1904120402399675E-2</v>
      </c>
      <c r="P54" s="8" t="s">
        <v>60</v>
      </c>
    </row>
    <row r="56" spans="1:16" x14ac:dyDescent="0.2">
      <c r="N56" s="1"/>
    </row>
    <row r="57" spans="1:16" x14ac:dyDescent="0.2">
      <c r="N57" s="1"/>
      <c r="O57" s="1">
        <f>PEARSON(C1:C51,P1:P51)</f>
        <v>0.44347116896243627</v>
      </c>
      <c r="P57" t="s">
        <v>84</v>
      </c>
    </row>
    <row r="58" spans="1:16" x14ac:dyDescent="0.2">
      <c r="O58" s="1">
        <f>PEARSON(D2:D51,P2:P51)</f>
        <v>0.43454021516610969</v>
      </c>
      <c r="P58" t="s">
        <v>83</v>
      </c>
    </row>
    <row r="59" spans="1:16" x14ac:dyDescent="0.2">
      <c r="O59" s="1"/>
    </row>
    <row r="60" spans="1:16" x14ac:dyDescent="0.2">
      <c r="O60" s="1">
        <f>_xlfn.T.TEST(C2:C51,D2:D51,2,1)</f>
        <v>0.16319165605640712</v>
      </c>
      <c r="P60" t="s">
        <v>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number of sequences in MSA</vt:lpstr>
      <vt:lpstr>Graphs</vt:lpstr>
      <vt:lpstr>'number of sequences in MSA'!pdb</vt:lpstr>
      <vt:lpstr>'number of sequences in MSA'!real_num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baldo oliva</dc:creator>
  <cp:lastModifiedBy>baldo oliva</cp:lastModifiedBy>
  <dcterms:created xsi:type="dcterms:W3CDTF">2020-05-26T14:15:19Z</dcterms:created>
  <dcterms:modified xsi:type="dcterms:W3CDTF">2020-12-23T15:01:45Z</dcterms:modified>
</cp:coreProperties>
</file>