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e15c6b891714c2e/Documents/"/>
    </mc:Choice>
  </mc:AlternateContent>
  <xr:revisionPtr revIDLastSave="44" documentId="8_{75A5DBFC-ECDD-44A7-9076-EA9FDAB447D5}" xr6:coauthVersionLast="47" xr6:coauthVersionMax="47" xr10:uidLastSave="{35C26350-F79C-420C-AE35-EA3AA45F22C1}"/>
  <bookViews>
    <workbookView xWindow="-120" yWindow="-120" windowWidth="20730" windowHeight="11040" xr2:uid="{DAD089A5-8CE7-450B-AE7F-6482729266C3}"/>
  </bookViews>
  <sheets>
    <sheet name="Metode Trapesium" sheetId="1" r:id="rId1"/>
    <sheet name="Metode Simpson" sheetId="2" r:id="rId2"/>
    <sheet name="MS 38" sheetId="3" r:id="rId3"/>
    <sheet name="Sheet3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D7" i="1"/>
  <c r="C7" i="1"/>
  <c r="E6" i="1"/>
  <c r="E5" i="1"/>
  <c r="D3" i="4"/>
  <c r="D4" i="4"/>
  <c r="E4" i="4" s="1"/>
  <c r="D5" i="4"/>
  <c r="D6" i="4"/>
  <c r="E6" i="4" s="1"/>
  <c r="D2" i="4"/>
  <c r="E2" i="4" s="1"/>
  <c r="E16" i="3"/>
  <c r="E6" i="3"/>
  <c r="E7" i="3"/>
  <c r="E8" i="3"/>
  <c r="E9" i="3"/>
  <c r="E10" i="3"/>
  <c r="E11" i="3"/>
  <c r="E12" i="3"/>
  <c r="E13" i="3"/>
  <c r="E14" i="3"/>
  <c r="C6" i="3"/>
  <c r="B6" i="3"/>
  <c r="D2" i="3"/>
  <c r="C5" i="3"/>
  <c r="E5" i="3" s="1"/>
  <c r="E15" i="2"/>
  <c r="D7" i="2"/>
  <c r="E7" i="2" s="1"/>
  <c r="D8" i="2"/>
  <c r="E8" i="2"/>
  <c r="D9" i="2"/>
  <c r="E9" i="2" s="1"/>
  <c r="D10" i="2"/>
  <c r="E10" i="2"/>
  <c r="D11" i="2"/>
  <c r="E11" i="2" s="1"/>
  <c r="D12" i="2"/>
  <c r="E12" i="2"/>
  <c r="D13" i="2"/>
  <c r="E13" i="2" s="1"/>
  <c r="D14" i="2"/>
  <c r="E14" i="2"/>
  <c r="A6" i="2"/>
  <c r="E5" i="2"/>
  <c r="D5" i="2"/>
  <c r="C5" i="2"/>
  <c r="B6" i="2"/>
  <c r="B7" i="2"/>
  <c r="B8" i="2"/>
  <c r="B9" i="2"/>
  <c r="B10" i="2"/>
  <c r="B11" i="2"/>
  <c r="B12" i="2"/>
  <c r="B13" i="2"/>
  <c r="B14" i="2"/>
  <c r="B5" i="2"/>
  <c r="D2" i="2"/>
  <c r="C6" i="1"/>
  <c r="D6" i="1" s="1"/>
  <c r="A7" i="1"/>
  <c r="A8" i="1" s="1"/>
  <c r="A9" i="1" s="1"/>
  <c r="A10" i="1" s="1"/>
  <c r="A6" i="1"/>
  <c r="C5" i="1"/>
  <c r="D5" i="1" s="1"/>
  <c r="C6" i="4"/>
  <c r="C5" i="4"/>
  <c r="E5" i="4" s="1"/>
  <c r="C4" i="4"/>
  <c r="C3" i="4"/>
  <c r="E3" i="4" s="1"/>
  <c r="C2" i="4"/>
  <c r="E7" i="4" l="1"/>
  <c r="E8" i="4" s="1"/>
  <c r="A14" i="3"/>
  <c r="A12" i="3"/>
  <c r="A13" i="3"/>
  <c r="A7" i="3"/>
  <c r="A8" i="3"/>
  <c r="A9" i="3"/>
  <c r="A10" i="3"/>
  <c r="A11" i="3" s="1"/>
  <c r="A6" i="3"/>
  <c r="D2" i="1"/>
  <c r="C6" i="2"/>
  <c r="D6" i="2" s="1"/>
  <c r="E6" i="2" s="1"/>
  <c r="B5" i="1" l="1"/>
  <c r="B7" i="3"/>
  <c r="C7" i="3" s="1"/>
  <c r="A7" i="2"/>
  <c r="C8" i="1" l="1"/>
  <c r="D8" i="1" s="1"/>
  <c r="B8" i="3"/>
  <c r="C8" i="3" s="1"/>
  <c r="C7" i="2"/>
  <c r="A8" i="2"/>
  <c r="E8" i="1" l="1"/>
  <c r="C9" i="1"/>
  <c r="D9" i="1" s="1"/>
  <c r="B9" i="3"/>
  <c r="C9" i="3" s="1"/>
  <c r="A9" i="2"/>
  <c r="C8" i="2"/>
  <c r="E9" i="1" l="1"/>
  <c r="B10" i="3"/>
  <c r="C10" i="3" s="1"/>
  <c r="C9" i="2"/>
  <c r="A10" i="2"/>
  <c r="A11" i="1" l="1"/>
  <c r="A12" i="1" s="1"/>
  <c r="A13" i="1" s="1"/>
  <c r="C10" i="1"/>
  <c r="D10" i="1" s="1"/>
  <c r="B11" i="3"/>
  <c r="C11" i="3" s="1"/>
  <c r="A11" i="2"/>
  <c r="C10" i="2"/>
  <c r="C11" i="1"/>
  <c r="D11" i="1" s="1"/>
  <c r="E11" i="1" l="1"/>
  <c r="A14" i="1"/>
  <c r="A15" i="1" s="1"/>
  <c r="E10" i="1"/>
  <c r="B12" i="3"/>
  <c r="C12" i="3" s="1"/>
  <c r="A12" i="2"/>
  <c r="C11" i="2"/>
  <c r="C12" i="1"/>
  <c r="D12" i="1" s="1"/>
  <c r="E12" i="1" l="1"/>
  <c r="B13" i="3"/>
  <c r="C13" i="3" s="1"/>
  <c r="A13" i="2"/>
  <c r="C12" i="2"/>
  <c r="C13" i="1"/>
  <c r="D13" i="1" s="1"/>
  <c r="E13" i="1" l="1"/>
  <c r="A16" i="1"/>
  <c r="B14" i="3"/>
  <c r="C14" i="3" s="1"/>
  <c r="E15" i="3" s="1"/>
  <c r="A14" i="2"/>
  <c r="C14" i="2" s="1"/>
  <c r="C13" i="2"/>
  <c r="C14" i="1"/>
  <c r="D14" i="1" s="1"/>
  <c r="E14" i="1" s="1"/>
  <c r="C15" i="1" l="1"/>
  <c r="D15" i="1" s="1"/>
  <c r="E15" i="1" s="1"/>
  <c r="C16" i="1"/>
  <c r="D16" i="1" s="1"/>
  <c r="E16" i="1" s="1"/>
  <c r="E17" i="1" s="1"/>
</calcChain>
</file>

<file path=xl/sharedStrings.xml><?xml version="1.0" encoding="utf-8"?>
<sst xmlns="http://schemas.openxmlformats.org/spreadsheetml/2006/main" count="42" uniqueCount="32">
  <si>
    <t>Batas awal=</t>
  </si>
  <si>
    <t>Batas atas=</t>
  </si>
  <si>
    <t>xi</t>
  </si>
  <si>
    <t>h</t>
  </si>
  <si>
    <t>f(xi)</t>
  </si>
  <si>
    <t>2*f(xi)</t>
  </si>
  <si>
    <t>Hasil =</t>
  </si>
  <si>
    <t>N =</t>
  </si>
  <si>
    <t>h =</t>
  </si>
  <si>
    <t>Batas Bawah =</t>
  </si>
  <si>
    <t>Batas Atas =</t>
  </si>
  <si>
    <t>h=</t>
  </si>
  <si>
    <t>Nilai Bawah =</t>
  </si>
  <si>
    <t>Nilai Atas =</t>
  </si>
  <si>
    <t xml:space="preserve">h = </t>
  </si>
  <si>
    <t>iterasi</t>
  </si>
  <si>
    <t>koefisien</t>
  </si>
  <si>
    <t>koef*xf(xi)</t>
  </si>
  <si>
    <t>Hasil Integral =</t>
  </si>
  <si>
    <t>wi</t>
  </si>
  <si>
    <t>Hasil</t>
  </si>
  <si>
    <t>x = 2.5*xi + 2.5</t>
  </si>
  <si>
    <t>f(x) = 4x^2 + 3x + 16</t>
  </si>
  <si>
    <t>wi*f(x)</t>
  </si>
  <si>
    <t>Jumlah</t>
  </si>
  <si>
    <t>A= 2</t>
  </si>
  <si>
    <t>B=6</t>
  </si>
  <si>
    <t>Orisam M.R.Mandobar</t>
  </si>
  <si>
    <t>NIM: 2022051074072</t>
  </si>
  <si>
    <t>koefisien simpson</t>
  </si>
  <si>
    <t>koefisien*(xi)</t>
  </si>
  <si>
    <t>h/2*f(xi)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</si>
</sst>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/>
    <xf numFmtId="0" fontId="0" fillId="0" borderId="1" xfId="0" applyBorder="1"/>
    <xf numFmtId="0" fontId="1" fillId="4" borderId="1" xfId="0" applyFont="1" applyFill="1" applyBorder="1"/>
    <xf numFmtId="0" fontId="0" fillId="4" borderId="1" xfId="0" applyFill="1" applyBorder="1"/>
    <xf numFmtId="0" fontId="1" fillId="5" borderId="1" xfId="0" applyFont="1" applyFill="1" applyBorder="1"/>
    <xf numFmtId="0" fontId="0" fillId="5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 vertical="top"/>
    </xf>
    <xf numFmtId="0" fontId="0" fillId="6" borderId="1" xfId="0" applyFill="1" applyBorder="1"/>
    <xf numFmtId="0" fontId="1" fillId="6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77AC0-B3FC-451B-A1D6-5C97FD356337}">
  <dimension ref="A1:G17"/>
  <sheetViews>
    <sheetView tabSelected="1" workbookViewId="0">
      <selection activeCell="E8" sqref="E8"/>
    </sheetView>
  </sheetViews>
  <sheetFormatPr defaultRowHeight="15" x14ac:dyDescent="0.25"/>
  <cols>
    <col min="1" max="1" width="12.5703125" customWidth="1"/>
  </cols>
  <sheetData>
    <row r="1" spans="1:7" x14ac:dyDescent="0.25">
      <c r="A1" s="4" t="s">
        <v>0</v>
      </c>
      <c r="B1" s="5">
        <v>2</v>
      </c>
      <c r="C1" s="4" t="s">
        <v>7</v>
      </c>
      <c r="D1" s="5">
        <v>15</v>
      </c>
    </row>
    <row r="2" spans="1:7" x14ac:dyDescent="0.25">
      <c r="A2" s="4" t="s">
        <v>1</v>
      </c>
      <c r="B2" s="5">
        <v>6</v>
      </c>
      <c r="C2" s="4" t="s">
        <v>8</v>
      </c>
      <c r="D2" s="5">
        <f>(B2-B1)/D1</f>
        <v>0.26666666666666666</v>
      </c>
      <c r="G2" t="s">
        <v>27</v>
      </c>
    </row>
    <row r="3" spans="1:7" x14ac:dyDescent="0.25">
      <c r="G3" t="s">
        <v>28</v>
      </c>
    </row>
    <row r="4" spans="1:7" x14ac:dyDescent="0.25">
      <c r="A4" s="3" t="s">
        <v>2</v>
      </c>
      <c r="B4" s="3" t="s">
        <v>3</v>
      </c>
      <c r="C4" s="3" t="s">
        <v>4</v>
      </c>
      <c r="D4" s="3" t="s">
        <v>5</v>
      </c>
      <c r="E4" s="3" t="s">
        <v>31</v>
      </c>
      <c r="G4" s="14" t="s">
        <v>25</v>
      </c>
    </row>
    <row r="5" spans="1:7" x14ac:dyDescent="0.25">
      <c r="A5" s="1">
        <v>0</v>
      </c>
      <c r="B5" s="1">
        <f>D2</f>
        <v>0.26666666666666666</v>
      </c>
      <c r="C5" s="1">
        <f>EXP(A5)</f>
        <v>1</v>
      </c>
      <c r="D5" s="1">
        <f>C5</f>
        <v>1</v>
      </c>
      <c r="E5" s="1">
        <f>(B5/ 2)*D5</f>
        <v>0.13333333333333333</v>
      </c>
      <c r="G5" s="15" t="s">
        <v>26</v>
      </c>
    </row>
    <row r="6" spans="1:7" x14ac:dyDescent="0.25">
      <c r="A6" s="1">
        <f>A5+B5</f>
        <v>0.26666666666666666</v>
      </c>
      <c r="B6" s="1">
        <v>0.93333299999999997</v>
      </c>
      <c r="C6" s="1">
        <f>EXP(A6)</f>
        <v>1.3056051720649522</v>
      </c>
      <c r="D6" s="1">
        <f>2*C6</f>
        <v>2.6112103441299044</v>
      </c>
      <c r="E6" s="1">
        <f>(B6/ 2)*D6</f>
        <v>1.218564392058898</v>
      </c>
    </row>
    <row r="7" spans="1:7" x14ac:dyDescent="0.25">
      <c r="A7" s="1">
        <f t="shared" ref="A7:A16" si="0">A6+B6</f>
        <v>1.1999996666666666</v>
      </c>
      <c r="B7" s="1">
        <v>0.93333299999999997</v>
      </c>
      <c r="C7" s="1">
        <f>EXP(A7)</f>
        <v>3.3201158160310906</v>
      </c>
      <c r="D7" s="1">
        <f>2*C7</f>
        <v>6.6402316320621813</v>
      </c>
      <c r="E7" s="1">
        <f>(B7/ 2)*D7</f>
        <v>3.0987736549237459</v>
      </c>
    </row>
    <row r="8" spans="1:7" x14ac:dyDescent="0.25">
      <c r="A8" s="1">
        <f t="shared" si="0"/>
        <v>2.1333326666666665</v>
      </c>
      <c r="B8" s="1">
        <v>0.93333299999999997</v>
      </c>
      <c r="C8" s="1">
        <f t="shared" ref="C7:C16" si="1">EXP(A8)</f>
        <v>8.4429575400850272</v>
      </c>
      <c r="D8" s="1">
        <f t="shared" ref="D7:D16" si="2">2*C8</f>
        <v>16.885915080170054</v>
      </c>
      <c r="E8" s="1">
        <f t="shared" ref="E7:E16" si="3">(B8/ 2)*D8</f>
        <v>7.8800908897601785</v>
      </c>
    </row>
    <row r="9" spans="1:7" x14ac:dyDescent="0.25">
      <c r="A9" s="1">
        <f t="shared" si="0"/>
        <v>3.0666656666666663</v>
      </c>
      <c r="B9" s="1">
        <v>0.93333299999999997</v>
      </c>
      <c r="C9" s="1">
        <f t="shared" si="1"/>
        <v>21.470194406920374</v>
      </c>
      <c r="D9" s="1">
        <f t="shared" si="2"/>
        <v>42.940388813840748</v>
      </c>
      <c r="E9" s="1">
        <f t="shared" si="3"/>
        <v>20.038840956394214</v>
      </c>
    </row>
    <row r="10" spans="1:7" x14ac:dyDescent="0.25">
      <c r="A10" s="1">
        <f t="shared" si="0"/>
        <v>3.9999986666666665</v>
      </c>
      <c r="B10" s="1">
        <v>0.93333299999999997</v>
      </c>
      <c r="C10" s="1">
        <f t="shared" si="1"/>
        <v>54.598077235659382</v>
      </c>
      <c r="D10" s="1">
        <f t="shared" si="2"/>
        <v>109.19615447131876</v>
      </c>
      <c r="E10" s="1">
        <f t="shared" si="3"/>
        <v>50.958187220589679</v>
      </c>
    </row>
    <row r="11" spans="1:7" x14ac:dyDescent="0.25">
      <c r="A11" s="1">
        <f t="shared" si="0"/>
        <v>4.9333316666666667</v>
      </c>
      <c r="B11" s="1">
        <v>0.93333299999999997</v>
      </c>
      <c r="C11" s="1">
        <f t="shared" si="1"/>
        <v>138.84131560868371</v>
      </c>
      <c r="D11" s="1">
        <f t="shared" si="2"/>
        <v>277.68263121736743</v>
      </c>
      <c r="E11" s="1">
        <f t="shared" si="3"/>
        <v>129.58518162099961</v>
      </c>
    </row>
    <row r="12" spans="1:7" x14ac:dyDescent="0.25">
      <c r="A12" s="1">
        <f t="shared" si="0"/>
        <v>5.8666646666666669</v>
      </c>
      <c r="B12" s="1">
        <v>0.93333299999999997</v>
      </c>
      <c r="C12" s="1">
        <f t="shared" si="1"/>
        <v>353.06941005900268</v>
      </c>
      <c r="D12" s="1">
        <f t="shared" si="2"/>
        <v>706.13882011800536</v>
      </c>
      <c r="E12" s="1">
        <f t="shared" si="3"/>
        <v>329.53133169859916</v>
      </c>
    </row>
    <row r="13" spans="1:7" x14ac:dyDescent="0.25">
      <c r="A13" s="1">
        <f t="shared" si="0"/>
        <v>6.7999976666666671</v>
      </c>
      <c r="B13" s="1">
        <v>0.93333299999999997</v>
      </c>
      <c r="C13" s="1">
        <f t="shared" si="1"/>
        <v>897.84519667584834</v>
      </c>
      <c r="D13" s="1">
        <f t="shared" si="2"/>
        <v>1795.6903933516967</v>
      </c>
      <c r="E13" s="1">
        <f t="shared" si="3"/>
        <v>837.98855094905957</v>
      </c>
    </row>
    <row r="14" spans="1:7" x14ac:dyDescent="0.25">
      <c r="A14" s="1">
        <f t="shared" si="0"/>
        <v>7.7333306666666672</v>
      </c>
      <c r="B14" s="1">
        <v>0.93333299999999997</v>
      </c>
      <c r="C14" s="1">
        <f t="shared" si="1"/>
        <v>2283.1941092239576</v>
      </c>
      <c r="D14" s="1">
        <f t="shared" si="2"/>
        <v>4566.3882184479153</v>
      </c>
      <c r="E14" s="1">
        <f t="shared" si="3"/>
        <v>2130.980407544324</v>
      </c>
    </row>
    <row r="15" spans="1:7" x14ac:dyDescent="0.25">
      <c r="A15" s="1">
        <f t="shared" si="0"/>
        <v>8.6666636666666665</v>
      </c>
      <c r="B15" s="1">
        <v>0.93333299999999997</v>
      </c>
      <c r="C15" s="1">
        <f t="shared" si="1"/>
        <v>5806.0959280010857</v>
      </c>
      <c r="D15" s="1">
        <f t="shared" si="2"/>
        <v>11612.191856002171</v>
      </c>
      <c r="E15" s="1">
        <f t="shared" si="3"/>
        <v>5419.0209307690375</v>
      </c>
    </row>
    <row r="16" spans="1:7" x14ac:dyDescent="0.25">
      <c r="A16" s="1">
        <f t="shared" si="0"/>
        <v>9.5999966666666658</v>
      </c>
      <c r="B16" s="1">
        <v>0.93333299999999997</v>
      </c>
      <c r="C16" s="1">
        <f t="shared" si="1"/>
        <v>14764.732349720734</v>
      </c>
      <c r="D16" s="1">
        <f t="shared" si="2"/>
        <v>29529.464699441469</v>
      </c>
      <c r="E16" s="1">
        <f t="shared" si="3"/>
        <v>13780.411938161902</v>
      </c>
    </row>
    <row r="17" spans="1:5" x14ac:dyDescent="0.25">
      <c r="A17" s="1"/>
      <c r="B17" s="1"/>
      <c r="C17" s="1"/>
      <c r="D17" s="6" t="s">
        <v>6</v>
      </c>
      <c r="E17" s="5">
        <f>SUM(E5:E16)</f>
        <v>22710.846131190981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64F7-256A-4EEA-B164-8676F805DC93}">
  <dimension ref="A1:E15"/>
  <sheetViews>
    <sheetView workbookViewId="0">
      <selection activeCell="E20" sqref="E20"/>
    </sheetView>
  </sheetViews>
  <sheetFormatPr defaultRowHeight="15" x14ac:dyDescent="0.25"/>
  <cols>
    <col min="1" max="1" width="15.5703125" customWidth="1"/>
    <col min="3" max="3" width="18" customWidth="1"/>
    <col min="5" max="5" width="14.42578125" customWidth="1"/>
  </cols>
  <sheetData>
    <row r="1" spans="1:5" x14ac:dyDescent="0.25">
      <c r="A1" s="7" t="s">
        <v>9</v>
      </c>
      <c r="B1" s="8">
        <v>2</v>
      </c>
      <c r="C1" s="7" t="s">
        <v>7</v>
      </c>
      <c r="D1" s="8">
        <v>15</v>
      </c>
    </row>
    <row r="2" spans="1:5" x14ac:dyDescent="0.25">
      <c r="A2" s="7" t="s">
        <v>10</v>
      </c>
      <c r="B2" s="8">
        <v>6</v>
      </c>
      <c r="C2" s="7" t="s">
        <v>11</v>
      </c>
      <c r="D2" s="8">
        <f>(B2-B1)/D1</f>
        <v>0.26666666666666666</v>
      </c>
    </row>
    <row r="4" spans="1:5" x14ac:dyDescent="0.25">
      <c r="A4" s="3" t="s">
        <v>2</v>
      </c>
      <c r="B4" s="3" t="s">
        <v>3</v>
      </c>
      <c r="C4" s="3" t="s">
        <v>29</v>
      </c>
      <c r="D4" s="3" t="s">
        <v>4</v>
      </c>
      <c r="E4" s="3" t="s">
        <v>30</v>
      </c>
    </row>
    <row r="5" spans="1:5" x14ac:dyDescent="0.25">
      <c r="A5" s="1">
        <v>0</v>
      </c>
      <c r="B5" s="1">
        <f>$D$2</f>
        <v>0.26666666666666666</v>
      </c>
      <c r="C5" s="9">
        <f>EXP(A5)</f>
        <v>1</v>
      </c>
      <c r="D5" s="9">
        <f>EXP(-1*A5^2)</f>
        <v>1</v>
      </c>
      <c r="E5" s="9">
        <f>C5*D5</f>
        <v>1</v>
      </c>
    </row>
    <row r="6" spans="1:5" x14ac:dyDescent="0.25">
      <c r="A6" s="9">
        <f>A5+B5</f>
        <v>0.26666666666666666</v>
      </c>
      <c r="B6" s="1">
        <f t="shared" ref="B6:B14" si="0">$D$2</f>
        <v>0.26666666666666666</v>
      </c>
      <c r="C6" s="9">
        <f t="shared" ref="C6:C14" si="1">EXP(A6)</f>
        <v>1.3056051720649522</v>
      </c>
      <c r="D6" s="9">
        <f t="shared" ref="D6:D14" si="2">2*C6</f>
        <v>2.6112103441299044</v>
      </c>
      <c r="E6" s="9">
        <f t="shared" ref="E6" si="3">(B6/2)*D6</f>
        <v>0.3481613792173206</v>
      </c>
    </row>
    <row r="7" spans="1:5" x14ac:dyDescent="0.25">
      <c r="A7" s="9">
        <f t="shared" ref="A7:A14" si="4">A6+B6</f>
        <v>0.53333333333333333</v>
      </c>
      <c r="B7" s="1">
        <f t="shared" si="0"/>
        <v>0.26666666666666666</v>
      </c>
      <c r="C7" s="9">
        <f t="shared" si="1"/>
        <v>1.7046048653227532</v>
      </c>
      <c r="D7" s="9">
        <f t="shared" ref="D7" si="5">EXP(-1*A7^2)</f>
        <v>0.75243215608930325</v>
      </c>
      <c r="E7" s="9">
        <f t="shared" ref="E7" si="6">C7*D7</f>
        <v>1.2825995140951156</v>
      </c>
    </row>
    <row r="8" spans="1:5" x14ac:dyDescent="0.25">
      <c r="A8" s="9">
        <f t="shared" si="4"/>
        <v>0.8</v>
      </c>
      <c r="B8" s="1">
        <f t="shared" si="0"/>
        <v>0.26666666666666666</v>
      </c>
      <c r="C8" s="9">
        <f t="shared" si="1"/>
        <v>2.2255409284924679</v>
      </c>
      <c r="D8" s="9">
        <f t="shared" si="2"/>
        <v>4.4510818569849357</v>
      </c>
      <c r="E8" s="9">
        <f t="shared" ref="E8" si="7">(B8/2)*D8</f>
        <v>0.59347758093132474</v>
      </c>
    </row>
    <row r="9" spans="1:5" x14ac:dyDescent="0.25">
      <c r="A9" s="9">
        <f t="shared" si="4"/>
        <v>1.0666666666666667</v>
      </c>
      <c r="B9" s="1">
        <f t="shared" si="0"/>
        <v>0.26666666666666666</v>
      </c>
      <c r="C9" s="9">
        <f t="shared" si="1"/>
        <v>2.9056777468820014</v>
      </c>
      <c r="D9" s="9">
        <f t="shared" ref="D9" si="8">EXP(-1*A9^2)</f>
        <v>0.32053052101554125</v>
      </c>
      <c r="E9" s="9">
        <f t="shared" ref="E9" si="9">C9*D9</f>
        <v>0.9313584021113519</v>
      </c>
    </row>
    <row r="10" spans="1:5" x14ac:dyDescent="0.25">
      <c r="A10" s="9">
        <f t="shared" si="4"/>
        <v>1.3333333333333333</v>
      </c>
      <c r="B10" s="1">
        <f t="shared" si="0"/>
        <v>0.26666666666666666</v>
      </c>
      <c r="C10" s="9">
        <f t="shared" si="1"/>
        <v>3.7936678946831774</v>
      </c>
      <c r="D10" s="9">
        <f t="shared" si="2"/>
        <v>7.5873357893663549</v>
      </c>
      <c r="E10" s="9">
        <f t="shared" ref="E10" si="10">(B10/2)*D10</f>
        <v>1.0116447719155139</v>
      </c>
    </row>
    <row r="11" spans="1:5" x14ac:dyDescent="0.25">
      <c r="A11" s="9">
        <f t="shared" si="4"/>
        <v>1.5999999999999999</v>
      </c>
      <c r="B11" s="1">
        <f t="shared" si="0"/>
        <v>0.26666666666666666</v>
      </c>
      <c r="C11" s="9">
        <f t="shared" si="1"/>
        <v>4.953032424395114</v>
      </c>
      <c r="D11" s="9">
        <f t="shared" ref="D11" si="11">EXP(-1*A11^2)</f>
        <v>7.7304740443299783E-2</v>
      </c>
      <c r="E11" s="9">
        <f t="shared" ref="E11" si="12">C11*D11</f>
        <v>0.38289288597511212</v>
      </c>
    </row>
    <row r="12" spans="1:5" x14ac:dyDescent="0.25">
      <c r="A12" s="9">
        <f t="shared" si="4"/>
        <v>1.8666666666666665</v>
      </c>
      <c r="B12" s="1">
        <f t="shared" si="0"/>
        <v>0.26666666666666666</v>
      </c>
      <c r="C12" s="9">
        <f t="shared" si="1"/>
        <v>6.4667047506956692</v>
      </c>
      <c r="D12" s="9">
        <f t="shared" si="2"/>
        <v>12.933409501391338</v>
      </c>
      <c r="E12" s="9">
        <f t="shared" ref="E12" si="13">(B12/2)*D12</f>
        <v>1.7244546001855117</v>
      </c>
    </row>
    <row r="13" spans="1:5" x14ac:dyDescent="0.25">
      <c r="A13" s="9">
        <f t="shared" si="4"/>
        <v>2.1333333333333333</v>
      </c>
      <c r="B13" s="1">
        <f t="shared" si="0"/>
        <v>0.26666666666666666</v>
      </c>
      <c r="C13" s="9">
        <f t="shared" si="1"/>
        <v>8.4429631687252638</v>
      </c>
      <c r="D13" s="9">
        <f t="shared" ref="D13" si="14">EXP(-1*A13^2)</f>
        <v>1.0555469566198799E-2</v>
      </c>
      <c r="E13" s="9">
        <f t="shared" ref="E13" si="15">C13*D13</f>
        <v>8.9119440776016898E-2</v>
      </c>
    </row>
    <row r="14" spans="1:5" x14ac:dyDescent="0.25">
      <c r="A14" s="9">
        <f t="shared" si="4"/>
        <v>2.4</v>
      </c>
      <c r="B14" s="1">
        <f t="shared" si="0"/>
        <v>0.26666666666666666</v>
      </c>
      <c r="C14" s="9">
        <f t="shared" si="1"/>
        <v>11.023176380641601</v>
      </c>
      <c r="D14" s="9">
        <f t="shared" si="2"/>
        <v>22.046352761283202</v>
      </c>
      <c r="E14" s="9">
        <f t="shared" ref="E14" si="16">(B14/2)*D14</f>
        <v>2.9395137015044268</v>
      </c>
    </row>
    <row r="15" spans="1:5" x14ac:dyDescent="0.25">
      <c r="A15" s="9"/>
      <c r="B15" s="9"/>
      <c r="C15" s="9"/>
      <c r="D15" s="2" t="s">
        <v>6</v>
      </c>
      <c r="E15" s="10">
        <f>SUM(E5:E14)</f>
        <v>10.303222276711693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9FAD7-D9A0-428A-9FB4-FE875890280E}">
  <dimension ref="A1:E16"/>
  <sheetViews>
    <sheetView workbookViewId="0">
      <selection activeCell="E17" sqref="E17"/>
    </sheetView>
  </sheetViews>
  <sheetFormatPr defaultRowHeight="15" x14ac:dyDescent="0.25"/>
  <cols>
    <col min="1" max="1" width="12.85546875" customWidth="1"/>
    <col min="4" max="4" width="14.7109375" customWidth="1"/>
    <col min="5" max="5" width="11.28515625" customWidth="1"/>
  </cols>
  <sheetData>
    <row r="1" spans="1:5" x14ac:dyDescent="0.25">
      <c r="A1" s="13" t="s">
        <v>12</v>
      </c>
      <c r="B1" s="5">
        <v>2</v>
      </c>
      <c r="C1" s="13" t="s">
        <v>7</v>
      </c>
      <c r="D1" s="5">
        <v>9</v>
      </c>
    </row>
    <row r="2" spans="1:5" x14ac:dyDescent="0.25">
      <c r="A2" s="13" t="s">
        <v>13</v>
      </c>
      <c r="B2" s="5">
        <v>6</v>
      </c>
      <c r="C2" s="13" t="s">
        <v>14</v>
      </c>
      <c r="D2" s="11">
        <f>(B2-B1)/D1</f>
        <v>0.44444444444444442</v>
      </c>
    </row>
    <row r="4" spans="1:5" x14ac:dyDescent="0.25">
      <c r="A4" s="3" t="s">
        <v>15</v>
      </c>
      <c r="B4" s="3" t="s">
        <v>2</v>
      </c>
      <c r="C4" s="3" t="s">
        <v>4</v>
      </c>
      <c r="D4" s="3" t="s">
        <v>16</v>
      </c>
      <c r="E4" s="3" t="s">
        <v>17</v>
      </c>
    </row>
    <row r="5" spans="1:5" x14ac:dyDescent="0.25">
      <c r="A5" s="9">
        <v>0</v>
      </c>
      <c r="B5" s="9">
        <v>0</v>
      </c>
      <c r="C5" s="9">
        <f>EXP(-1*B5^2)</f>
        <v>1</v>
      </c>
      <c r="D5" s="9">
        <v>1</v>
      </c>
      <c r="E5" s="9">
        <f>C5*D5</f>
        <v>1</v>
      </c>
    </row>
    <row r="6" spans="1:5" x14ac:dyDescent="0.25">
      <c r="A6" s="9">
        <f>A5+1</f>
        <v>1</v>
      </c>
      <c r="B6" s="9">
        <f>B5+$D$2</f>
        <v>0.44444444444444442</v>
      </c>
      <c r="C6" s="9">
        <f>EXP(-1*B6^2)</f>
        <v>0.82075480829826808</v>
      </c>
      <c r="D6" s="9">
        <v>3</v>
      </c>
      <c r="E6" s="9">
        <f t="shared" ref="E6:E14" si="0">C6*D6</f>
        <v>2.462264424894804</v>
      </c>
    </row>
    <row r="7" spans="1:5" x14ac:dyDescent="0.25">
      <c r="A7" s="9">
        <f t="shared" ref="A7:A14" si="1">A6+1</f>
        <v>2</v>
      </c>
      <c r="B7" s="9">
        <f t="shared" ref="B7:B14" si="2">B6+$D$2</f>
        <v>0.88888888888888884</v>
      </c>
      <c r="C7" s="9">
        <f t="shared" ref="C7:C14" si="3">EXP(-1*B7^2)</f>
        <v>0.45378876851922939</v>
      </c>
      <c r="D7" s="9">
        <v>3</v>
      </c>
      <c r="E7" s="9">
        <f t="shared" si="0"/>
        <v>1.3613663055576881</v>
      </c>
    </row>
    <row r="8" spans="1:5" x14ac:dyDescent="0.25">
      <c r="A8" s="11">
        <f t="shared" si="1"/>
        <v>3</v>
      </c>
      <c r="B8" s="9">
        <f t="shared" si="2"/>
        <v>1.3333333333333333</v>
      </c>
      <c r="C8" s="9">
        <f t="shared" si="3"/>
        <v>0.16901331540606609</v>
      </c>
      <c r="D8" s="11">
        <v>2</v>
      </c>
      <c r="E8" s="9">
        <f t="shared" si="0"/>
        <v>0.33802663081213219</v>
      </c>
    </row>
    <row r="9" spans="1:5" x14ac:dyDescent="0.25">
      <c r="A9" s="9">
        <f t="shared" si="1"/>
        <v>4</v>
      </c>
      <c r="B9" s="9">
        <f t="shared" si="2"/>
        <v>1.7777777777777777</v>
      </c>
      <c r="C9" s="9">
        <f t="shared" si="3"/>
        <v>4.2404795269492611E-2</v>
      </c>
      <c r="D9" s="9">
        <v>3</v>
      </c>
      <c r="E9" s="9">
        <f t="shared" si="0"/>
        <v>0.12721438580847783</v>
      </c>
    </row>
    <row r="10" spans="1:5" x14ac:dyDescent="0.25">
      <c r="A10" s="9">
        <f t="shared" si="1"/>
        <v>5</v>
      </c>
      <c r="B10" s="9">
        <f t="shared" si="2"/>
        <v>2.2222222222222223</v>
      </c>
      <c r="C10" s="9">
        <f t="shared" si="3"/>
        <v>7.1669750376124079E-3</v>
      </c>
      <c r="D10" s="9">
        <v>3</v>
      </c>
      <c r="E10" s="9">
        <f t="shared" si="0"/>
        <v>2.1500925112837223E-2</v>
      </c>
    </row>
    <row r="11" spans="1:5" x14ac:dyDescent="0.25">
      <c r="A11" s="11">
        <f t="shared" si="1"/>
        <v>6</v>
      </c>
      <c r="B11" s="9">
        <f t="shared" si="2"/>
        <v>2.666666666666667</v>
      </c>
      <c r="C11" s="9">
        <f t="shared" si="3"/>
        <v>8.1598783507214685E-4</v>
      </c>
      <c r="D11" s="11">
        <v>2</v>
      </c>
      <c r="E11" s="9">
        <f t="shared" si="0"/>
        <v>1.6319756701442937E-3</v>
      </c>
    </row>
    <row r="12" spans="1:5" x14ac:dyDescent="0.25">
      <c r="A12" s="9">
        <f>A11+1</f>
        <v>7</v>
      </c>
      <c r="B12" s="9">
        <f t="shared" si="2"/>
        <v>3.1111111111111116</v>
      </c>
      <c r="C12" s="9">
        <f t="shared" si="3"/>
        <v>6.2583283911865487E-5</v>
      </c>
      <c r="D12" s="9">
        <v>3</v>
      </c>
      <c r="E12" s="9">
        <f t="shared" si="0"/>
        <v>1.8774985173559646E-4</v>
      </c>
    </row>
    <row r="13" spans="1:5" x14ac:dyDescent="0.25">
      <c r="A13" s="9">
        <f t="shared" si="1"/>
        <v>8</v>
      </c>
      <c r="B13" s="9">
        <f t="shared" si="2"/>
        <v>3.5555555555555562</v>
      </c>
      <c r="C13" s="9">
        <f t="shared" si="3"/>
        <v>3.2334033437800629E-6</v>
      </c>
      <c r="D13" s="9">
        <v>3</v>
      </c>
      <c r="E13" s="9">
        <f t="shared" si="0"/>
        <v>9.7002100313401883E-6</v>
      </c>
    </row>
    <row r="14" spans="1:5" x14ac:dyDescent="0.25">
      <c r="A14" s="9">
        <f t="shared" si="1"/>
        <v>9</v>
      </c>
      <c r="B14" s="9">
        <f t="shared" si="2"/>
        <v>4.0000000000000009</v>
      </c>
      <c r="C14" s="9">
        <f t="shared" si="3"/>
        <v>1.1253517471925831E-7</v>
      </c>
      <c r="D14" s="9">
        <v>1</v>
      </c>
      <c r="E14" s="9">
        <f t="shared" si="0"/>
        <v>1.1253517471925831E-7</v>
      </c>
    </row>
    <row r="15" spans="1:5" x14ac:dyDescent="0.25">
      <c r="A15" s="9"/>
      <c r="B15" s="9"/>
      <c r="C15" s="9"/>
      <c r="D15" s="12" t="s">
        <v>6</v>
      </c>
      <c r="E15" s="10">
        <f>SUM(E5:E14)</f>
        <v>5.3122022104530267</v>
      </c>
    </row>
    <row r="16" spans="1:5" x14ac:dyDescent="0.25">
      <c r="A16" s="9"/>
      <c r="B16" s="9"/>
      <c r="C16" s="9"/>
      <c r="D16" s="12" t="s">
        <v>18</v>
      </c>
      <c r="E16" s="10">
        <f>(3*D2/8)*E15</f>
        <v>0.8853670350755044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18E94-602B-42DD-81F2-4F9E486770F4}">
  <dimension ref="A1:E8"/>
  <sheetViews>
    <sheetView workbookViewId="0">
      <selection activeCell="C5" sqref="C5"/>
    </sheetView>
  </sheetViews>
  <sheetFormatPr defaultRowHeight="15" x14ac:dyDescent="0.25"/>
  <sheetData>
    <row r="1" spans="1:5" x14ac:dyDescent="0.25">
      <c r="A1" s="16" t="s">
        <v>2</v>
      </c>
      <c r="B1" s="16" t="s">
        <v>19</v>
      </c>
      <c r="C1" s="16" t="s">
        <v>21</v>
      </c>
      <c r="D1" s="16" t="s">
        <v>22</v>
      </c>
      <c r="E1" s="16" t="s">
        <v>23</v>
      </c>
    </row>
    <row r="2" spans="1:5" x14ac:dyDescent="0.25">
      <c r="A2" s="17">
        <v>-0.9061798459</v>
      </c>
      <c r="B2" s="17">
        <v>0.236926885</v>
      </c>
      <c r="C2" s="17">
        <f>2.5*A2+2.5</f>
        <v>0.23455038524999994</v>
      </c>
      <c r="D2" s="17">
        <f>4*C2^2+3*C2+6</f>
        <v>6.9237066886336933</v>
      </c>
      <c r="E2" s="17">
        <f>B2*D2</f>
        <v>1.6404122583916458</v>
      </c>
    </row>
    <row r="3" spans="1:5" x14ac:dyDescent="0.25">
      <c r="A3" s="17">
        <v>-0.53846931009999999</v>
      </c>
      <c r="B3" s="17">
        <v>0.47862867050000002</v>
      </c>
      <c r="C3" s="17">
        <f>2.5*A3+2.5</f>
        <v>1.15382672475</v>
      </c>
      <c r="D3" s="17">
        <f t="shared" ref="D3:D6" si="0">4*C3^2+3*C3+6</f>
        <v>14.78674461723925</v>
      </c>
      <c r="E3" s="17">
        <f>B3*D3</f>
        <v>7.0773599171722541</v>
      </c>
    </row>
    <row r="4" spans="1:5" x14ac:dyDescent="0.25">
      <c r="A4" s="17">
        <v>0</v>
      </c>
      <c r="B4" s="17">
        <v>0.5688888889</v>
      </c>
      <c r="C4" s="17">
        <f>2.5*A4+2.5</f>
        <v>2.5</v>
      </c>
      <c r="D4" s="17">
        <f t="shared" si="0"/>
        <v>38.5</v>
      </c>
      <c r="E4" s="17">
        <f>B4*D4</f>
        <v>21.90222222265</v>
      </c>
    </row>
    <row r="5" spans="1:5" x14ac:dyDescent="0.25">
      <c r="A5" s="17">
        <v>0.53846931009999999</v>
      </c>
      <c r="B5" s="17">
        <v>0.47862867050000002</v>
      </c>
      <c r="C5" s="17">
        <f>2.5*A5+2.5</f>
        <v>3.84617327525</v>
      </c>
      <c r="D5" s="17">
        <f t="shared" si="0"/>
        <v>76.710715278739258</v>
      </c>
      <c r="E5" s="17">
        <f>B5*D5</f>
        <v>36.715947666967011</v>
      </c>
    </row>
    <row r="6" spans="1:5" x14ac:dyDescent="0.25">
      <c r="A6" s="17">
        <v>0.9061798459</v>
      </c>
      <c r="B6" s="17">
        <v>0.236926885</v>
      </c>
      <c r="C6" s="17">
        <f>2.5*A6+2.5</f>
        <v>4.7654496147500005</v>
      </c>
      <c r="D6" s="17">
        <f t="shared" si="0"/>
        <v>111.13438896713372</v>
      </c>
      <c r="E6" s="17">
        <f>B6*D6</f>
        <v>26.33072459436136</v>
      </c>
    </row>
    <row r="7" spans="1:5" x14ac:dyDescent="0.25">
      <c r="A7" s="17" t="s">
        <v>24</v>
      </c>
      <c r="B7" s="17"/>
      <c r="C7" s="17"/>
      <c r="D7" s="17"/>
      <c r="E7" s="18">
        <f>SUM(E2:E6)</f>
        <v>93.666666659542273</v>
      </c>
    </row>
    <row r="8" spans="1:5" x14ac:dyDescent="0.25">
      <c r="A8" s="17" t="s">
        <v>20</v>
      </c>
      <c r="B8" s="17"/>
      <c r="C8" s="17"/>
      <c r="D8" s="17"/>
      <c r="E8" s="18">
        <f>2.5*E7</f>
        <v>234.16666664885568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Metode Trapesium</vt:lpstr>
      <vt:lpstr>Metode Simpson</vt:lpstr>
      <vt:lpstr>MS 38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oris mando</dc:creator>
  <cp:lastModifiedBy>oris mando</cp:lastModifiedBy>
  <dcterms:created xsi:type="dcterms:W3CDTF">2025-05-28T15:30:22Z</dcterms:created>
  <dcterms:modified xsi:type="dcterms:W3CDTF">2025-06-09T13:18:43Z</dcterms:modified>
</cp:coreProperties>
</file>