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ables/table1.xml" ContentType="application/vnd.openxmlformats-officedocument.spreadsheetml.table+xml"/>
  <Override PartName="/xl/pivotTables/pivotTable5.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Orxan\Desktop\B\"/>
    </mc:Choice>
  </mc:AlternateContent>
  <xr:revisionPtr revIDLastSave="0" documentId="13_ncr:1_{ED6691D2-E6C4-4383-AC8C-0F24E18F4288}" xr6:coauthVersionLast="47" xr6:coauthVersionMax="47" xr10:uidLastSave="{00000000-0000-0000-0000-000000000000}"/>
  <workbookProtection workbookAlgorithmName="SHA-512" workbookHashValue="dHmmSGcx/qdBhA3Iu5Nim4fbwxQcrepkfxuwxACkvm1AyxbVjIpx222HtKddUMEBHV8wvRSbshv10SgEGH+LSw==" workbookSaltValue="2ptjqFNydhZA9fB9Oju33Q==" workbookSpinCount="100000" lockStructure="1"/>
  <bookViews>
    <workbookView xWindow="-120" yWindow="-120" windowWidth="20730" windowHeight="11040" firstSheet="3" activeTab="7" xr2:uid="{00000000-000D-0000-FFFF-FFFF00000000}"/>
  </bookViews>
  <sheets>
    <sheet name="Question-2B" sheetId="1" r:id="rId1"/>
    <sheet name="Region Summary" sheetId="2" r:id="rId2"/>
    <sheet name="Assignment 1" sheetId="3" r:id="rId3"/>
    <sheet name="Daily Schedule" sheetId="4" r:id="rId4"/>
    <sheet name="Customer -Region" sheetId="5" r:id="rId5"/>
    <sheet name="Pivot table-1" sheetId="6" r:id="rId6"/>
    <sheet name="Productos" sheetId="7" r:id="rId7"/>
    <sheet name="PivotChart" sheetId="8" r:id="rId8"/>
    <sheet name="Percent of Sales Pivot Chart" sheetId="9" r:id="rId9"/>
    <sheet name="Student Scores 001" sheetId="10" r:id="rId10"/>
    <sheet name="Result" sheetId="11" r:id="rId11"/>
  </sheets>
  <externalReferences>
    <externalReference r:id="rId12"/>
    <externalReference r:id="rId13"/>
    <externalReference r:id="rId14"/>
  </externalReferences>
  <definedNames>
    <definedName name="_xlnm._FilterDatabase" localSheetId="6" hidden="1">Productos!$A$1:$H$60</definedName>
    <definedName name="children">[1]!table1[Children]</definedName>
    <definedName name="Departamento">#REF!</definedName>
    <definedName name="dos">#REF!</definedName>
    <definedName name="Hombres">[1]!table1[Men]</definedName>
    <definedName name="Inventory">[2]!_[#Data]</definedName>
    <definedName name="men">[1]!table1[Men]</definedName>
    <definedName name="Mujeres">[1]!table1[Women]</definedName>
    <definedName name="Ninos">[1]!table1[Children]</definedName>
    <definedName name="Panamá">'[3]Clientes 4'!#REF!</definedName>
    <definedName name="Price">[1]Products!$C$2:$C$28</definedName>
    <definedName name="Quarter1">#REF!</definedName>
    <definedName name="Quarter2">#REF!</definedName>
    <definedName name="Quarter3">#REF!</definedName>
    <definedName name="Quarter4">#REF!</definedName>
    <definedName name="Slicer_Product_Group1">#N/A</definedName>
    <definedName name="Slicer_Region">#N/A</definedName>
    <definedName name="Slicer_Region1">#N/A</definedName>
    <definedName name="Slicer_Student_ID">#N/A</definedName>
    <definedName name="Slicer_Year">#N/A</definedName>
    <definedName name="tres">#REF!</definedName>
    <definedName name="Ultimotrimestre">#REF!</definedName>
    <definedName name="women">[1]!table1[Women]</definedName>
  </definedNames>
  <calcPr calcId="191029"/>
  <pivotCaches>
    <pivotCache cacheId="0" r:id="rId15"/>
    <pivotCache cacheId="1" r:id="rId16"/>
    <pivotCache cacheId="2" r:id="rId17"/>
    <pivotCache cacheId="3" r:id="rId18"/>
    <pivotCache cacheId="4" r:id="rId19"/>
  </pivotCaches>
  <extLst>
    <ext xmlns:x14="http://schemas.microsoft.com/office/spreadsheetml/2009/9/main" uri="{BBE1A952-AA13-448e-AADC-164F8A28A991}">
      <x14:slicerCaches>
        <x14:slicerCache r:id="rId20"/>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7" l="1"/>
  <c r="I3" i="7"/>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B5" i="10"/>
  <c r="D8" i="10"/>
  <c r="E8" i="10"/>
  <c r="F8" i="10"/>
  <c r="G8" i="10"/>
  <c r="H8" i="10"/>
  <c r="D9" i="10"/>
  <c r="E9" i="10"/>
  <c r="F9" i="10"/>
  <c r="G9" i="10"/>
  <c r="H9" i="10"/>
  <c r="D10" i="10"/>
  <c r="E10" i="10"/>
  <c r="F10" i="10"/>
  <c r="H10" i="10" s="1"/>
  <c r="G10" i="10"/>
  <c r="D11" i="10"/>
  <c r="E11" i="10"/>
  <c r="F11" i="10"/>
  <c r="H11" i="10" s="1"/>
  <c r="G11" i="10"/>
  <c r="D12" i="10"/>
  <c r="E12" i="10"/>
  <c r="F12" i="10"/>
  <c r="H12" i="10" s="1"/>
  <c r="G12" i="10"/>
  <c r="D13" i="10"/>
  <c r="E13" i="10"/>
  <c r="F13" i="10"/>
  <c r="G13" i="10"/>
  <c r="H13" i="10"/>
  <c r="D14" i="10"/>
  <c r="E14" i="10"/>
  <c r="F14" i="10"/>
  <c r="G14" i="10"/>
  <c r="H14" i="10"/>
  <c r="C15" i="10"/>
  <c r="H2" i="7" l="1"/>
  <c r="H3" i="7"/>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alcChain>
</file>

<file path=xl/sharedStrings.xml><?xml version="1.0" encoding="utf-8"?>
<sst xmlns="http://schemas.openxmlformats.org/spreadsheetml/2006/main" count="621" uniqueCount="334">
  <si>
    <t>For the Pivot Table on the Region Summary worksheet, sort the Region descending by Sum of Population</t>
  </si>
  <si>
    <t>On the Region Summary worksheet, add a calculated field called “Population Density” to the Pivot Table that is equal to Population divided by Area</t>
  </si>
  <si>
    <t>Grand Total</t>
  </si>
  <si>
    <t>Sub-Saharan Africa</t>
  </si>
  <si>
    <t>South Asia</t>
  </si>
  <si>
    <t>North America</t>
  </si>
  <si>
    <t>Middle East &amp; North Africa</t>
  </si>
  <si>
    <t>Latin America &amp; Caribbean</t>
  </si>
  <si>
    <t>Europe &amp; Central Asia</t>
  </si>
  <si>
    <t>East Asia &amp; Pacific</t>
  </si>
  <si>
    <t>Sum of Area</t>
  </si>
  <si>
    <t>Sum of Population</t>
  </si>
  <si>
    <t>Region</t>
  </si>
  <si>
    <t xml:space="preserve">On the “Assignment 1” sheet, add a slicer for the “Student ID”column.  </t>
  </si>
  <si>
    <t>ZH87</t>
  </si>
  <si>
    <t>SS25</t>
  </si>
  <si>
    <t>SP68</t>
  </si>
  <si>
    <t>SP13</t>
  </si>
  <si>
    <t>SM72</t>
  </si>
  <si>
    <t>SL38</t>
  </si>
  <si>
    <t>SF25</t>
  </si>
  <si>
    <t>SD42</t>
  </si>
  <si>
    <t>RJ38</t>
  </si>
  <si>
    <t>RA74</t>
  </si>
  <si>
    <t>RA29</t>
  </si>
  <si>
    <t>PJ29</t>
  </si>
  <si>
    <t>NL34</t>
  </si>
  <si>
    <t>NL08</t>
  </si>
  <si>
    <t>NC52</t>
  </si>
  <si>
    <t>MR67</t>
  </si>
  <si>
    <t>MP65</t>
  </si>
  <si>
    <t>MA00</t>
  </si>
  <si>
    <t>KM41</t>
  </si>
  <si>
    <t>KL81</t>
  </si>
  <si>
    <t>KI44</t>
  </si>
  <si>
    <t>KD60</t>
  </si>
  <si>
    <t>JY70</t>
  </si>
  <si>
    <t>JS51</t>
  </si>
  <si>
    <t>IS04</t>
  </si>
  <si>
    <t>GM66</t>
  </si>
  <si>
    <t>EH99</t>
  </si>
  <si>
    <t>DC25</t>
  </si>
  <si>
    <t>CS48</t>
  </si>
  <si>
    <t>CG55</t>
  </si>
  <si>
    <t>CD08</t>
  </si>
  <si>
    <t>BS48</t>
  </si>
  <si>
    <t>BM71</t>
  </si>
  <si>
    <t>AQ36</t>
  </si>
  <si>
    <t>AN19</t>
  </si>
  <si>
    <t>AI66</t>
  </si>
  <si>
    <t>AB02</t>
  </si>
  <si>
    <t>Sum of Assignment 1</t>
  </si>
  <si>
    <t>Row Labels</t>
  </si>
  <si>
    <t>Sales</t>
  </si>
  <si>
    <t>Marketing</t>
  </si>
  <si>
    <t xml:space="preserve">Using Instructors to Soft Sell </t>
  </si>
  <si>
    <t>The Business of Dive Travel</t>
  </si>
  <si>
    <t>New Equipment Releases</t>
  </si>
  <si>
    <t>Five Essential Elements of Sales</t>
  </si>
  <si>
    <t>Effective Sales Techniques</t>
  </si>
  <si>
    <t>"Can I Help You?" - Retail Strategies</t>
  </si>
  <si>
    <t>The Power of YouTube and Vimeo</t>
  </si>
  <si>
    <t>Success with Google AdWords</t>
  </si>
  <si>
    <t>Social Media 101: Why Use It?</t>
  </si>
  <si>
    <t>Promoting Advanced Dive Classes</t>
  </si>
  <si>
    <t>Collaborating to Grow Business</t>
  </si>
  <si>
    <t>Thursday</t>
  </si>
  <si>
    <t>Number of Marketing Sessions on Thursday:</t>
  </si>
  <si>
    <t>Count of Session Title</t>
  </si>
  <si>
    <t>On the PivotTable 1 sheet, use a data slicer to filter the pivot table by Region field, showing customers only for Mexico.</t>
  </si>
  <si>
    <t>On the PivotTable 1 sheet, Use the dynamic table design options to display a blank cell before the name of each company</t>
  </si>
  <si>
    <t>Mexico</t>
  </si>
  <si>
    <t>Beans VA</t>
  </si>
  <si>
    <t>Guru Excel</t>
  </si>
  <si>
    <t>Niagaras SA</t>
  </si>
  <si>
    <t>C906</t>
  </si>
  <si>
    <t>Guatemala</t>
  </si>
  <si>
    <t>Mexican Nachos</t>
  </si>
  <si>
    <t>Jordi Alonso</t>
  </si>
  <si>
    <t>Nwtraiders</t>
  </si>
  <si>
    <t>C905</t>
  </si>
  <si>
    <t>Spain</t>
  </si>
  <si>
    <t>Spartan Bacon</t>
  </si>
  <si>
    <t>Snat Panea</t>
  </si>
  <si>
    <t>Coffee Room</t>
  </si>
  <si>
    <t>C904</t>
  </si>
  <si>
    <t>The Savior</t>
  </si>
  <si>
    <t>Avocados Chiquita</t>
  </si>
  <si>
    <t xml:space="preserve">MD Academia </t>
  </si>
  <si>
    <t>Contoso Forniture</t>
  </si>
  <si>
    <t>C903</t>
  </si>
  <si>
    <t>Nicaragua</t>
  </si>
  <si>
    <t>Bananas Chiquita</t>
  </si>
  <si>
    <t>Braulio M</t>
  </si>
  <si>
    <t>Seviajo</t>
  </si>
  <si>
    <t>C902</t>
  </si>
  <si>
    <t>Grape Frut</t>
  </si>
  <si>
    <t>Walter CL</t>
  </si>
  <si>
    <t>Rooney LTD</t>
  </si>
  <si>
    <t>C901</t>
  </si>
  <si>
    <t>Orange Juice</t>
  </si>
  <si>
    <t>Keny Loggins</t>
  </si>
  <si>
    <t>Goolge Hawks</t>
  </si>
  <si>
    <t>C891</t>
  </si>
  <si>
    <t>Strawberry</t>
  </si>
  <si>
    <t>Buter Joseph</t>
  </si>
  <si>
    <t>Google RL</t>
  </si>
  <si>
    <t>C890</t>
  </si>
  <si>
    <t>German Cheese</t>
  </si>
  <si>
    <t>Gim Burton</t>
  </si>
  <si>
    <t>Messenger</t>
  </si>
  <si>
    <t>C889</t>
  </si>
  <si>
    <t>Germany</t>
  </si>
  <si>
    <t>Camembert Cheese</t>
  </si>
  <si>
    <t>Jay Adams</t>
  </si>
  <si>
    <t>Consolidate</t>
  </si>
  <si>
    <t>C888</t>
  </si>
  <si>
    <t>France</t>
  </si>
  <si>
    <t>Vainilla</t>
  </si>
  <si>
    <t>John Smits</t>
  </si>
  <si>
    <t>Frabrikam NHK</t>
  </si>
  <si>
    <t>C887</t>
  </si>
  <si>
    <t>England</t>
  </si>
  <si>
    <t>Cup Cake</t>
  </si>
  <si>
    <t>Min Suite</t>
  </si>
  <si>
    <t>Frabrikam LTD</t>
  </si>
  <si>
    <t>C913</t>
  </si>
  <si>
    <t>Brazil</t>
  </si>
  <si>
    <t>Meringue Cake</t>
  </si>
  <si>
    <t>Min Young</t>
  </si>
  <si>
    <t>MikeSoftware</t>
  </si>
  <si>
    <t>C912</t>
  </si>
  <si>
    <t>Swiss</t>
  </si>
  <si>
    <t>Mineral Soda</t>
  </si>
  <si>
    <t>Blandino Nerios</t>
  </si>
  <si>
    <t>Proseware</t>
  </si>
  <si>
    <t>C911</t>
  </si>
  <si>
    <t>Soda</t>
  </si>
  <si>
    <t>Mario Li</t>
  </si>
  <si>
    <t>Wintip</t>
  </si>
  <si>
    <t>C910</t>
  </si>
  <si>
    <t>Argentina</t>
  </si>
  <si>
    <t>Sugar Cookies</t>
  </si>
  <si>
    <t>Perez Rodesno</t>
  </si>
  <si>
    <t>Contoso LTD</t>
  </si>
  <si>
    <t>C909</t>
  </si>
  <si>
    <t>Mermelada</t>
  </si>
  <si>
    <t>Pac mhan</t>
  </si>
  <si>
    <t>Vonos air</t>
  </si>
  <si>
    <t>C908</t>
  </si>
  <si>
    <t>Canada</t>
  </si>
  <si>
    <t>Dried Apple</t>
  </si>
  <si>
    <t>Monopoly</t>
  </si>
  <si>
    <t>Adventure Works</t>
  </si>
  <si>
    <t>C907</t>
  </si>
  <si>
    <t>French Dark Chocolate</t>
  </si>
  <si>
    <t>Ching Vhu Ling</t>
  </si>
  <si>
    <t>Blue Younders</t>
  </si>
  <si>
    <t>C900</t>
  </si>
  <si>
    <t>Boston Crab Meat</t>
  </si>
  <si>
    <t>Aspe Andreu</t>
  </si>
  <si>
    <t>Dominos Pizza</t>
  </si>
  <si>
    <t>C899</t>
  </si>
  <si>
    <t>Gumbo Mix</t>
  </si>
  <si>
    <t>Garcìa Molina</t>
  </si>
  <si>
    <t>Microsoft</t>
  </si>
  <si>
    <t>C898</t>
  </si>
  <si>
    <t>Canadian Sugar Pie</t>
  </si>
  <si>
    <t>Ken Sutton</t>
  </si>
  <si>
    <t>Weidell</t>
  </si>
  <si>
    <t>C897</t>
  </si>
  <si>
    <t>Sweden</t>
  </si>
  <si>
    <t>Swiss Chocolate</t>
  </si>
  <si>
    <t>Gustavo Chong</t>
  </si>
  <si>
    <t>Petit</t>
  </si>
  <si>
    <t>C896</t>
  </si>
  <si>
    <t>English Ale</t>
  </si>
  <si>
    <t>Victor Castro</t>
  </si>
  <si>
    <t>C895</t>
  </si>
  <si>
    <t>Chai Tea</t>
  </si>
  <si>
    <t>Humberto Acevedo</t>
  </si>
  <si>
    <t>C894</t>
  </si>
  <si>
    <t>Ravioli</t>
  </si>
  <si>
    <t>Sou Min</t>
  </si>
  <si>
    <t>C893</t>
  </si>
  <si>
    <t>Chang Tea</t>
  </si>
  <si>
    <t>Nina Sunset</t>
  </si>
  <si>
    <t>Contoso Suite</t>
  </si>
  <si>
    <t>C892</t>
  </si>
  <si>
    <t>Price</t>
  </si>
  <si>
    <t>Contact title</t>
  </si>
  <si>
    <t>Customer name</t>
  </si>
  <si>
    <t>Company name</t>
  </si>
  <si>
    <t>ID</t>
  </si>
  <si>
    <t>Order Information</t>
  </si>
  <si>
    <t>Red de Importadores</t>
  </si>
  <si>
    <t>Sum of Price</t>
  </si>
  <si>
    <t>Enter password 123 before the user can add, delete, move, rename, or hide worksheets in the current workbook.</t>
  </si>
  <si>
    <t>In the Products spreadsheet, set the condition: "True" for values greater than or equal to 200 in the column: Total collected.
Otherwise, if the condition is not met, leave it blank.
Place the result in cell I2</t>
  </si>
  <si>
    <t>Jared</t>
  </si>
  <si>
    <t>Ropa</t>
  </si>
  <si>
    <t>Panamá</t>
  </si>
  <si>
    <t>P-062</t>
  </si>
  <si>
    <t>Olivia</t>
  </si>
  <si>
    <t>Bebidas</t>
  </si>
  <si>
    <t>P-039</t>
  </si>
  <si>
    <t>Oswaldo</t>
  </si>
  <si>
    <t>P-061</t>
  </si>
  <si>
    <t>Sheyla</t>
  </si>
  <si>
    <t>Limpieza</t>
  </si>
  <si>
    <t>P-008</t>
  </si>
  <si>
    <t>Dylan</t>
  </si>
  <si>
    <t>P-030</t>
  </si>
  <si>
    <t>P-084</t>
  </si>
  <si>
    <t>Electrónica</t>
  </si>
  <si>
    <t>El Salvador</t>
  </si>
  <si>
    <t>P-004</t>
  </si>
  <si>
    <t>Christian</t>
  </si>
  <si>
    <t>P-078</t>
  </si>
  <si>
    <t>Sandra</t>
  </si>
  <si>
    <t>P-018</t>
  </si>
  <si>
    <t>Taylor</t>
  </si>
  <si>
    <t>Comestibles</t>
  </si>
  <si>
    <t>Honduras</t>
  </si>
  <si>
    <t>P-054</t>
  </si>
  <si>
    <t>Dalton</t>
  </si>
  <si>
    <t>P-085</t>
  </si>
  <si>
    <t>P-063</t>
  </si>
  <si>
    <t>P-017</t>
  </si>
  <si>
    <t>P-088</t>
  </si>
  <si>
    <t>P-020</t>
  </si>
  <si>
    <t>Adelina</t>
  </si>
  <si>
    <t>P-066</t>
  </si>
  <si>
    <t>P-060</t>
  </si>
  <si>
    <t>P-025</t>
  </si>
  <si>
    <t>P-077</t>
  </si>
  <si>
    <t>P-102</t>
  </si>
  <si>
    <t>P-038</t>
  </si>
  <si>
    <t>P-037</t>
  </si>
  <si>
    <t>P-016</t>
  </si>
  <si>
    <t>P-005</t>
  </si>
  <si>
    <t>P-067</t>
  </si>
  <si>
    <t>P-107</t>
  </si>
  <si>
    <t>P-112</t>
  </si>
  <si>
    <t>P-105</t>
  </si>
  <si>
    <t>P-068</t>
  </si>
  <si>
    <t>P-059</t>
  </si>
  <si>
    <t>P-028</t>
  </si>
  <si>
    <t>P-094</t>
  </si>
  <si>
    <t>P-043</t>
  </si>
  <si>
    <t>P-053</t>
  </si>
  <si>
    <t>P-046</t>
  </si>
  <si>
    <t>P-110</t>
  </si>
  <si>
    <t>P-103</t>
  </si>
  <si>
    <t>P-015</t>
  </si>
  <si>
    <t>P-099</t>
  </si>
  <si>
    <t>P-109</t>
  </si>
  <si>
    <t>P-075</t>
  </si>
  <si>
    <t>P-079</t>
  </si>
  <si>
    <t>P-096</t>
  </si>
  <si>
    <t>P-047</t>
  </si>
  <si>
    <t>P-119</t>
  </si>
  <si>
    <t>P-034</t>
  </si>
  <si>
    <t>P-098</t>
  </si>
  <si>
    <t>P-114</t>
  </si>
  <si>
    <t>P-080</t>
  </si>
  <si>
    <t>P-081</t>
  </si>
  <si>
    <t>P-003</t>
  </si>
  <si>
    <t>Cantidad vendida</t>
  </si>
  <si>
    <t>Vendedor</t>
  </si>
  <si>
    <t>Categoría</t>
  </si>
  <si>
    <t>Procedencia</t>
  </si>
  <si>
    <t>Producto</t>
  </si>
  <si>
    <t>Fecha venta</t>
  </si>
  <si>
    <t>On the Daily Schedule worksheet, create a PivotChart that shows only the Sales and Marketing sesisions for Thursday. Position the PivotChart so the upper-left corner of the chart is in cell C5.</t>
  </si>
  <si>
    <t xml:space="preserve">Remove all of the conditional formatting from the “Student Scores 001” worksheet. </t>
  </si>
  <si>
    <t>On the “Percent of Sales PivotChart” worksheet, add a 3D Stacked bar chart that shows the data in the PivotTable.</t>
  </si>
  <si>
    <t>On the “PivotChart” worksheet, add the “Region” field as a filter to the PivotChart.</t>
  </si>
  <si>
    <t>Dec</t>
  </si>
  <si>
    <t>Nov</t>
  </si>
  <si>
    <t>Oct</t>
  </si>
  <si>
    <t>Sep</t>
  </si>
  <si>
    <t>Aug</t>
  </si>
  <si>
    <t>Jul</t>
  </si>
  <si>
    <t>Jun</t>
  </si>
  <si>
    <t>May</t>
  </si>
  <si>
    <t>Apr</t>
  </si>
  <si>
    <t>Mar</t>
  </si>
  <si>
    <t>Feb</t>
  </si>
  <si>
    <t>Jan</t>
  </si>
  <si>
    <t>Sum of Sales</t>
  </si>
  <si>
    <t>Oklahoma</t>
  </si>
  <si>
    <t>Colorado</t>
  </si>
  <si>
    <t>Electronics</t>
  </si>
  <si>
    <t>Automotive</t>
  </si>
  <si>
    <t>% of Column Total</t>
  </si>
  <si>
    <t>Sales Total</t>
  </si>
  <si>
    <t>Year</t>
  </si>
  <si>
    <t>MOS Certified?</t>
  </si>
  <si>
    <t>Assignment 7</t>
  </si>
  <si>
    <t>Assignment 6</t>
  </si>
  <si>
    <t>Assignment 5</t>
  </si>
  <si>
    <t>Assignment 4</t>
  </si>
  <si>
    <t>Assignment 3</t>
  </si>
  <si>
    <t>Assignment 2</t>
  </si>
  <si>
    <t>Assignment 1</t>
  </si>
  <si>
    <t>Student ID</t>
  </si>
  <si>
    <t>Student Scores</t>
  </si>
  <si>
    <t>Overall</t>
  </si>
  <si>
    <t>Range</t>
  </si>
  <si>
    <t>Minimum</t>
  </si>
  <si>
    <t>Maximum</t>
  </si>
  <si>
    <t>Average</t>
  </si>
  <si>
    <t>Median</t>
  </si>
  <si>
    <t>Weight</t>
  </si>
  <si>
    <t>Evaluation</t>
  </si>
  <si>
    <t>Class Summary</t>
  </si>
  <si>
    <t>Students</t>
  </si>
  <si>
    <t>Section 001</t>
  </si>
  <si>
    <t>Teacher: Mike Carter</t>
  </si>
  <si>
    <t>Student grade data</t>
  </si>
  <si>
    <t>OAGN 123-Office Administration Technology 2</t>
  </si>
  <si>
    <t>Configure Excel to save an AutoRecover version of each open file every "6" minutes.</t>
  </si>
  <si>
    <t>Name</t>
  </si>
  <si>
    <t>Exam-1</t>
  </si>
  <si>
    <t>Exam-2</t>
  </si>
  <si>
    <t>Exam-3</t>
  </si>
  <si>
    <t>Exam-4</t>
  </si>
  <si>
    <t>Total collected.</t>
  </si>
  <si>
    <t>PrICE</t>
  </si>
  <si>
    <t>condition</t>
  </si>
  <si>
    <t>On the "Results" worksheet, in the "ExamResults" table, create a conditional formatting rule. Use a formula to format the "Name" column in Red text color (from the Standard Colors palette) if the average of the four exam results is greather than 40.</t>
  </si>
  <si>
    <t>Sum of Population Density</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</si>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</sst>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quot;$&quot;* #,##0_);_(&quot;$&quot;* \(#,##0\);_(&quot;$&quot;* &quot;-&quot;_);_(@_)"/>
    <numFmt numFmtId="164" formatCode="0.0"/>
    <numFmt numFmtId="165" formatCode="[$-409]h:mm\ AM/PM;@"/>
    <numFmt numFmtId="166" formatCode="_-&quot;$&quot;* #,##0.00_-;\-&quot;$&quot;* #,##0.00_-;_-&quot;$&quot;* &quot;-&quot;??_-;_-@_-"/>
    <numFmt numFmtId="167" formatCode="_(&quot;$&quot;* #,##0_);_(&quot;$&quot;* \(#,##0\);_(&quot;$&quot;* &quot;-&quot;??_);_(@_)"/>
    <numFmt numFmtId="168" formatCode="0.0%"/>
  </numFmts>
  <fonts count="16" x14ac:knownFonts="1">
    <font>
      <sz val="11"/>
      <color theme="1"/>
      <name val="Calibri"/>
      <family val="2"/>
      <scheme val="minor"/>
    </font>
    <font>
      <sz val="11"/>
      <color theme="1"/>
      <name val="Calibri"/>
      <family val="2"/>
      <scheme val="minor"/>
    </font>
    <font>
      <b/>
      <sz val="14"/>
      <color theme="1"/>
      <name val="Arial"/>
      <family val="2"/>
    </font>
    <font>
      <b/>
      <sz val="11"/>
      <color theme="1"/>
      <name val="Calibri"/>
      <family val="2"/>
      <scheme val="minor"/>
    </font>
    <font>
      <b/>
      <sz val="10"/>
      <color theme="1"/>
      <name val="Calibri"/>
      <family val="2"/>
      <scheme val="minor"/>
    </font>
    <font>
      <b/>
      <sz val="11"/>
      <color theme="4"/>
      <name val="Calibri"/>
      <family val="2"/>
      <scheme val="minor"/>
    </font>
    <font>
      <sz val="18"/>
      <color theme="3"/>
      <name val="Calibri Light"/>
      <family val="2"/>
      <scheme val="major"/>
    </font>
    <font>
      <sz val="14"/>
      <color theme="3"/>
      <name val="Calibri Light"/>
      <family val="2"/>
      <scheme val="major"/>
    </font>
    <font>
      <b/>
      <sz val="11"/>
      <color theme="1"/>
      <name val="Arial"/>
      <family val="2"/>
    </font>
    <font>
      <sz val="10"/>
      <name val="Arial"/>
      <family val="2"/>
    </font>
    <font>
      <sz val="11"/>
      <color rgb="FF9C0006"/>
      <name val="Calibri"/>
      <family val="2"/>
      <scheme val="minor"/>
    </font>
    <font>
      <sz val="11"/>
      <color theme="0"/>
      <name val="Calibri"/>
      <family val="2"/>
      <scheme val="minor"/>
    </font>
    <font>
      <b/>
      <sz val="11"/>
      <color theme="8" tint="-0.249977111117893"/>
      <name val="Calibri"/>
      <family val="2"/>
      <scheme val="minor"/>
    </font>
    <font>
      <b/>
      <sz val="18"/>
      <color theme="3"/>
      <name val="Calibri Light"/>
      <family val="2"/>
      <scheme val="major"/>
    </font>
    <font>
      <sz val="8"/>
      <name val="Calibri"/>
      <family val="2"/>
      <scheme val="minor"/>
    </font>
    <font>
      <sz val="12"/>
      <color theme="1"/>
      <name val="Arial"/>
      <family val="2"/>
    </font>
  </fonts>
  <fills count="11">
    <fill>
      <patternFill patternType="none"/>
    </fill>
    <fill>
      <patternFill patternType="gray125"/>
    </fill>
    <fill>
      <patternFill patternType="solid">
        <fgColor theme="4" tint="0.59999389629810485"/>
        <bgColor indexed="64"/>
      </patternFill>
    </fill>
    <fill>
      <patternFill patternType="solid">
        <fgColor theme="4"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39997558519241921"/>
        <bgColor indexed="65"/>
      </patternFill>
    </fill>
    <fill>
      <patternFill patternType="solid">
        <fgColor theme="8" tint="0.79998168889431442"/>
        <bgColor indexed="65"/>
      </patternFill>
    </fill>
    <fill>
      <patternFill patternType="solid">
        <fgColor theme="0"/>
        <bgColor indexed="64"/>
      </patternFill>
    </fill>
    <fill>
      <patternFill patternType="solid">
        <fgColor rgb="FFFFFF00"/>
        <bgColor indexed="64"/>
      </patternFill>
    </fill>
    <fill>
      <patternFill patternType="solid">
        <fgColor rgb="FF00B050"/>
        <bgColor indexed="64"/>
      </patternFill>
    </fill>
  </fills>
  <borders count="21">
    <border>
      <left/>
      <right/>
      <top/>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thin">
        <color theme="8" tint="0.59996337778862885"/>
      </left>
      <right style="thin">
        <color theme="8" tint="0.59996337778862885"/>
      </right>
      <top/>
      <bottom/>
      <diagonal/>
    </border>
    <border>
      <left style="thin">
        <color theme="8" tint="0.59996337778862885"/>
      </left>
      <right style="thin">
        <color theme="8" tint="0.59996337778862885"/>
      </right>
      <top style="thin">
        <color theme="8" tint="0.59996337778862885"/>
      </top>
      <bottom style="thin">
        <color theme="8" tint="0.59996337778862885"/>
      </bottom>
      <diagonal/>
    </border>
    <border>
      <left style="thin">
        <color theme="8" tint="0.59996337778862885"/>
      </left>
      <right style="thin">
        <color theme="8" tint="0.59996337778862885"/>
      </right>
      <top/>
      <bottom style="thin">
        <color theme="8" tint="0.59996337778862885"/>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right style="thin">
        <color theme="4" tint="0.59996337778862885"/>
      </right>
      <top/>
      <bottom/>
      <diagonal/>
    </border>
    <border>
      <left style="thin">
        <color theme="4" tint="0.59996337778862885"/>
      </left>
      <right style="thin">
        <color theme="4" tint="0.59996337778862885"/>
      </right>
      <top/>
      <bottom/>
      <diagonal/>
    </border>
    <border>
      <left/>
      <right style="thin">
        <color theme="4" tint="0.59996337778862885"/>
      </right>
      <top style="thin">
        <color theme="4" tint="0.59996337778862885"/>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10">
    <xf numFmtId="0" fontId="0" fillId="0" borderId="0"/>
    <xf numFmtId="0" fontId="1" fillId="0" borderId="0"/>
    <xf numFmtId="0" fontId="6" fillId="0" borderId="0" applyNumberFormat="0" applyFill="0" applyBorder="0" applyAlignment="0" applyProtection="0"/>
    <xf numFmtId="0" fontId="9" fillId="0" borderId="0"/>
    <xf numFmtId="0" fontId="1" fillId="5" borderId="0" applyNumberFormat="0" applyBorder="0" applyAlignment="0" applyProtection="0"/>
    <xf numFmtId="0" fontId="1" fillId="4" borderId="0" applyNumberFormat="0" applyBorder="0" applyAlignment="0" applyProtection="0"/>
    <xf numFmtId="0" fontId="1" fillId="7" borderId="0" applyNumberFormat="0" applyBorder="0" applyAlignment="0" applyProtection="0"/>
    <xf numFmtId="0" fontId="11" fillId="6" borderId="0" applyNumberFormat="0" applyBorder="0" applyAlignment="0" applyProtection="0"/>
    <xf numFmtId="0" fontId="1" fillId="3" borderId="0" applyNumberFormat="0" applyBorder="0" applyAlignment="0" applyProtection="0"/>
    <xf numFmtId="0" fontId="13" fillId="0" borderId="0" applyNumberFormat="0" applyFill="0" applyBorder="0" applyAlignment="0" applyProtection="0"/>
  </cellStyleXfs>
  <cellXfs count="85">
    <xf numFmtId="0" fontId="0" fillId="0" borderId="0" xfId="0"/>
    <xf numFmtId="0" fontId="0" fillId="0" borderId="0" xfId="0" applyAlignment="1">
      <alignment horizontal="center"/>
    </xf>
    <xf numFmtId="0" fontId="1" fillId="0" borderId="0" xfId="1"/>
    <xf numFmtId="0" fontId="0" fillId="0" borderId="0" xfId="0" applyAlignment="1">
      <alignment horizontal="left"/>
    </xf>
    <xf numFmtId="0" fontId="0" fillId="0" borderId="0" xfId="0" pivotButton="1"/>
    <xf numFmtId="0" fontId="0" fillId="0" borderId="0" xfId="0" applyAlignment="1">
      <alignment horizontal="left" indent="2"/>
    </xf>
    <xf numFmtId="0" fontId="0" fillId="0" borderId="0" xfId="0" applyAlignment="1">
      <alignment horizontal="left" indent="1"/>
    </xf>
    <xf numFmtId="0" fontId="3" fillId="0" borderId="0" xfId="0" applyFont="1"/>
    <xf numFmtId="166" fontId="0" fillId="0" borderId="0" xfId="0" applyNumberFormat="1"/>
    <xf numFmtId="2" fontId="4" fillId="0" borderId="1" xfId="0" applyNumberFormat="1" applyFont="1" applyBorder="1" applyAlignment="1">
      <alignment horizontal="center"/>
    </xf>
    <xf numFmtId="0" fontId="4" fillId="0" borderId="1" xfId="0" applyFont="1" applyBorder="1" applyAlignment="1">
      <alignment horizontal="center"/>
    </xf>
    <xf numFmtId="1" fontId="0" fillId="0" borderId="0" xfId="0" applyNumberFormat="1"/>
    <xf numFmtId="14" fontId="0" fillId="0" borderId="0" xfId="0" applyNumberFormat="1"/>
    <xf numFmtId="1" fontId="0" fillId="0" borderId="0" xfId="0" applyNumberFormat="1" applyAlignment="1">
      <alignment horizontal="left" vertical="top"/>
    </xf>
    <xf numFmtId="0" fontId="0" fillId="0" borderId="0" xfId="0" applyAlignment="1">
      <alignment horizontal="left" vertical="top"/>
    </xf>
    <xf numFmtId="0" fontId="9" fillId="0" borderId="0" xfId="3"/>
    <xf numFmtId="0" fontId="9" fillId="0" borderId="0" xfId="3" applyAlignment="1">
      <alignment horizontal="left"/>
    </xf>
    <xf numFmtId="0" fontId="9" fillId="0" borderId="0" xfId="3" applyAlignment="1">
      <alignment horizontal="left" indent="1"/>
    </xf>
    <xf numFmtId="0" fontId="9" fillId="0" borderId="0" xfId="3" pivotButton="1"/>
    <xf numFmtId="168" fontId="9" fillId="0" borderId="0" xfId="3" applyNumberFormat="1"/>
    <xf numFmtId="42" fontId="9" fillId="0" borderId="0" xfId="3" applyNumberFormat="1"/>
    <xf numFmtId="164" fontId="0" fillId="0" borderId="3" xfId="0" applyNumberFormat="1" applyBorder="1"/>
    <xf numFmtId="0" fontId="0" fillId="5" borderId="3" xfId="4" applyFont="1" applyBorder="1"/>
    <xf numFmtId="164" fontId="0" fillId="0" borderId="4" xfId="0" applyNumberFormat="1" applyBorder="1"/>
    <xf numFmtId="0" fontId="0" fillId="5" borderId="4" xfId="4" applyFont="1" applyBorder="1"/>
    <xf numFmtId="0" fontId="1" fillId="4" borderId="4" xfId="5" applyBorder="1" applyAlignment="1">
      <alignment horizontal="center"/>
    </xf>
    <xf numFmtId="0" fontId="0" fillId="7" borderId="5" xfId="6" applyFont="1" applyBorder="1" applyAlignment="1">
      <alignment horizontal="center"/>
    </xf>
    <xf numFmtId="0" fontId="1" fillId="7" borderId="4" xfId="6" applyBorder="1" applyAlignment="1">
      <alignment horizontal="center"/>
    </xf>
    <xf numFmtId="0" fontId="0" fillId="7" borderId="4" xfId="6" applyFont="1" applyBorder="1" applyAlignment="1">
      <alignment horizontal="center"/>
    </xf>
    <xf numFmtId="0" fontId="1" fillId="7" borderId="4" xfId="6" applyBorder="1"/>
    <xf numFmtId="164" fontId="1" fillId="5" borderId="6" xfId="4" applyNumberFormat="1" applyBorder="1"/>
    <xf numFmtId="9" fontId="1" fillId="5" borderId="6" xfId="4" applyNumberFormat="1" applyBorder="1"/>
    <xf numFmtId="0" fontId="1" fillId="5" borderId="6" xfId="4" applyBorder="1"/>
    <xf numFmtId="164" fontId="0" fillId="0" borderId="0" xfId="0" applyNumberFormat="1"/>
    <xf numFmtId="164" fontId="0" fillId="0" borderId="6" xfId="0" applyNumberFormat="1" applyBorder="1"/>
    <xf numFmtId="9" fontId="0" fillId="0" borderId="6" xfId="0" applyNumberFormat="1" applyBorder="1"/>
    <xf numFmtId="0" fontId="0" fillId="0" borderId="6" xfId="0" applyBorder="1"/>
    <xf numFmtId="9" fontId="3" fillId="0" borderId="6" xfId="0" applyNumberFormat="1" applyFont="1" applyBorder="1"/>
    <xf numFmtId="0" fontId="1" fillId="3" borderId="8" xfId="8" applyBorder="1" applyAlignment="1">
      <alignment horizontal="center"/>
    </xf>
    <xf numFmtId="0" fontId="0" fillId="3" borderId="8" xfId="8" applyFont="1" applyBorder="1" applyAlignment="1">
      <alignment horizontal="center"/>
    </xf>
    <xf numFmtId="0" fontId="0" fillId="3" borderId="6" xfId="8" applyFont="1" applyBorder="1" applyAlignment="1">
      <alignment horizontal="center"/>
    </xf>
    <xf numFmtId="0" fontId="1" fillId="3" borderId="6" xfId="8" applyBorder="1" applyAlignment="1">
      <alignment horizontal="center"/>
    </xf>
    <xf numFmtId="0" fontId="0" fillId="3" borderId="6" xfId="8" applyFont="1" applyBorder="1"/>
    <xf numFmtId="0" fontId="0" fillId="0" borderId="2" xfId="0" applyBorder="1"/>
    <xf numFmtId="0" fontId="1" fillId="7" borderId="2" xfId="6" applyBorder="1"/>
    <xf numFmtId="0" fontId="15" fillId="0" borderId="2" xfId="0" applyFont="1" applyBorder="1"/>
    <xf numFmtId="0" fontId="8" fillId="0" borderId="2" xfId="0" applyFont="1" applyBorder="1" applyAlignment="1">
      <alignment vertical="center"/>
    </xf>
    <xf numFmtId="0" fontId="8" fillId="0" borderId="18" xfId="0" applyFont="1" applyBorder="1" applyAlignment="1">
      <alignment horizontal="center" vertical="center"/>
    </xf>
    <xf numFmtId="0" fontId="15" fillId="0" borderId="18" xfId="0" applyFont="1" applyBorder="1"/>
    <xf numFmtId="0" fontId="8" fillId="0" borderId="19" xfId="0" applyFont="1" applyBorder="1" applyAlignment="1">
      <alignment vertical="center"/>
    </xf>
    <xf numFmtId="0" fontId="15" fillId="0" borderId="19" xfId="0" applyFont="1" applyBorder="1"/>
    <xf numFmtId="0" fontId="15" fillId="0" borderId="12" xfId="0" applyFont="1" applyBorder="1"/>
    <xf numFmtId="0" fontId="15" fillId="0" borderId="20" xfId="0" applyFont="1" applyBorder="1"/>
    <xf numFmtId="0" fontId="15" fillId="0" borderId="10" xfId="0" applyFont="1" applyBorder="1"/>
    <xf numFmtId="3" fontId="0" fillId="0" borderId="0" xfId="0" applyNumberFormat="1"/>
    <xf numFmtId="167" fontId="0" fillId="0" borderId="0" xfId="0" applyNumberFormat="1"/>
    <xf numFmtId="0" fontId="2" fillId="2" borderId="2" xfId="0" applyFont="1" applyFill="1" applyBorder="1" applyAlignment="1">
      <alignment horizontal="center" vertical="center"/>
    </xf>
    <xf numFmtId="0" fontId="8" fillId="9" borderId="2" xfId="0" applyFont="1" applyFill="1" applyBorder="1" applyAlignment="1">
      <alignment horizontal="left" vertical="center" wrapText="1"/>
    </xf>
    <xf numFmtId="0" fontId="8" fillId="10" borderId="2" xfId="0" applyFont="1" applyFill="1" applyBorder="1" applyAlignment="1">
      <alignment horizontal="left" vertical="center" wrapText="1"/>
    </xf>
    <xf numFmtId="0" fontId="8" fillId="9" borderId="10" xfId="0" applyFont="1" applyFill="1" applyBorder="1" applyAlignment="1">
      <alignment horizontal="left" vertical="center" wrapText="1"/>
    </xf>
    <xf numFmtId="0" fontId="8" fillId="9" borderId="11" xfId="0" applyFont="1" applyFill="1" applyBorder="1" applyAlignment="1">
      <alignment horizontal="left" vertical="center" wrapText="1"/>
    </xf>
    <xf numFmtId="0" fontId="8" fillId="9" borderId="12" xfId="0" applyFont="1" applyFill="1" applyBorder="1" applyAlignment="1">
      <alignment horizontal="left" vertical="center" wrapText="1"/>
    </xf>
    <xf numFmtId="0" fontId="8" fillId="9" borderId="13" xfId="0" applyFont="1" applyFill="1" applyBorder="1" applyAlignment="1">
      <alignment horizontal="left" vertical="center" wrapText="1"/>
    </xf>
    <xf numFmtId="0" fontId="8" fillId="9" borderId="0" xfId="0" applyFont="1" applyFill="1" applyAlignment="1">
      <alignment horizontal="left" vertical="center" wrapText="1"/>
    </xf>
    <xf numFmtId="0" fontId="8" fillId="9" borderId="14" xfId="0" applyFont="1" applyFill="1" applyBorder="1" applyAlignment="1">
      <alignment horizontal="left" vertical="center" wrapText="1"/>
    </xf>
    <xf numFmtId="0" fontId="8" fillId="9" borderId="15" xfId="0" applyFont="1" applyFill="1" applyBorder="1" applyAlignment="1">
      <alignment horizontal="left" vertical="center" wrapText="1"/>
    </xf>
    <xf numFmtId="0" fontId="8" fillId="9" borderId="16" xfId="0" applyFont="1" applyFill="1" applyBorder="1" applyAlignment="1">
      <alignment horizontal="left" vertical="center" wrapText="1"/>
    </xf>
    <xf numFmtId="0" fontId="8" fillId="9" borderId="17" xfId="0" applyFont="1" applyFill="1" applyBorder="1" applyAlignment="1">
      <alignment horizontal="left" vertical="center" wrapText="1"/>
    </xf>
    <xf numFmtId="0" fontId="7" fillId="0" borderId="0" xfId="2" applyFont="1" applyAlignment="1">
      <alignment horizontal="left"/>
    </xf>
    <xf numFmtId="0" fontId="5" fillId="0" borderId="0" xfId="0" applyFont="1" applyAlignment="1">
      <alignment horizontal="left"/>
    </xf>
    <xf numFmtId="0" fontId="10" fillId="8" borderId="2" xfId="0" applyFont="1" applyFill="1" applyBorder="1" applyAlignment="1">
      <alignment horizontal="center" vertical="center"/>
    </xf>
    <xf numFmtId="0" fontId="13" fillId="0" borderId="0" xfId="9" applyAlignment="1">
      <alignment horizontal="center"/>
    </xf>
    <xf numFmtId="0" fontId="12" fillId="6" borderId="9" xfId="7" applyFont="1" applyBorder="1" applyAlignment="1">
      <alignment horizontal="center" vertical="center" textRotation="90"/>
    </xf>
    <xf numFmtId="0" fontId="12" fillId="6" borderId="7" xfId="7" applyFont="1" applyBorder="1" applyAlignment="1">
      <alignment horizontal="center" vertical="center" textRotation="90"/>
    </xf>
    <xf numFmtId="0" fontId="0" fillId="0" borderId="0" xfId="0" applyNumberFormat="1"/>
    <xf numFmtId="0" fontId="8" fillId="10" borderId="10" xfId="0" applyFont="1" applyFill="1" applyBorder="1" applyAlignment="1">
      <alignment horizontal="left" vertical="center" wrapText="1"/>
    </xf>
    <xf numFmtId="0" fontId="8" fillId="10" borderId="11" xfId="0" applyFont="1" applyFill="1" applyBorder="1" applyAlignment="1">
      <alignment horizontal="left" vertical="center" wrapText="1"/>
    </xf>
    <xf numFmtId="0" fontId="8" fillId="10" borderId="12" xfId="0" applyFont="1" applyFill="1" applyBorder="1" applyAlignment="1">
      <alignment horizontal="left" vertical="center" wrapText="1"/>
    </xf>
    <xf numFmtId="0" fontId="8" fillId="10" borderId="13" xfId="0" applyFont="1" applyFill="1" applyBorder="1" applyAlignment="1">
      <alignment horizontal="left" vertical="center" wrapText="1"/>
    </xf>
    <xf numFmtId="0" fontId="8" fillId="10" borderId="0" xfId="0" applyFont="1" applyFill="1" applyAlignment="1">
      <alignment horizontal="left" vertical="center" wrapText="1"/>
    </xf>
    <xf numFmtId="0" fontId="8" fillId="10" borderId="14" xfId="0" applyFont="1" applyFill="1" applyBorder="1" applyAlignment="1">
      <alignment horizontal="left" vertical="center" wrapText="1"/>
    </xf>
    <xf numFmtId="0" fontId="8" fillId="10" borderId="15" xfId="0" applyFont="1" applyFill="1" applyBorder="1" applyAlignment="1">
      <alignment horizontal="left" vertical="center" wrapText="1"/>
    </xf>
    <xf numFmtId="0" fontId="8" fillId="10" borderId="16" xfId="0" applyFont="1" applyFill="1" applyBorder="1" applyAlignment="1">
      <alignment horizontal="left" vertical="center" wrapText="1"/>
    </xf>
    <xf numFmtId="0" fontId="8" fillId="10" borderId="17" xfId="0" applyFont="1" applyFill="1" applyBorder="1" applyAlignment="1">
      <alignment horizontal="left" vertical="center" wrapText="1"/>
    </xf>
    <xf numFmtId="0" fontId="0" fillId="10" borderId="0" xfId="0" applyFill="1"/>
  </cellXfs>
  <cellStyles count="10">
    <cellStyle name="20% - Accent1 2" xfId="8" xr:uid="{AE9ED096-EC11-476F-91B4-7E4FBBA656F5}"/>
    <cellStyle name="20% - Accent3 2" xfId="4" xr:uid="{A856C6D9-E8D9-4C22-ADC6-3FEE8891D436}"/>
    <cellStyle name="20% - Accent5 2" xfId="6" xr:uid="{692C3461-D7A7-4CE9-8E7F-D6C6E4A66172}"/>
    <cellStyle name="40% - Accent2 2" xfId="5" xr:uid="{57F0CAF3-3C3B-4D0B-934C-AF2DF2BCE9D2}"/>
    <cellStyle name="60% - Accent3 2" xfId="7" xr:uid="{E8D73AFF-C1BE-4739-A379-4FCFF5FA453A}"/>
    <cellStyle name="Normal" xfId="0" builtinId="0"/>
    <cellStyle name="Normal 2" xfId="1" xr:uid="{29B7692A-C470-46A5-9B1A-3070EF124147}"/>
    <cellStyle name="Normal 2 2" xfId="3" xr:uid="{DD38B627-40AA-41D0-8478-7BF40A1C82C4}"/>
    <cellStyle name="Title 2" xfId="2" xr:uid="{BA85B512-148A-499D-AA5A-5D6836EA89F5}"/>
    <cellStyle name="Title 2 2" xfId="9" xr:uid="{B06E51FB-1286-40C8-BA0D-78AEC81B6B9E}"/>
  </cellStyles>
  <dxfs count="25">
    <dxf>
      <numFmt numFmtId="34" formatCode="_(&quot;$&quot;* #,##0.00_);_(&quot;$&quot;* \(#,##0.00\);_(&quot;$&quot;* &quot;-&quot;??_);_(@_)"/>
    </dxf>
    <dxf>
      <numFmt numFmtId="169" formatCode="_(&quot;$&quot;* #,##0.0_);_(&quot;$&quot;* \(#,##0.0\);_(&quot;$&quot;* &quot;-&quot;??_);_(@_)"/>
    </dxf>
    <dxf>
      <numFmt numFmtId="167" formatCode="_(&quot;$&quot;* #,##0_);_(&quot;$&quot;* \(#,##0\);_(&quot;$&quot;* &quot;-&quot;??_);_(@_)"/>
    </dxf>
    <dxf>
      <numFmt numFmtId="0" formatCode="General"/>
    </dxf>
    <dxf>
      <font>
        <color rgb="FFFF0000"/>
      </font>
    </dxf>
    <dxf>
      <font>
        <color rgb="FF9C0006"/>
      </font>
      <fill>
        <patternFill>
          <bgColor rgb="FFFFC7CE"/>
        </patternFill>
      </fill>
    </dxf>
    <dxf>
      <font>
        <b val="0"/>
        <i val="0"/>
        <strike val="0"/>
        <condense val="0"/>
        <extend val="0"/>
        <outline val="0"/>
        <shadow val="0"/>
        <u val="none"/>
        <vertAlign val="baseline"/>
        <sz val="12"/>
        <color theme="1"/>
        <name val="Arial"/>
        <family val="2"/>
        <scheme val="none"/>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family val="2"/>
        <scheme val="none"/>
      </font>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dxf>
    <dxf>
      <font>
        <b/>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numFmt numFmtId="168" formatCode="0.0%"/>
    </dxf>
    <dxf>
      <numFmt numFmtId="167" formatCode="_(&quot;$&quot;* #,##0_);_(&quot;$&quot;* \(#,##0\);_(&quot;$&quot;* &quot;-&quot;??_);_(@_)"/>
    </dxf>
    <dxf>
      <numFmt numFmtId="169" formatCode="_(&quot;$&quot;* #,##0.0_);_(&quot;$&quot;* \(#,##0.0\);_(&quot;$&quot;* &quot;-&quot;??_);_(@_)"/>
    </dxf>
    <dxf>
      <numFmt numFmtId="34" formatCode="_(&quot;$&quot;* #,##0.00_);_(&quot;$&quot;* \(#,##0.00\);_(&quot;$&quot;* &quot;-&quot;??_);_(@_)"/>
    </dxf>
    <dxf>
      <numFmt numFmtId="1" formatCode="0"/>
    </dxf>
    <dxf>
      <numFmt numFmtId="1" formatCode="0"/>
    </dxf>
    <dxf>
      <numFmt numFmtId="170" formatCode="d/m/yyyy"/>
    </dxf>
    <dxf>
      <font>
        <b val="0"/>
        <i val="0"/>
        <strike/>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pivotCacheDefinition" Target="pivotCache/pivotCacheDefinition4.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pivotCacheDefinition" Target="pivotCache/pivotCacheDefinition3.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microsoft.com/office/2007/relationships/slicerCache" Target="slicerCaches/slicerCache4.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microsoft.com/office/2007/relationships/slicerCache" Target="slicerCaches/slicerCache3.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[Project-2B.xlsx]Assignment 1!PivotTable8</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943578861152998E-2"/>
          <c:y val="0.15638670166229221"/>
          <c:w val="0.66076580852925304"/>
          <c:h val="0.65853091280256637"/>
        </c:manualLayout>
      </c:layout>
      <c:barChart>
        <c:barDir val="col"/>
        <c:grouping val="clustered"/>
        <c:varyColors val="0"/>
        <c:ser>
          <c:idx val="0"/>
          <c:order val="0"/>
          <c:tx>
            <c:strRef>
              <c:f>'Assignment 1'!$B$3</c:f>
              <c:strCache>
                <c:ptCount val="1"/>
                <c:pt idx="0">
                  <c:v>Total</c:v>
                </c:pt>
              </c:strCache>
            </c:strRef>
          </c:tx>
          <c:spPr>
            <a:solidFill>
              <a:schemeClr val="accent1"/>
            </a:solidFill>
            <a:ln>
              <a:noFill/>
            </a:ln>
            <a:effectLst/>
          </c:spPr>
          <c:invertIfNegative val="0"/>
          <c:cat>
            <c:strRef>
              <c:f>'Assignment 1'!$A$4:$A$41</c:f>
              <c:strCache>
                <c:ptCount val="37"/>
                <c:pt idx="0">
                  <c:v>AB02</c:v>
                </c:pt>
                <c:pt idx="1">
                  <c:v>AI66</c:v>
                </c:pt>
                <c:pt idx="2">
                  <c:v>AN19</c:v>
                </c:pt>
                <c:pt idx="3">
                  <c:v>AQ36</c:v>
                </c:pt>
                <c:pt idx="4">
                  <c:v>BM71</c:v>
                </c:pt>
                <c:pt idx="5">
                  <c:v>BS48</c:v>
                </c:pt>
                <c:pt idx="6">
                  <c:v>CD08</c:v>
                </c:pt>
                <c:pt idx="7">
                  <c:v>CG55</c:v>
                </c:pt>
                <c:pt idx="8">
                  <c:v>CS48</c:v>
                </c:pt>
                <c:pt idx="9">
                  <c:v>DC25</c:v>
                </c:pt>
                <c:pt idx="10">
                  <c:v>EH99</c:v>
                </c:pt>
                <c:pt idx="11">
                  <c:v>GM66</c:v>
                </c:pt>
                <c:pt idx="12">
                  <c:v>IS04</c:v>
                </c:pt>
                <c:pt idx="13">
                  <c:v>JS51</c:v>
                </c:pt>
                <c:pt idx="14">
                  <c:v>JY70</c:v>
                </c:pt>
                <c:pt idx="15">
                  <c:v>KD60</c:v>
                </c:pt>
                <c:pt idx="16">
                  <c:v>KI44</c:v>
                </c:pt>
                <c:pt idx="17">
                  <c:v>KL81</c:v>
                </c:pt>
                <c:pt idx="18">
                  <c:v>KM41</c:v>
                </c:pt>
                <c:pt idx="19">
                  <c:v>MA00</c:v>
                </c:pt>
                <c:pt idx="20">
                  <c:v>MP65</c:v>
                </c:pt>
                <c:pt idx="21">
                  <c:v>MR67</c:v>
                </c:pt>
                <c:pt idx="22">
                  <c:v>NC52</c:v>
                </c:pt>
                <c:pt idx="23">
                  <c:v>NL08</c:v>
                </c:pt>
                <c:pt idx="24">
                  <c:v>NL34</c:v>
                </c:pt>
                <c:pt idx="25">
                  <c:v>PJ29</c:v>
                </c:pt>
                <c:pt idx="26">
                  <c:v>RA29</c:v>
                </c:pt>
                <c:pt idx="27">
                  <c:v>RA74</c:v>
                </c:pt>
                <c:pt idx="28">
                  <c:v>RJ38</c:v>
                </c:pt>
                <c:pt idx="29">
                  <c:v>SD42</c:v>
                </c:pt>
                <c:pt idx="30">
                  <c:v>SF25</c:v>
                </c:pt>
                <c:pt idx="31">
                  <c:v>SL38</c:v>
                </c:pt>
                <c:pt idx="32">
                  <c:v>SM72</c:v>
                </c:pt>
                <c:pt idx="33">
                  <c:v>SP13</c:v>
                </c:pt>
                <c:pt idx="34">
                  <c:v>SP68</c:v>
                </c:pt>
                <c:pt idx="35">
                  <c:v>SS25</c:v>
                </c:pt>
                <c:pt idx="36">
                  <c:v>ZH87</c:v>
                </c:pt>
              </c:strCache>
            </c:strRef>
          </c:cat>
          <c:val>
            <c:numRef>
              <c:f>'Assignment 1'!$B$4:$B$41</c:f>
              <c:numCache>
                <c:formatCode>General</c:formatCode>
                <c:ptCount val="37"/>
                <c:pt idx="0">
                  <c:v>90</c:v>
                </c:pt>
                <c:pt idx="1">
                  <c:v>95</c:v>
                </c:pt>
                <c:pt idx="2">
                  <c:v>30</c:v>
                </c:pt>
                <c:pt idx="3">
                  <c:v>40</c:v>
                </c:pt>
                <c:pt idx="4">
                  <c:v>50</c:v>
                </c:pt>
                <c:pt idx="5">
                  <c:v>80</c:v>
                </c:pt>
                <c:pt idx="6">
                  <c:v>90</c:v>
                </c:pt>
                <c:pt idx="7">
                  <c:v>0</c:v>
                </c:pt>
                <c:pt idx="8">
                  <c:v>93</c:v>
                </c:pt>
                <c:pt idx="9">
                  <c:v>95</c:v>
                </c:pt>
                <c:pt idx="10">
                  <c:v>88</c:v>
                </c:pt>
                <c:pt idx="11">
                  <c:v>48</c:v>
                </c:pt>
                <c:pt idx="12">
                  <c:v>88</c:v>
                </c:pt>
                <c:pt idx="13">
                  <c:v>85</c:v>
                </c:pt>
                <c:pt idx="14">
                  <c:v>39</c:v>
                </c:pt>
                <c:pt idx="15">
                  <c:v>95</c:v>
                </c:pt>
                <c:pt idx="16">
                  <c:v>90</c:v>
                </c:pt>
                <c:pt idx="17">
                  <c:v>83</c:v>
                </c:pt>
                <c:pt idx="18">
                  <c:v>45</c:v>
                </c:pt>
                <c:pt idx="19">
                  <c:v>67</c:v>
                </c:pt>
                <c:pt idx="20">
                  <c:v>95</c:v>
                </c:pt>
                <c:pt idx="21">
                  <c:v>80</c:v>
                </c:pt>
                <c:pt idx="22">
                  <c:v>85</c:v>
                </c:pt>
                <c:pt idx="23">
                  <c:v>90</c:v>
                </c:pt>
                <c:pt idx="24">
                  <c:v>65</c:v>
                </c:pt>
                <c:pt idx="25">
                  <c:v>78</c:v>
                </c:pt>
                <c:pt idx="26">
                  <c:v>45</c:v>
                </c:pt>
                <c:pt idx="27">
                  <c:v>90</c:v>
                </c:pt>
                <c:pt idx="28">
                  <c:v>67</c:v>
                </c:pt>
                <c:pt idx="29">
                  <c:v>50</c:v>
                </c:pt>
                <c:pt idx="30">
                  <c:v>55</c:v>
                </c:pt>
                <c:pt idx="31">
                  <c:v>80</c:v>
                </c:pt>
                <c:pt idx="32">
                  <c:v>95</c:v>
                </c:pt>
                <c:pt idx="33">
                  <c:v>60</c:v>
                </c:pt>
                <c:pt idx="34">
                  <c:v>90</c:v>
                </c:pt>
                <c:pt idx="35">
                  <c:v>93</c:v>
                </c:pt>
                <c:pt idx="36">
                  <c:v>56</c:v>
                </c:pt>
              </c:numCache>
            </c:numRef>
          </c:val>
          <c:extLst>
            <c:ext xmlns:c16="http://schemas.microsoft.com/office/drawing/2014/chart" uri="{C3380CC4-5D6E-409C-BE32-E72D297353CC}">
              <c16:uniqueId val="{00000000-8404-4A04-AFED-F482B8A8C1F1}"/>
            </c:ext>
          </c:extLst>
        </c:ser>
        <c:dLbls>
          <c:showLegendKey val="0"/>
          <c:showVal val="0"/>
          <c:showCatName val="0"/>
          <c:showSerName val="0"/>
          <c:showPercent val="0"/>
          <c:showBubbleSize val="0"/>
        </c:dLbls>
        <c:gapWidth val="219"/>
        <c:overlap val="-27"/>
        <c:axId val="546009744"/>
        <c:axId val="546013680"/>
      </c:barChart>
      <c:catAx>
        <c:axId val="54600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013680"/>
        <c:crosses val="autoZero"/>
        <c:auto val="1"/>
        <c:lblAlgn val="ctr"/>
        <c:lblOffset val="100"/>
        <c:noMultiLvlLbl val="0"/>
      </c:catAx>
      <c:valAx>
        <c:axId val="546013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009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[Project-2B.xlsx]Daily Schedule!PivotTable1</c:name>
    <c:fmtId val="2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'Daily Schedule'!$B$3</c:f>
              <c:strCache>
                <c:ptCount val="1"/>
                <c:pt idx="0">
                  <c:v>Total</c:v>
                </c:pt>
              </c:strCache>
            </c:strRef>
          </c:tx>
          <c:spPr>
            <a:solidFill>
              <a:schemeClr val="accent1"/>
            </a:solidFill>
            <a:ln>
              <a:noFill/>
            </a:ln>
            <a:effectLst/>
          </c:spPr>
          <c:invertIfNegative val="0"/>
          <c:cat>
            <c:multiLvlStrRef>
              <c:f>'Daily Schedule'!$A$4:$A$18</c:f>
              <c:multiLvlStrCache>
                <c:ptCount val="11"/>
                <c:lvl>
                  <c:pt idx="0">
                    <c:v>Collaborating to Grow Business</c:v>
                  </c:pt>
                  <c:pt idx="1">
                    <c:v>Promoting Advanced Dive Classes</c:v>
                  </c:pt>
                  <c:pt idx="2">
                    <c:v>Social Media 101: Why Use It?</c:v>
                  </c:pt>
                  <c:pt idx="3">
                    <c:v>Success with Google AdWords</c:v>
                  </c:pt>
                  <c:pt idx="4">
                    <c:v>The Power of YouTube and Vimeo</c:v>
                  </c:pt>
                  <c:pt idx="5">
                    <c:v>"Can I Help You?" - Retail Strategies</c:v>
                  </c:pt>
                  <c:pt idx="6">
                    <c:v>Effective Sales Techniques</c:v>
                  </c:pt>
                  <c:pt idx="7">
                    <c:v>Five Essential Elements of Sales</c:v>
                  </c:pt>
                  <c:pt idx="8">
                    <c:v>New Equipment Releases</c:v>
                  </c:pt>
                  <c:pt idx="9">
                    <c:v>The Business of Dive Travel</c:v>
                  </c:pt>
                  <c:pt idx="10">
                    <c:v>Using Instructors to Soft Sell </c:v>
                  </c:pt>
                </c:lvl>
                <c:lvl>
                  <c:pt idx="0">
                    <c:v>Marketing</c:v>
                  </c:pt>
                  <c:pt idx="5">
                    <c:v>Sales</c:v>
                  </c:pt>
                </c:lvl>
                <c:lvl>
                  <c:pt idx="0">
                    <c:v>Thursday</c:v>
                  </c:pt>
                </c:lvl>
              </c:multiLvlStrCache>
            </c:multiLvlStrRef>
          </c:cat>
          <c:val>
            <c:numRef>
              <c:f>'Daily Schedule'!$B$4:$B$18</c:f>
              <c:numCache>
                <c:formatCode>General</c:formatCode>
                <c:ptCount val="11"/>
                <c:pt idx="0">
                  <c:v>1</c:v>
                </c:pt>
                <c:pt idx="1">
                  <c:v>1</c:v>
                </c:pt>
                <c:pt idx="2">
                  <c:v>1</c:v>
                </c:pt>
                <c:pt idx="3">
                  <c:v>1</c:v>
                </c:pt>
                <c:pt idx="4">
                  <c:v>1</c:v>
                </c:pt>
                <c:pt idx="5">
                  <c:v>1</c:v>
                </c:pt>
                <c:pt idx="6">
                  <c:v>1</c:v>
                </c:pt>
                <c:pt idx="7">
                  <c:v>1</c:v>
                </c:pt>
                <c:pt idx="8">
                  <c:v>1</c:v>
                </c:pt>
                <c:pt idx="9">
                  <c:v>1</c:v>
                </c:pt>
                <c:pt idx="10">
                  <c:v>1</c:v>
                </c:pt>
              </c:numCache>
            </c:numRef>
          </c:val>
          <c:extLst>
            <c:ext xmlns:c16="http://schemas.microsoft.com/office/drawing/2014/chart" uri="{C3380CC4-5D6E-409C-BE32-E72D297353CC}">
              <c16:uniqueId val="{00000000-6536-4C22-87E7-8BBFE7D12E82}"/>
            </c:ext>
          </c:extLst>
        </c:ser>
        <c:dLbls>
          <c:showLegendKey val="0"/>
          <c:showVal val="0"/>
          <c:showCatName val="0"/>
          <c:showSerName val="0"/>
          <c:showPercent val="0"/>
          <c:showBubbleSize val="0"/>
        </c:dLbls>
        <c:gapWidth val="219"/>
        <c:overlap val="-27"/>
        <c:axId val="839671168"/>
        <c:axId val="839664928"/>
      </c:barChart>
      <c:catAx>
        <c:axId val="83967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664928"/>
        <c:crosses val="autoZero"/>
        <c:auto val="1"/>
        <c:lblAlgn val="ctr"/>
        <c:lblOffset val="100"/>
        <c:noMultiLvlLbl val="0"/>
      </c:catAx>
      <c:valAx>
        <c:axId val="839664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671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[Project-2B.xlsx]PivotChart!PivotTable1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8575" cap="rnd">
            <a:solidFill>
              <a:schemeClr val="accent4"/>
            </a:solidFill>
            <a:round/>
          </a:ln>
          <a:effectLst/>
        </c:spPr>
        <c:marker>
          <c:symbol val="none"/>
        </c:marker>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PivotChart!$B$3</c:f>
              <c:strCache>
                <c:ptCount val="1"/>
                <c:pt idx="0">
                  <c:v>Total</c:v>
                </c:pt>
              </c:strCache>
            </c:strRef>
          </c:tx>
          <c:spPr>
            <a:ln w="28575" cap="rnd">
              <a:solidFill>
                <a:schemeClr val="accent1"/>
              </a:solidFill>
              <a:round/>
            </a:ln>
            <a:effectLst/>
          </c:spPr>
          <c:marker>
            <c:symbol val="none"/>
          </c:marker>
          <c:cat>
            <c:multiLvlStrRef>
              <c:f>PivotChart!$A$4:$A$30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2015</c:v>
                  </c:pt>
                  <c:pt idx="12">
                    <c:v>2016</c:v>
                  </c:pt>
                </c:lvl>
              </c:multiLvlStrCache>
            </c:multiLvlStrRef>
          </c:cat>
          <c:val>
            <c:numRef>
              <c:f>PivotChart!$B$4:$B$30</c:f>
              <c:numCache>
                <c:formatCode>_("$"* #,##0_);_("$"* \(#,##0\);_("$"* "-"??_);_(@_)</c:formatCode>
                <c:ptCount val="24"/>
                <c:pt idx="0">
                  <c:v>919181</c:v>
                </c:pt>
                <c:pt idx="1">
                  <c:v>645049</c:v>
                </c:pt>
                <c:pt idx="2">
                  <c:v>633491</c:v>
                </c:pt>
                <c:pt idx="3">
                  <c:v>707317</c:v>
                </c:pt>
                <c:pt idx="4">
                  <c:v>758546</c:v>
                </c:pt>
                <c:pt idx="5">
                  <c:v>806661</c:v>
                </c:pt>
                <c:pt idx="6">
                  <c:v>614535</c:v>
                </c:pt>
                <c:pt idx="7">
                  <c:v>467779</c:v>
                </c:pt>
                <c:pt idx="8">
                  <c:v>740856</c:v>
                </c:pt>
                <c:pt idx="9">
                  <c:v>804503</c:v>
                </c:pt>
                <c:pt idx="10">
                  <c:v>500152</c:v>
                </c:pt>
                <c:pt idx="11">
                  <c:v>864966</c:v>
                </c:pt>
                <c:pt idx="12">
                  <c:v>770256</c:v>
                </c:pt>
                <c:pt idx="13">
                  <c:v>959924</c:v>
                </c:pt>
                <c:pt idx="14">
                  <c:v>431734</c:v>
                </c:pt>
                <c:pt idx="15">
                  <c:v>772994</c:v>
                </c:pt>
                <c:pt idx="16">
                  <c:v>744420</c:v>
                </c:pt>
                <c:pt idx="17">
                  <c:v>360043</c:v>
                </c:pt>
                <c:pt idx="18">
                  <c:v>704907</c:v>
                </c:pt>
                <c:pt idx="19">
                  <c:v>696443</c:v>
                </c:pt>
                <c:pt idx="20">
                  <c:v>403160</c:v>
                </c:pt>
                <c:pt idx="21">
                  <c:v>1045706</c:v>
                </c:pt>
                <c:pt idx="22">
                  <c:v>925298</c:v>
                </c:pt>
                <c:pt idx="23">
                  <c:v>671543</c:v>
                </c:pt>
              </c:numCache>
            </c:numRef>
          </c:val>
          <c:smooth val="0"/>
          <c:extLst>
            <c:ext xmlns:c16="http://schemas.microsoft.com/office/drawing/2014/chart" uri="{C3380CC4-5D6E-409C-BE32-E72D297353CC}">
              <c16:uniqueId val="{00000000-225B-461B-AE5C-5F4A89295BDD}"/>
            </c:ext>
          </c:extLst>
        </c:ser>
        <c:dLbls>
          <c:showLegendKey val="0"/>
          <c:showVal val="0"/>
          <c:showCatName val="0"/>
          <c:showSerName val="0"/>
          <c:showPercent val="0"/>
          <c:showBubbleSize val="0"/>
        </c:dLbls>
        <c:smooth val="0"/>
        <c:axId val="180192288"/>
        <c:axId val="180192704"/>
      </c:lineChart>
      <c:catAx>
        <c:axId val="18019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92704"/>
        <c:crosses val="autoZero"/>
        <c:auto val="1"/>
        <c:lblAlgn val="ctr"/>
        <c:lblOffset val="100"/>
        <c:noMultiLvlLbl val="0"/>
      </c:catAx>
      <c:valAx>
        <c:axId val="18019270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92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[Project-2B.xlsx]Percent of Sales Pivot Chart!PivotTable3</c:name>
    <c:fmtId val="1"/>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'Percent of Sales Pivot Chart'!$B$3</c:f>
              <c:strCache>
                <c:ptCount val="1"/>
                <c:pt idx="0">
                  <c:v>Sales Total</c:v>
                </c:pt>
              </c:strCache>
            </c:strRef>
          </c:tx>
          <c:spPr>
            <a:solidFill>
              <a:schemeClr val="accent1"/>
            </a:solidFill>
            <a:ln>
              <a:noFill/>
            </a:ln>
            <a:effectLst/>
            <a:sp3d/>
          </c:spPr>
          <c:invertIfNegative val="0"/>
          <c:cat>
            <c:multiLvlStrRef>
              <c:f>'Percent of Sales Pivot Chart'!$A$4:$A$10</c:f>
              <c:multiLvlStrCache>
                <c:ptCount val="4"/>
                <c:lvl>
                  <c:pt idx="0">
                    <c:v>Colorado</c:v>
                  </c:pt>
                  <c:pt idx="1">
                    <c:v>Oklahoma</c:v>
                  </c:pt>
                  <c:pt idx="2">
                    <c:v>Colorado</c:v>
                  </c:pt>
                  <c:pt idx="3">
                    <c:v>Oklahoma</c:v>
                  </c:pt>
                </c:lvl>
                <c:lvl>
                  <c:pt idx="0">
                    <c:v>Automotive</c:v>
                  </c:pt>
                  <c:pt idx="2">
                    <c:v>Electronics</c:v>
                  </c:pt>
                </c:lvl>
              </c:multiLvlStrCache>
            </c:multiLvlStrRef>
          </c:cat>
          <c:val>
            <c:numRef>
              <c:f>'Percent of Sales Pivot Chart'!$B$4:$B$10</c:f>
              <c:numCache>
                <c:formatCode>_("$"* #,##0_);_("$"* \(#,##0\);_("$"* "-"_);_(@_)</c:formatCode>
                <c:ptCount val="4"/>
                <c:pt idx="0">
                  <c:v>564908</c:v>
                </c:pt>
                <c:pt idx="1">
                  <c:v>916489</c:v>
                </c:pt>
                <c:pt idx="2">
                  <c:v>499670</c:v>
                </c:pt>
                <c:pt idx="3">
                  <c:v>452901</c:v>
                </c:pt>
              </c:numCache>
            </c:numRef>
          </c:val>
          <c:extLst>
            <c:ext xmlns:c16="http://schemas.microsoft.com/office/drawing/2014/chart" uri="{C3380CC4-5D6E-409C-BE32-E72D297353CC}">
              <c16:uniqueId val="{00000000-BC04-4D54-A7E3-1077382040AE}"/>
            </c:ext>
          </c:extLst>
        </c:ser>
        <c:ser>
          <c:idx val="1"/>
          <c:order val="1"/>
          <c:tx>
            <c:strRef>
              <c:f>'Percent of Sales Pivot Chart'!$C$3</c:f>
              <c:strCache>
                <c:ptCount val="1"/>
                <c:pt idx="0">
                  <c:v>% of Column Total</c:v>
                </c:pt>
              </c:strCache>
            </c:strRef>
          </c:tx>
          <c:spPr>
            <a:solidFill>
              <a:schemeClr val="accent2"/>
            </a:solidFill>
            <a:ln>
              <a:noFill/>
            </a:ln>
            <a:effectLst/>
            <a:sp3d/>
          </c:spPr>
          <c:invertIfNegative val="0"/>
          <c:cat>
            <c:multiLvlStrRef>
              <c:f>'Percent of Sales Pivot Chart'!$A$4:$A$10</c:f>
              <c:multiLvlStrCache>
                <c:ptCount val="4"/>
                <c:lvl>
                  <c:pt idx="0">
                    <c:v>Colorado</c:v>
                  </c:pt>
                  <c:pt idx="1">
                    <c:v>Oklahoma</c:v>
                  </c:pt>
                  <c:pt idx="2">
                    <c:v>Colorado</c:v>
                  </c:pt>
                  <c:pt idx="3">
                    <c:v>Oklahoma</c:v>
                  </c:pt>
                </c:lvl>
                <c:lvl>
                  <c:pt idx="0">
                    <c:v>Automotive</c:v>
                  </c:pt>
                  <c:pt idx="2">
                    <c:v>Electronics</c:v>
                  </c:pt>
                </c:lvl>
              </c:multiLvlStrCache>
            </c:multiLvlStrRef>
          </c:cat>
          <c:val>
            <c:numRef>
              <c:f>'Percent of Sales Pivot Chart'!$C$4:$C$10</c:f>
              <c:numCache>
                <c:formatCode>0.0%</c:formatCode>
                <c:ptCount val="4"/>
                <c:pt idx="0">
                  <c:v>0.23209343754724795</c:v>
                </c:pt>
                <c:pt idx="1">
                  <c:v>0.37654110489538073</c:v>
                </c:pt>
                <c:pt idx="2">
                  <c:v>0.20529029140892568</c:v>
                </c:pt>
                <c:pt idx="3">
                  <c:v>0.18607516614844566</c:v>
                </c:pt>
              </c:numCache>
            </c:numRef>
          </c:val>
          <c:extLst>
            <c:ext xmlns:c16="http://schemas.microsoft.com/office/drawing/2014/chart" uri="{C3380CC4-5D6E-409C-BE32-E72D297353CC}">
              <c16:uniqueId val="{00000001-BC04-4D54-A7E3-1077382040AE}"/>
            </c:ext>
          </c:extLst>
        </c:ser>
        <c:dLbls>
          <c:showLegendKey val="0"/>
          <c:showVal val="0"/>
          <c:showCatName val="0"/>
          <c:showSerName val="0"/>
          <c:showPercent val="0"/>
          <c:showBubbleSize val="0"/>
        </c:dLbls>
        <c:gapWidth val="150"/>
        <c:shape val="box"/>
        <c:axId val="911998112"/>
        <c:axId val="912006272"/>
        <c:axId val="0"/>
      </c:bar3DChart>
      <c:catAx>
        <c:axId val="9119981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006272"/>
        <c:crosses val="autoZero"/>
        <c:auto val="1"/>
        <c:lblAlgn val="ctr"/>
        <c:lblOffset val="100"/>
        <c:noMultiLvlLbl val="0"/>
      </c:catAx>
      <c:valAx>
        <c:axId val="912006272"/>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998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Grades</a:t>
            </a:r>
            <a:r>
              <a:rPr lang="en-CA" baseline="0"/>
              <a:t> Breakdown</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A"/>
        </a:p>
      </c:txPr>
    </c:title>
    <c:autoTitleDeleted val="0"/>
    <c:plotArea>
      <c:layout/>
      <c:barChart>
        <c:barDir val="col"/>
        <c:grouping val="clustered"/>
        <c:varyColors val="0"/>
        <c:ser>
          <c:idx val="0"/>
          <c:order val="0"/>
          <c:spPr>
            <a:solidFill>
              <a:schemeClr val="accent1"/>
            </a:solidFill>
            <a:ln>
              <a:noFill/>
            </a:ln>
            <a:effectLst/>
          </c:spPr>
          <c:invertIfNegative val="0"/>
          <c:cat>
            <c:strRef>
              <c:f>'Student Scores 001'!$B$8:$B$14</c:f>
              <c:strCache>
                <c:ptCount val="7"/>
                <c:pt idx="0">
                  <c:v>Assignment 1</c:v>
                </c:pt>
                <c:pt idx="1">
                  <c:v>Assignment 2</c:v>
                </c:pt>
                <c:pt idx="2">
                  <c:v>Assignment 3</c:v>
                </c:pt>
                <c:pt idx="3">
                  <c:v>Assignment 4</c:v>
                </c:pt>
                <c:pt idx="4">
                  <c:v>Assignment 5</c:v>
                </c:pt>
                <c:pt idx="5">
                  <c:v>Assignment 6</c:v>
                </c:pt>
                <c:pt idx="6">
                  <c:v>Assignment 7</c:v>
                </c:pt>
              </c:strCache>
            </c:strRef>
          </c:cat>
          <c:val>
            <c:numRef>
              <c:f>'Student Scores 001'!$F$8:$F$14</c:f>
              <c:numCache>
                <c:formatCode>0.0</c:formatCode>
                <c:ptCount val="7"/>
                <c:pt idx="0">
                  <c:v>95</c:v>
                </c:pt>
                <c:pt idx="1">
                  <c:v>100</c:v>
                </c:pt>
                <c:pt idx="2">
                  <c:v>100</c:v>
                </c:pt>
                <c:pt idx="3">
                  <c:v>100</c:v>
                </c:pt>
                <c:pt idx="4">
                  <c:v>100</c:v>
                </c:pt>
                <c:pt idx="5">
                  <c:v>99</c:v>
                </c:pt>
                <c:pt idx="6">
                  <c:v>99</c:v>
                </c:pt>
              </c:numCache>
            </c:numRef>
          </c:val>
          <c:extLst>
            <c:ext xmlns:c16="http://schemas.microsoft.com/office/drawing/2014/chart" uri="{C3380CC4-5D6E-409C-BE32-E72D297353CC}">
              <c16:uniqueId val="{00000000-1D0C-4D23-9821-186565457F2F}"/>
            </c:ext>
          </c:extLst>
        </c:ser>
        <c:ser>
          <c:idx val="1"/>
          <c:order val="1"/>
          <c:spPr>
            <a:solidFill>
              <a:schemeClr val="accent2"/>
            </a:solidFill>
            <a:ln>
              <a:noFill/>
            </a:ln>
            <a:effectLst/>
          </c:spPr>
          <c:invertIfNegative val="0"/>
          <c:cat>
            <c:strRef>
              <c:f>'Student Scores 001'!$B$8:$B$14</c:f>
              <c:strCache>
                <c:ptCount val="7"/>
                <c:pt idx="0">
                  <c:v>Assignment 1</c:v>
                </c:pt>
                <c:pt idx="1">
                  <c:v>Assignment 2</c:v>
                </c:pt>
                <c:pt idx="2">
                  <c:v>Assignment 3</c:v>
                </c:pt>
                <c:pt idx="3">
                  <c:v>Assignment 4</c:v>
                </c:pt>
                <c:pt idx="4">
                  <c:v>Assignment 5</c:v>
                </c:pt>
                <c:pt idx="5">
                  <c:v>Assignment 6</c:v>
                </c:pt>
                <c:pt idx="6">
                  <c:v>Assignment 7</c:v>
                </c:pt>
              </c:strCache>
            </c:strRef>
          </c:cat>
          <c:val>
            <c:numRef>
              <c:f>'Student Scores 001'!$G$8:$G$14</c:f>
              <c:numCache>
                <c:formatCode>0.0</c:formatCode>
                <c:ptCount val="7"/>
                <c:pt idx="0">
                  <c:v>0</c:v>
                </c:pt>
                <c:pt idx="1">
                  <c:v>30</c:v>
                </c:pt>
                <c:pt idx="2">
                  <c:v>30</c:v>
                </c:pt>
                <c:pt idx="3">
                  <c:v>30</c:v>
                </c:pt>
                <c:pt idx="4">
                  <c:v>34</c:v>
                </c:pt>
                <c:pt idx="5">
                  <c:v>5</c:v>
                </c:pt>
                <c:pt idx="6">
                  <c:v>0</c:v>
                </c:pt>
              </c:numCache>
            </c:numRef>
          </c:val>
          <c:extLst>
            <c:ext xmlns:c16="http://schemas.microsoft.com/office/drawing/2014/chart" uri="{C3380CC4-5D6E-409C-BE32-E72D297353CC}">
              <c16:uniqueId val="{00000001-1D0C-4D23-9821-186565457F2F}"/>
            </c:ext>
          </c:extLst>
        </c:ser>
        <c:dLbls>
          <c:showLegendKey val="0"/>
          <c:showVal val="0"/>
          <c:showCatName val="0"/>
          <c:showSerName val="0"/>
          <c:showPercent val="0"/>
          <c:showBubbleSize val="0"/>
        </c:dLbls>
        <c:gapWidth val="219"/>
        <c:overlap val="-27"/>
        <c:axId val="511932024"/>
        <c:axId val="511933992"/>
      </c:barChart>
      <c:catAx>
        <c:axId val="511932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933992"/>
        <c:crosses val="autoZero"/>
        <c:auto val="1"/>
        <c:lblAlgn val="ctr"/>
        <c:lblOffset val="100"/>
        <c:noMultiLvlLbl val="0"/>
      </c:catAx>
      <c:valAx>
        <c:axId val="51193399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932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1014412</xdr:colOff>
      <xdr:row>2</xdr:row>
      <xdr:rowOff>42862</xdr:rowOff>
    </xdr:from>
    <xdr:to>
      <xdr:col>8</xdr:col>
      <xdr:colOff>328612</xdr:colOff>
      <xdr:row>16</xdr:row>
      <xdr:rowOff>119062</xdr:rowOff>
    </xdr:to>
    <xdr:graphicFrame macro="">
      <xdr:nvGraphicFramePr>
        <xdr:cNvPr id="2" name="Chart 1">
          <a:extLst>
            <a:ext uri="{FF2B5EF4-FFF2-40B4-BE49-F238E27FC236}">
              <a16:creationId xmlns:a16="http://schemas.microsoft.com/office/drawing/2014/main" id="{F967F354-7863-4DE4-B465-160DD4E1C4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57150</xdr:colOff>
      <xdr:row>3</xdr:row>
      <xdr:rowOff>9525</xdr:rowOff>
    </xdr:from>
    <xdr:to>
      <xdr:col>12</xdr:col>
      <xdr:colOff>57150</xdr:colOff>
      <xdr:row>16</xdr:row>
      <xdr:rowOff>57150</xdr:rowOff>
    </xdr:to>
    <mc:AlternateContent xmlns:mc="http://schemas.openxmlformats.org/markup-compatibility/2006" xmlns:a14="http://schemas.microsoft.com/office/drawing/2010/main">
      <mc:Choice Requires="a14">
        <xdr:graphicFrame macro="">
          <xdr:nvGraphicFramePr>
            <xdr:cNvPr id="3" name="Student ID">
              <a:extLst>
                <a:ext uri="{FF2B5EF4-FFF2-40B4-BE49-F238E27FC236}">
                  <a16:creationId xmlns:a16="http://schemas.microsoft.com/office/drawing/2014/main" id="{4EA45D2F-0F02-17AD-8950-A5C709A8CFF2}"/>
                </a:ext>
              </a:extLst>
            </xdr:cNvPr>
            <xdr:cNvGraphicFramePr/>
          </xdr:nvGraphicFramePr>
          <xdr:xfrm>
            <a:off x="0" y="0"/>
            <a:ext cx="0" cy="0"/>
          </xdr:xfrm>
          <a:graphic>
            <a:graphicData uri="http://schemas.microsoft.com/office/drawing/2010/slicer">
              <sle:slicer xmlns:sle="http://schemas.microsoft.com/office/drawing/2010/slicer" name="Student ID"/>
            </a:graphicData>
          </a:graphic>
        </xdr:graphicFrame>
      </mc:Choice>
      <mc:Fallback xmlns="">
        <xdr:sp macro="" textlink="">
          <xdr:nvSpPr>
            <xdr:cNvPr id="0" name=""/>
            <xdr:cNvSpPr>
              <a:spLocks noTextEdit="1"/>
            </xdr:cNvSpPr>
          </xdr:nvSpPr>
          <xdr:spPr>
            <a:xfrm>
              <a:off x="8915400" y="581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552450</xdr:colOff>
      <xdr:row>10</xdr:row>
      <xdr:rowOff>42862</xdr:rowOff>
    </xdr:from>
    <xdr:to>
      <xdr:col>4</xdr:col>
      <xdr:colOff>533400</xdr:colOff>
      <xdr:row>24</xdr:row>
      <xdr:rowOff>119062</xdr:rowOff>
    </xdr:to>
    <xdr:graphicFrame macro="">
      <xdr:nvGraphicFramePr>
        <xdr:cNvPr id="2" name="Chart 1">
          <a:extLst>
            <a:ext uri="{FF2B5EF4-FFF2-40B4-BE49-F238E27FC236}">
              <a16:creationId xmlns:a16="http://schemas.microsoft.com/office/drawing/2014/main" id="{6642F6FB-C71E-4463-C19B-ECF9CAF1E5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209550</xdr:colOff>
      <xdr:row>1</xdr:row>
      <xdr:rowOff>95250</xdr:rowOff>
    </xdr:from>
    <xdr:to>
      <xdr:col>4</xdr:col>
      <xdr:colOff>514350</xdr:colOff>
      <xdr:row>14</xdr:row>
      <xdr:rowOff>142875</xdr:rowOff>
    </xdr:to>
    <mc:AlternateContent xmlns:mc="http://schemas.openxmlformats.org/markup-compatibility/2006">
      <mc:Choice xmlns:a14="http://schemas.microsoft.com/office/drawing/2010/main" Requires="a14">
        <xdr:graphicFrame macro="">
          <xdr:nvGraphicFramePr>
            <xdr:cNvPr id="2" name="Region 1">
              <a:extLst>
                <a:ext uri="{FF2B5EF4-FFF2-40B4-BE49-F238E27FC236}">
                  <a16:creationId xmlns:a16="http://schemas.microsoft.com/office/drawing/2014/main" id="{26599E83-71E0-A307-52BA-D803674823A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2486025" y="285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419100</xdr:colOff>
      <xdr:row>5</xdr:row>
      <xdr:rowOff>38100</xdr:rowOff>
    </xdr:from>
    <xdr:to>
      <xdr:col>11</xdr:col>
      <xdr:colOff>114300</xdr:colOff>
      <xdr:row>22</xdr:row>
      <xdr:rowOff>28575</xdr:rowOff>
    </xdr:to>
    <xdr:graphicFrame macro="">
      <xdr:nvGraphicFramePr>
        <xdr:cNvPr id="2" name="Chart 1">
          <a:extLst>
            <a:ext uri="{FF2B5EF4-FFF2-40B4-BE49-F238E27FC236}">
              <a16:creationId xmlns:a16="http://schemas.microsoft.com/office/drawing/2014/main" id="{3F36FADD-7A60-43AF-B227-02F7AC5151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4</xdr:col>
      <xdr:colOff>0</xdr:colOff>
      <xdr:row>9</xdr:row>
      <xdr:rowOff>0</xdr:rowOff>
    </xdr:from>
    <xdr:ext cx="1828800" cy="1628775"/>
    <mc:AlternateContent xmlns:mc="http://schemas.openxmlformats.org/markup-compatibility/2006" xmlns:a14="http://schemas.microsoft.com/office/drawing/2010/main">
      <mc:Choice Requires="a14">
        <xdr:graphicFrame macro="">
          <xdr:nvGraphicFramePr>
            <xdr:cNvPr id="2" name="Product Group 1">
              <a:extLst>
                <a:ext uri="{FF2B5EF4-FFF2-40B4-BE49-F238E27FC236}">
                  <a16:creationId xmlns:a16="http://schemas.microsoft.com/office/drawing/2014/main" id="{85E120BB-9313-41EF-8D06-F8BC578B615F}"/>
                </a:ext>
              </a:extLst>
            </xdr:cNvPr>
            <xdr:cNvGraphicFramePr/>
          </xdr:nvGraphicFramePr>
          <xdr:xfrm>
            <a:off x="0" y="0"/>
            <a:ext cx="0" cy="0"/>
          </xdr:xfrm>
          <a:graphic>
            <a:graphicData uri="http://schemas.microsoft.com/office/drawing/2010/slicer">
              <sle:slicer xmlns:sle="http://schemas.microsoft.com/office/drawing/2010/slicer" name="Product Group 1"/>
            </a:graphicData>
          </a:graphic>
        </xdr:graphicFrame>
      </mc:Choice>
      <mc:Fallback xmlns="">
        <xdr:sp macro="" textlink="">
          <xdr:nvSpPr>
            <xdr:cNvPr id="0" name=""/>
            <xdr:cNvSpPr>
              <a:spLocks noTextEdit="1"/>
            </xdr:cNvSpPr>
          </xdr:nvSpPr>
          <xdr:spPr>
            <a:xfrm>
              <a:off x="3467100" y="1457325"/>
              <a:ext cx="1828800" cy="1628775"/>
            </a:xfrm>
            <a:prstGeom prst="rect">
              <a:avLst/>
            </a:prstGeom>
            <a:solidFill>
              <a:prstClr val="white"/>
            </a:solidFill>
            <a:ln w="1">
              <a:solidFill>
                <a:prstClr val="green"/>
              </a:solidFill>
            </a:ln>
          </xdr:spPr>
          <xdr:txBody>
            <a:bodyPr vertOverflow="clip" horzOverflow="clip"/>
            <a:lstStyle/>
            <a:p>
              <a:r>
                <a:rPr lang="az-Cyrl-A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4</xdr:col>
      <xdr:colOff>9525</xdr:colOff>
      <xdr:row>2</xdr:row>
      <xdr:rowOff>0</xdr:rowOff>
    </xdr:from>
    <xdr:ext cx="1257300" cy="952500"/>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421A7989-1458-4C2E-BC6F-9872ABD5B5D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476625" y="323850"/>
              <a:ext cx="1257300" cy="952500"/>
            </a:xfrm>
            <a:prstGeom prst="rect">
              <a:avLst/>
            </a:prstGeom>
            <a:solidFill>
              <a:prstClr val="white"/>
            </a:solidFill>
            <a:ln w="1">
              <a:solidFill>
                <a:prstClr val="green"/>
              </a:solidFill>
            </a:ln>
          </xdr:spPr>
          <xdr:txBody>
            <a:bodyPr vertOverflow="clip" horzOverflow="clip"/>
            <a:lstStyle/>
            <a:p>
              <a:r>
                <a:rPr lang="az-Cyrl-A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7</xdr:col>
      <xdr:colOff>0</xdr:colOff>
      <xdr:row>2</xdr:row>
      <xdr:rowOff>9525</xdr:rowOff>
    </xdr:from>
    <xdr:ext cx="1828800" cy="1219200"/>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2BB58471-9B63-471F-867E-FC2A4BAEECF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295900" y="333375"/>
              <a:ext cx="1828800" cy="1219200"/>
            </a:xfrm>
            <a:prstGeom prst="rect">
              <a:avLst/>
            </a:prstGeom>
            <a:solidFill>
              <a:prstClr val="white"/>
            </a:solidFill>
            <a:ln w="1">
              <a:solidFill>
                <a:prstClr val="green"/>
              </a:solidFill>
            </a:ln>
          </xdr:spPr>
          <xdr:txBody>
            <a:bodyPr vertOverflow="clip" horzOverflow="clip"/>
            <a:lstStyle/>
            <a:p>
              <a:r>
                <a:rPr lang="az-Cyrl-A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3</xdr:col>
      <xdr:colOff>19050</xdr:colOff>
      <xdr:row>20</xdr:row>
      <xdr:rowOff>23812</xdr:rowOff>
    </xdr:from>
    <xdr:to>
      <xdr:col>10</xdr:col>
      <xdr:colOff>323850</xdr:colOff>
      <xdr:row>37</xdr:row>
      <xdr:rowOff>14287</xdr:rowOff>
    </xdr:to>
    <xdr:graphicFrame macro="">
      <xdr:nvGraphicFramePr>
        <xdr:cNvPr id="5" name="Chart 4">
          <a:extLst>
            <a:ext uri="{FF2B5EF4-FFF2-40B4-BE49-F238E27FC236}">
              <a16:creationId xmlns:a16="http://schemas.microsoft.com/office/drawing/2014/main" id="{CD1D3DC2-06EE-844F-AFEF-15F0059ADD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0</xdr:colOff>
      <xdr:row>4</xdr:row>
      <xdr:rowOff>14287</xdr:rowOff>
    </xdr:from>
    <xdr:to>
      <xdr:col>16</xdr:col>
      <xdr:colOff>304800</xdr:colOff>
      <xdr:row>17</xdr:row>
      <xdr:rowOff>185737</xdr:rowOff>
    </xdr:to>
    <xdr:graphicFrame macro="">
      <xdr:nvGraphicFramePr>
        <xdr:cNvPr id="2" name="Chart 1">
          <a:extLst>
            <a:ext uri="{FF2B5EF4-FFF2-40B4-BE49-F238E27FC236}">
              <a16:creationId xmlns:a16="http://schemas.microsoft.com/office/drawing/2014/main" id="{42C0BAEE-49A5-440E-9F9B-03CBA5BBB6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AUF/Desktop/MO-211%20Question-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trouser/Desktop/&#304;ngdilind&#601;%20testl&#601;r/&#304;ngdili-testl&#601;r/Project-D+/Project-4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iguel%20Dimas/Desktop/Nueva%20carpeta%20(2)/Client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ssengers"/>
      <sheetName val="Genero"/>
      <sheetName val="Products"/>
      <sheetName val="Prices"/>
      <sheetName val="Tabla Productos"/>
      <sheetName val="MO-211 Question-3"/>
    </sheetNames>
    <sheetDataSet>
      <sheetData sheetId="0" refreshError="1"/>
      <sheetData sheetId="1"/>
      <sheetData sheetId="2">
        <row r="2">
          <cell r="C2">
            <v>15</v>
          </cell>
        </row>
        <row r="3">
          <cell r="C3">
            <v>149.99</v>
          </cell>
        </row>
        <row r="4">
          <cell r="C4">
            <v>79.989999999999995</v>
          </cell>
        </row>
        <row r="5">
          <cell r="C5">
            <v>2.5</v>
          </cell>
        </row>
        <row r="6">
          <cell r="C6">
            <v>5.5</v>
          </cell>
        </row>
        <row r="7">
          <cell r="C7">
            <v>3.99</v>
          </cell>
        </row>
        <row r="8">
          <cell r="C8">
            <v>7.99</v>
          </cell>
        </row>
        <row r="9">
          <cell r="C9">
            <v>89</v>
          </cell>
        </row>
        <row r="10">
          <cell r="C10">
            <v>2.99</v>
          </cell>
        </row>
        <row r="11">
          <cell r="C11">
            <v>1.99</v>
          </cell>
        </row>
        <row r="12">
          <cell r="C12">
            <v>4.99</v>
          </cell>
        </row>
        <row r="13">
          <cell r="C13">
            <v>159</v>
          </cell>
        </row>
        <row r="14">
          <cell r="C14">
            <v>10</v>
          </cell>
        </row>
        <row r="15">
          <cell r="C15">
            <v>16</v>
          </cell>
        </row>
        <row r="16">
          <cell r="C16">
            <v>5.25</v>
          </cell>
        </row>
        <row r="17">
          <cell r="C17">
            <v>16.25</v>
          </cell>
        </row>
        <row r="18">
          <cell r="C18">
            <v>80</v>
          </cell>
        </row>
        <row r="19">
          <cell r="C19">
            <v>2.5499999999999998</v>
          </cell>
        </row>
        <row r="20">
          <cell r="C20">
            <v>5.5</v>
          </cell>
        </row>
        <row r="21">
          <cell r="C21">
            <v>4</v>
          </cell>
        </row>
        <row r="22">
          <cell r="C22">
            <v>7.99</v>
          </cell>
        </row>
        <row r="23">
          <cell r="C23">
            <v>100.15</v>
          </cell>
        </row>
        <row r="24">
          <cell r="C24">
            <v>3.15</v>
          </cell>
        </row>
        <row r="25">
          <cell r="C25">
            <v>2.25</v>
          </cell>
        </row>
        <row r="26">
          <cell r="C26">
            <v>5.15</v>
          </cell>
        </row>
        <row r="27">
          <cell r="C27">
            <v>160</v>
          </cell>
        </row>
        <row r="28">
          <cell r="C28">
            <v>11.52</v>
          </cell>
        </row>
      </sheetData>
      <sheetData sheetId="3" refreshError="1"/>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estions-4D"/>
      <sheetName val="Q1 Sales"/>
      <sheetName val="Monthly Orders"/>
      <sheetName val="Region Statistics"/>
      <sheetName val="Food Inventory"/>
      <sheetName val="Qtr 1 Actual sales"/>
      <sheetName val="Find and instructor"/>
      <sheetName val="Courses"/>
      <sheetName val="Project-4D"/>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lientes"/>
      <sheetName val="Clientes 2"/>
      <sheetName val="Clientes 3"/>
      <sheetName val="Clientes 4"/>
      <sheetName val="Clientes 5"/>
      <sheetName val="Clientes 6"/>
    </sheetNames>
    <sheetDataSet>
      <sheetData sheetId="0"/>
      <sheetData sheetId="1"/>
      <sheetData sheetId="2"/>
      <sheetData sheetId="3"/>
      <sheetData sheetId="4"/>
      <sheetData sheetId="5"/>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metrouser/Desktop/Mose-excel/Mose-task%202/8.Practise%232.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RAUF/Desktop/Project-1C.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Users/RAUF/Desktop/Project-3B.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microsoft.com/office/2006/relationships/xlExternalLinkPath/xlPathMissing" Target="Mix-13.xlsx" TargetMode="External"/><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2" Type="http://schemas.openxmlformats.org/officeDocument/2006/relationships/externalLinkPath" Target="/Users/RAUF/Desktop/Project%204C.xlsx" TargetMode="External"/><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151.556533101852" createdVersion="6" refreshedVersion="6" minRefreshableVersion="3" recordCount="181" xr:uid="{B86F0D95-047E-45D9-B365-06C61276E849}">
  <cacheSource type="worksheet">
    <worksheetSource name="Indicators" r:id="rId2"/>
  </cacheSource>
  <cacheFields count="5">
    <cacheField name="Country" numFmtId="0">
      <sharedItems/>
    </cacheField>
    <cacheField name="Region" numFmtId="0">
      <sharedItems count="7">
        <s v="South Asia"/>
        <s v="Europe &amp; Central Asia"/>
        <s v="Middle East &amp; North Africa"/>
        <s v="Sub-Saharan Africa"/>
        <s v="Latin America &amp; Caribbean"/>
        <s v="East Asia &amp; Pacific"/>
        <s v="North America"/>
      </sharedItems>
    </cacheField>
    <cacheField name="Population" numFmtId="3">
      <sharedItems containsSemiMixedTypes="0" containsString="0" containsNumber="1" containsInteger="1" minValue="11646" maxValue="1397715000"/>
    </cacheField>
    <cacheField name="Area" numFmtId="3">
      <sharedItems containsSemiMixedTypes="0" containsString="0" containsNumber="1" minValue="26" maxValue="17098240"/>
    </cacheField>
    <cacheField name="Population Density" numFmtId="0" formula="Population/Area" databaseField="0"/>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ke Carter" refreshedDate="43885.696803935185" createdVersion="6" refreshedVersion="6" minRefreshableVersion="3" recordCount="37" xr:uid="{86C9DB40-92EB-4ED3-8CC7-3C60A140863A}">
  <cacheSource type="worksheet">
    <worksheetSource ref="A19:I56" sheet="Student Scores 001" r:id="rId2"/>
  </cacheSource>
  <cacheFields count="9">
    <cacheField name="Student ID" numFmtId="0">
      <sharedItems count="37">
        <s v="AB02"/>
        <s v="AQ36"/>
        <s v="AN19"/>
        <s v="AI66"/>
        <s v="BS48"/>
        <s v="BM71"/>
        <s v="CD08"/>
        <s v="CS48"/>
        <s v="CG55"/>
        <s v="DC25"/>
        <s v="EH99"/>
        <s v="GM66"/>
        <s v="IS04"/>
        <s v="JS51"/>
        <s v="JY70"/>
        <s v="KI44"/>
        <s v="KD60"/>
        <s v="KM41"/>
        <s v="KL81"/>
        <s v="MP65"/>
        <s v="MA00"/>
        <s v="MR67"/>
        <s v="NC52"/>
        <s v="NL34"/>
        <s v="NL08"/>
        <s v="PJ29"/>
        <s v="RA29"/>
        <s v="RJ38"/>
        <s v="RA74"/>
        <s v="SS25"/>
        <s v="SF25"/>
        <s v="SL38"/>
        <s v="SD42"/>
        <s v="SP68"/>
        <s v="SM72"/>
        <s v="SP13"/>
        <s v="ZH87"/>
      </sharedItems>
    </cacheField>
    <cacheField name="Assignment 1" numFmtId="164">
      <sharedItems containsSemiMixedTypes="0" containsString="0" containsNumber="1" containsInteger="1" minValue="0" maxValue="95"/>
    </cacheField>
    <cacheField name="Assignment 2" numFmtId="164">
      <sharedItems containsSemiMixedTypes="0" containsString="0" containsNumber="1" containsInteger="1" minValue="30" maxValue="100"/>
    </cacheField>
    <cacheField name="Assignment 3" numFmtId="0">
      <sharedItems containsSemiMixedTypes="0" containsString="0" containsNumber="1" containsInteger="1" minValue="30" maxValue="100"/>
    </cacheField>
    <cacheField name="Assignment 4" numFmtId="164">
      <sharedItems containsSemiMixedTypes="0" containsString="0" containsNumber="1" containsInteger="1" minValue="30" maxValue="100"/>
    </cacheField>
    <cacheField name="Assignment 5" numFmtId="164">
      <sharedItems containsSemiMixedTypes="0" containsString="0" containsNumber="1" containsInteger="1" minValue="34" maxValue="100" count="8">
        <n v="80"/>
        <n v="75"/>
        <n v="100"/>
        <n v="90"/>
        <n v="95"/>
        <n v="70"/>
        <n v="85"/>
        <n v="34"/>
      </sharedItems>
    </cacheField>
    <cacheField name="Assignment 6" numFmtId="164">
      <sharedItems containsSemiMixedTypes="0" containsString="0" containsNumber="1" containsInteger="1" minValue="5" maxValue="99"/>
    </cacheField>
    <cacheField name="Assignment 7" numFmtId="164">
      <sharedItems containsSemiMixedTypes="0" containsString="0" containsNumber="1" containsInteger="1" minValue="0" maxValue="99"/>
    </cacheField>
    <cacheField name="MOS Certified?" numFmtId="0">
      <sharedItems containsNonDate="0" containsString="0" containsBlank="1"/>
    </cacheField>
  </cacheFields>
  <extLst>
    <ext xmlns:x14="http://schemas.microsoft.com/office/spreadsheetml/2009/9/main" uri="{725AE2AE-9491-48be-B2B4-4EB974FC3084}">
      <x14:pivotCacheDefinition pivotCacheId="95760685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ora A. Collins" refreshedDate="42612.943811921294" createdVersion="5" refreshedVersion="5" minRefreshableVersion="3" recordCount="44" xr:uid="{59A2ADCD-C079-4F77-A824-AFC321F2EBD3}">
  <cacheSource type="worksheet">
    <worksheetSource name="Table1" r:id="rId2"/>
  </cacheSource>
  <cacheFields count="5">
    <cacheField name="Session Title" numFmtId="0">
      <sharedItems count="44">
        <s v="Harnessing Mobile Apps"/>
        <s v="Becoming a Top Dive Shop"/>
        <s v="Social Media 101: Why Use It?"/>
        <s v="Attracting Talented Instructors"/>
        <s v="Using Instructors to Soft Sell "/>
        <s v="Engaging Youth in Diving"/>
        <s v="Wisdom thru the Years"/>
        <s v="Tracking Student Certifications"/>
        <s v="Profiting from Dive Accessories"/>
        <s v="Acquiring Student Referrals"/>
        <s v="Keeping Customers Happy!"/>
        <s v="Beach Diving BBQs"/>
        <s v="Five Essential Elements of Sales"/>
        <s v="The Business of Dive Travel"/>
        <s v="Promoting Advanced Dive Classes"/>
        <s v="Ways to Process Payments"/>
        <s v="Strategies for Online Marketing"/>
        <s v="How to Profit from Discounts"/>
        <s v="Managing Course Schedules"/>
        <s v="Are Annual Sales Profitable?"/>
        <s v="Awesome Email Campaigns"/>
        <s v="Benefits of Dive Store Ownership"/>
        <s v="The Power of YouTube and Vimeo"/>
        <s v="Building Talent for the Future"/>
        <s v="Effective Sales Techniques"/>
        <s v="Free Social Media Tools for Diving"/>
        <s v="Stop, Think, Manage!"/>
        <s v="Closing Great Deals"/>
        <s v="Retail Trends"/>
        <s v="New Labor Laws for Diving"/>
        <s v="Collaborating to Grow Business"/>
        <s v="Staff Retention Strategies"/>
        <s v="New Equipment Releases"/>
        <s v="Dive Equipment for Children"/>
        <s v="How to Run a Kids Summer Camp"/>
        <s v="Marketing to Families"/>
        <s v="Getting Customers Thru Your Door"/>
        <s v="Effective Internet Selling"/>
        <s v="&quot;Can I Help You?&quot; - Retail Strategies"/>
        <s v="Success with Google AdWords"/>
        <s v="Avoiding Budget Creep"/>
        <s v="How to Organize and Sell Dive Trips"/>
        <s v="Acquiring Effective Online Reviews"/>
        <s v="Avoiding Diving Burnout!"/>
      </sharedItems>
    </cacheField>
    <cacheField name="Day" numFmtId="0">
      <sharedItems count="4">
        <s v="Wednesday"/>
        <s v="Thursday"/>
        <s v="Friday"/>
        <s v="Saturday"/>
      </sharedItems>
    </cacheField>
    <cacheField name="Time" numFmtId="165">
      <sharedItems containsSemiMixedTypes="0" containsNonDate="0" containsDate="1" containsString="0" minDate="1899-12-30T10:00:00" maxDate="1899-12-30T15:00:00"/>
    </cacheField>
    <cacheField name="Room" numFmtId="0">
      <sharedItems containsSemiMixedTypes="0" containsString="0" containsNumber="1" containsInteger="1" minValue="100" maxValue="300"/>
    </cacheField>
    <cacheField name="Track" numFmtId="0">
      <sharedItems count="3">
        <s v="Marketing"/>
        <s v="Operations"/>
        <s v="Sales"/>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UF" refreshedDate="45372.781443402775" createdVersion="8" refreshedVersion="7" minRefreshableVersion="3" recordCount="27" xr:uid="{E08DC8B1-54B5-44B6-B8F7-4D14856E7544}">
  <cacheSource type="worksheet">
    <worksheetSource ref="A3:F30" sheet="Customer -Region" r:id="rId2"/>
  </cacheSource>
  <cacheFields count="6">
    <cacheField name="ID" numFmtId="0">
      <sharedItems/>
    </cacheField>
    <cacheField name="Company name" numFmtId="0">
      <sharedItems count="25">
        <s v="Contoso Suite"/>
        <s v="Contoso Forniture"/>
        <s v="Coffee Room"/>
        <s v="Nwtraiders"/>
        <s v="Petit"/>
        <s v="Weidell"/>
        <s v="Microsoft"/>
        <s v="Dominos Pizza"/>
        <s v="Blue Younders"/>
        <s v="Adventure Works"/>
        <s v="Vonos air"/>
        <s v="Contoso LTD"/>
        <s v="Wintip"/>
        <s v="Proseware"/>
        <s v="MikeSoftware"/>
        <s v="Frabrikam LTD"/>
        <s v="Frabrikam NHK"/>
        <s v="Consolidate"/>
        <s v="Messenger"/>
        <s v="Google RL"/>
        <s v="Goolge Hawks"/>
        <s v="Rooney LTD"/>
        <s v="Seviajo"/>
        <s v="Niagaras SA"/>
        <s v="Cuarto Cafecito" u="1"/>
      </sharedItems>
    </cacheField>
    <cacheField name="Customer name" numFmtId="0">
      <sharedItems count="27">
        <s v="Nina Sunset"/>
        <s v="Sou Min"/>
        <s v="Humberto Acevedo"/>
        <s v="Victor Castro"/>
        <s v="Gustavo Chong"/>
        <s v="Ken Sutton"/>
        <s v="Garcìa Molina"/>
        <s v="Aspe Andreu"/>
        <s v="Ching Vhu Ling"/>
        <s v="Monopoly"/>
        <s v="Pac mhan"/>
        <s v="Perez Rodesno"/>
        <s v="Mario Li"/>
        <s v="Blandino Nerios"/>
        <s v="Min Young"/>
        <s v="Min Suite"/>
        <s v="John Smits"/>
        <s v="Jay Adams"/>
        <s v="Gim Burton"/>
        <s v="Buter Joseph"/>
        <s v="Keny Loggins"/>
        <s v="Walter CL"/>
        <s v="Braulio M"/>
        <s v="MD Academia "/>
        <s v="Snat Panea"/>
        <s v="Jordi Alonso"/>
        <s v="Guru Excel"/>
      </sharedItems>
    </cacheField>
    <cacheField name="Contact title" numFmtId="0">
      <sharedItems/>
    </cacheField>
    <cacheField name="Region" numFmtId="0">
      <sharedItems count="13">
        <s v="Germany"/>
        <s v="Mexico"/>
        <s v="England"/>
        <s v="Sweden"/>
        <s v="France"/>
        <s v="Spain"/>
        <s v="Canada"/>
        <s v="Argentina"/>
        <s v="Swiss"/>
        <s v="Brazil"/>
        <s v="Guatemala"/>
        <s v="The Savior"/>
        <s v="Nicaragua"/>
      </sharedItems>
    </cacheField>
    <cacheField name="Price" numFmtId="166">
      <sharedItems containsSemiMixedTypes="0" containsString="0" containsNumber="1" minValue="10" maxValue="97"/>
    </cacheField>
  </cacheFields>
  <extLst>
    <ext xmlns:x14="http://schemas.microsoft.com/office/spreadsheetml/2009/9/main" uri="{725AE2AE-9491-48be-B2B4-4EB974FC3084}">
      <x14:pivotCacheDefinition pivotCacheId="606182232"/>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cheun78" refreshedDate="43201.565250347223" createdVersion="6" refreshedVersion="6" minRefreshableVersion="3" recordCount="360" xr:uid="{FA18F888-FDDB-4669-84B9-49448CBB9EB9}">
  <cacheSource type="worksheet">
    <worksheetSource name="ProductSales" r:id="rId2"/>
  </cacheSource>
  <cacheFields count="5">
    <cacheField name="Product Group" numFmtId="0">
      <sharedItems count="5">
        <s v="Sporting"/>
        <s v="Housewares"/>
        <s v="Gardening"/>
        <s v="Electronics"/>
        <s v="Automotive"/>
      </sharedItems>
    </cacheField>
    <cacheField name="Region" numFmtId="0">
      <sharedItems count="3">
        <s v="Colorado"/>
        <s v="Oklahoma"/>
        <s v="Utah"/>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15" maxValue="2016" count="2">
        <n v="2015"/>
        <n v="2016"/>
      </sharedItems>
    </cacheField>
    <cacheField name="Sales" numFmtId="167">
      <sharedItems containsSemiMixedTypes="0" containsString="0" containsNumber="1" containsInteger="1" minValue="7" maxValue="182640" count="360">
        <n v="6405"/>
        <n v="154503"/>
        <n v="46046"/>
        <n v="127831"/>
        <n v="33456"/>
        <n v="11138"/>
        <n v="18601"/>
        <n v="15729"/>
        <n v="41042"/>
        <n v="86925"/>
        <n v="62377"/>
        <n v="117598"/>
        <n v="13553"/>
        <n v="35413"/>
        <n v="2616"/>
        <n v="101707"/>
        <n v="51278"/>
        <n v="148968"/>
        <n v="8834"/>
        <n v="8909"/>
        <n v="61300"/>
        <n v="112196"/>
        <n v="6634"/>
        <n v="156554"/>
        <n v="78437"/>
        <n v="97834"/>
        <n v="18110"/>
        <n v="21237"/>
        <n v="9423"/>
        <n v="23153"/>
        <n v="23644"/>
        <n v="32199"/>
        <n v="109965"/>
        <n v="29045"/>
        <n v="194"/>
        <n v="8628"/>
        <n v="21653"/>
        <n v="40034"/>
        <n v="29038"/>
        <n v="25880"/>
        <n v="3244"/>
        <n v="53999"/>
        <n v="48077"/>
        <n v="41102"/>
        <n v="3374"/>
        <n v="26840"/>
        <n v="27067"/>
        <n v="121854"/>
        <n v="5400"/>
        <n v="84527"/>
        <n v="56337"/>
        <n v="12205"/>
        <n v="64460"/>
        <n v="46479"/>
        <n v="8688"/>
        <n v="161057"/>
        <n v="22652"/>
        <n v="18676"/>
        <n v="93608"/>
        <n v="29802"/>
        <n v="33301"/>
        <n v="45108"/>
        <n v="10175"/>
        <n v="147135"/>
        <n v="130405"/>
        <n v="79190"/>
        <n v="147298"/>
        <n v="56947"/>
        <n v="86121"/>
        <n v="18182"/>
        <n v="24614"/>
        <n v="65052"/>
        <n v="85066"/>
        <n v="1786"/>
        <n v="4202"/>
        <n v="135193"/>
        <n v="66673"/>
        <n v="16077"/>
        <n v="19817"/>
        <n v="20909"/>
        <n v="134314"/>
        <n v="28155"/>
        <n v="156600"/>
        <n v="19184"/>
        <n v="13526"/>
        <n v="25097"/>
        <n v="56390"/>
        <n v="43554"/>
        <n v="1738"/>
        <n v="5057"/>
        <n v="38037"/>
        <n v="29262"/>
        <n v="5607"/>
        <n v="10478"/>
        <n v="7"/>
        <n v="19078"/>
        <n v="21017"/>
        <n v="86467"/>
        <n v="53969"/>
        <n v="42655"/>
        <n v="2522"/>
        <n v="23144"/>
        <n v="50662"/>
        <n v="50105"/>
        <n v="78424"/>
        <n v="83376"/>
        <n v="109146"/>
        <n v="42640"/>
        <n v="65855"/>
        <n v="37280"/>
        <n v="48254"/>
        <n v="121324"/>
        <n v="167539"/>
        <n v="8846"/>
        <n v="128411"/>
        <n v="71508"/>
        <n v="76028"/>
        <n v="61185"/>
        <n v="34636"/>
        <n v="85850"/>
        <n v="19084"/>
        <n v="11312"/>
        <n v="59333"/>
        <n v="21595"/>
        <n v="73985"/>
        <n v="63849"/>
        <n v="26908"/>
        <n v="38090"/>
        <n v="22491"/>
        <n v="6017"/>
        <n v="34144"/>
        <n v="58461"/>
        <n v="98513"/>
        <n v="6900"/>
        <n v="106982"/>
        <n v="16339"/>
        <n v="164379"/>
        <n v="26903"/>
        <n v="73"/>
        <n v="22640"/>
        <n v="52982"/>
        <n v="20102"/>
        <n v="26534"/>
        <n v="147005"/>
        <n v="1160"/>
        <n v="7098"/>
        <n v="56901"/>
        <n v="28102"/>
        <n v="182640"/>
        <n v="150833"/>
        <n v="75022"/>
        <n v="11625"/>
        <n v="53915"/>
        <n v="57780"/>
        <n v="105705"/>
        <n v="28077"/>
        <n v="85008"/>
        <n v="4701"/>
        <n v="63011"/>
        <n v="42567"/>
        <n v="15664"/>
        <n v="5185"/>
        <n v="69435"/>
        <n v="18373"/>
        <n v="18943"/>
        <n v="48193"/>
        <n v="40667"/>
        <n v="52568"/>
        <n v="11787"/>
        <n v="7504"/>
        <n v="37977"/>
        <n v="7273"/>
        <n v="17222"/>
        <n v="9681"/>
        <n v="17139"/>
        <n v="45747"/>
        <n v="45600"/>
        <n v="31043"/>
        <n v="62792"/>
        <n v="26234"/>
        <n v="41523"/>
        <n v="24559"/>
        <n v="1166"/>
        <n v="31759"/>
        <n v="170688"/>
        <n v="77080"/>
        <n v="26699"/>
        <n v="47066"/>
        <n v="104472"/>
        <n v="114709"/>
        <n v="42213"/>
        <n v="2664"/>
        <n v="4191"/>
        <n v="1904"/>
        <n v="969"/>
        <n v="10568"/>
        <n v="8792"/>
        <n v="102350"/>
        <n v="176220"/>
        <n v="37245"/>
        <n v="5441"/>
        <n v="5815"/>
        <n v="22871"/>
        <n v="6073"/>
        <n v="139885"/>
        <n v="42299"/>
        <n v="71625"/>
        <n v="2782"/>
        <n v="45114"/>
        <n v="14471"/>
        <n v="105933"/>
        <n v="29518"/>
        <n v="119667"/>
        <n v="5437"/>
        <n v="94780"/>
        <n v="41835"/>
        <n v="16390"/>
        <n v="3427"/>
        <n v="4738"/>
        <n v="113359"/>
        <n v="25183"/>
        <n v="28643"/>
        <n v="175"/>
        <n v="14689"/>
        <n v="6925"/>
        <n v="51952"/>
        <n v="107097"/>
        <n v="74311"/>
        <n v="1154"/>
        <n v="65711"/>
        <n v="71326"/>
        <n v="10721"/>
        <n v="16922"/>
        <n v="14020"/>
        <n v="111937"/>
        <n v="12644"/>
        <n v="1176"/>
        <n v="10183"/>
        <n v="47321"/>
        <n v="45810"/>
        <n v="7895"/>
        <n v="5399"/>
        <n v="87963"/>
        <n v="110305"/>
        <n v="154069"/>
        <n v="174854"/>
        <n v="22197"/>
        <n v="57747"/>
        <n v="12635"/>
        <n v="46826"/>
        <n v="3887"/>
        <n v="16660"/>
        <n v="5318"/>
        <n v="18278"/>
        <n v="52791"/>
        <n v="60967"/>
        <n v="9957"/>
        <n v="52825"/>
        <n v="33184"/>
        <n v="354"/>
        <n v="21816"/>
        <n v="11906"/>
        <n v="42829"/>
        <n v="16504"/>
        <n v="2587"/>
        <n v="33867"/>
        <n v="18047"/>
        <n v="4868"/>
        <n v="120236"/>
        <n v="34312"/>
        <n v="38264"/>
        <n v="22360"/>
        <n v="32268"/>
        <n v="7187"/>
        <n v="15362"/>
        <n v="73697"/>
        <n v="24431"/>
        <n v="371"/>
        <n v="7164"/>
        <n v="13519"/>
        <n v="74373"/>
        <n v="96271"/>
        <n v="68244"/>
        <n v="55886"/>
        <n v="168686"/>
        <n v="177206"/>
        <n v="15746"/>
        <n v="39007"/>
        <n v="75888"/>
        <n v="70249"/>
        <n v="95799"/>
        <n v="13830"/>
        <n v="52680"/>
        <n v="13763"/>
        <n v="46619"/>
        <n v="17526"/>
        <n v="86042"/>
        <n v="22751"/>
        <n v="74080"/>
        <n v="127356"/>
        <n v="79936"/>
        <n v="11168"/>
        <n v="17152"/>
        <n v="8736"/>
        <n v="17445"/>
        <n v="57560"/>
        <n v="84327"/>
        <n v="34982"/>
        <n v="24607"/>
        <n v="684"/>
        <n v="63571"/>
        <n v="8534"/>
        <n v="72798"/>
        <n v="11549"/>
        <n v="42621"/>
        <n v="6114"/>
        <n v="62165"/>
        <n v="64299"/>
        <n v="33180"/>
        <n v="13392"/>
        <n v="40933"/>
        <n v="21081"/>
        <n v="78942"/>
        <n v="11732"/>
        <n v="59868"/>
        <n v="20285"/>
        <n v="2209"/>
        <n v="8327"/>
        <n v="17446"/>
        <n v="3649"/>
        <n v="61288"/>
        <n v="37394"/>
        <n v="2502"/>
        <n v="145865"/>
        <n v="19132"/>
        <n v="26764"/>
        <n v="5672"/>
        <n v="6145"/>
        <n v="86707"/>
        <n v="168220"/>
        <n v="22446"/>
        <n v="1770"/>
        <n v="52305"/>
        <n v="7544"/>
        <n v="38623"/>
        <n v="122857"/>
        <n v="127490"/>
        <n v="2148"/>
        <n v="26593"/>
        <n v="128096"/>
        <n v="168339"/>
        <n v="4347"/>
        <n v="8389"/>
        <n v="40280"/>
        <n v="4643"/>
        <n v="3089"/>
        <n v="103174"/>
        <n v="10263"/>
        <n v="106029"/>
        <n v="2647"/>
      </sharedItems>
    </cacheField>
  </cacheFields>
  <extLst>
    <ext xmlns:x14="http://schemas.microsoft.com/office/spreadsheetml/2009/9/main" uri="{725AE2AE-9491-48be-B2B4-4EB974FC3084}">
      <x14:pivotCacheDefinition pivotCacheId="17005033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1">
  <r>
    <s v="Afghanistan"/>
    <x v="0"/>
    <n v="38041754"/>
    <n v="652230"/>
  </r>
  <r>
    <s v="Albania"/>
    <x v="1"/>
    <n v="2854191"/>
    <n v="28748"/>
  </r>
  <r>
    <s v="Algeria"/>
    <x v="2"/>
    <n v="43053054"/>
    <n v="2381741"/>
  </r>
  <r>
    <s v="Andorra"/>
    <x v="1"/>
    <n v="77142"/>
    <n v="468"/>
  </r>
  <r>
    <s v="Angola"/>
    <x v="3"/>
    <n v="31825295"/>
    <n v="1246700"/>
  </r>
  <r>
    <s v="Antigua and Barbuda"/>
    <x v="4"/>
    <n v="97118"/>
    <n v="442.6"/>
  </r>
  <r>
    <s v="Argentina"/>
    <x v="4"/>
    <n v="44938712"/>
    <n v="2780400"/>
  </r>
  <r>
    <s v="Armenia"/>
    <x v="1"/>
    <n v="2957731"/>
    <n v="29743"/>
  </r>
  <r>
    <s v="Australia"/>
    <x v="5"/>
    <n v="25364307"/>
    <n v="7741220"/>
  </r>
  <r>
    <s v="Austria"/>
    <x v="1"/>
    <n v="8877067"/>
    <n v="83871"/>
  </r>
  <r>
    <s v="Azerbaijan"/>
    <x v="1"/>
    <n v="10023318"/>
    <n v="86600"/>
  </r>
  <r>
    <s v="Bahrain"/>
    <x v="2"/>
    <n v="1641172"/>
    <n v="765.3"/>
  </r>
  <r>
    <s v="Bangladesh"/>
    <x v="0"/>
    <n v="163046161"/>
    <n v="148460"/>
  </r>
  <r>
    <s v="Belarus"/>
    <x v="1"/>
    <n v="9466856"/>
    <n v="207600"/>
  </r>
  <r>
    <s v="Belgium"/>
    <x v="1"/>
    <n v="11484055"/>
    <n v="30528"/>
  </r>
  <r>
    <s v="Belize"/>
    <x v="4"/>
    <n v="390353"/>
    <n v="22966"/>
  </r>
  <r>
    <s v="Benin"/>
    <x v="3"/>
    <n v="11801151"/>
    <n v="112622"/>
  </r>
  <r>
    <s v="Bhutan"/>
    <x v="0"/>
    <n v="763092"/>
    <n v="38394"/>
  </r>
  <r>
    <s v="Bolivia"/>
    <x v="4"/>
    <n v="11513100"/>
    <n v="1098581"/>
  </r>
  <r>
    <s v="Bosnia and Herzegovina"/>
    <x v="1"/>
    <n v="3301000"/>
    <n v="51197"/>
  </r>
  <r>
    <s v="Botswana"/>
    <x v="3"/>
    <n v="2303697"/>
    <n v="581730"/>
  </r>
  <r>
    <s v="Brazil"/>
    <x v="4"/>
    <n v="212559417"/>
    <n v="8515770"/>
  </r>
  <r>
    <s v="Brunei Darussalam"/>
    <x v="5"/>
    <n v="433285"/>
    <n v="5765"/>
  </r>
  <r>
    <s v="Bulgaria"/>
    <x v="1"/>
    <n v="6975761"/>
    <n v="110879"/>
  </r>
  <r>
    <s v="Burkina Faso"/>
    <x v="3"/>
    <n v="20321378"/>
    <n v="274200"/>
  </r>
  <r>
    <s v="Burundi"/>
    <x v="3"/>
    <n v="11530580"/>
    <n v="27830"/>
  </r>
  <r>
    <s v="Cabo Verde"/>
    <x v="3"/>
    <n v="549935"/>
    <n v="4033"/>
  </r>
  <r>
    <s v="Cambodia"/>
    <x v="5"/>
    <n v="16486542"/>
    <n v="181035"/>
  </r>
  <r>
    <s v="Cameroon"/>
    <x v="3"/>
    <n v="25876380"/>
    <n v="475440"/>
  </r>
  <r>
    <s v="Canada"/>
    <x v="6"/>
    <n v="37589262"/>
    <n v="9984670"/>
  </r>
  <r>
    <s v="Central African Republic"/>
    <x v="3"/>
    <n v="4745185"/>
    <n v="622984"/>
  </r>
  <r>
    <s v="Chad"/>
    <x v="3"/>
    <n v="15946876"/>
    <n v="1284000"/>
  </r>
  <r>
    <s v="Chile"/>
    <x v="4"/>
    <n v="18952038"/>
    <n v="756096.3"/>
  </r>
  <r>
    <s v="China"/>
    <x v="5"/>
    <n v="1397715000"/>
    <n v="9596960"/>
  </r>
  <r>
    <s v="Colombia"/>
    <x v="4"/>
    <n v="50339443"/>
    <n v="1138910"/>
  </r>
  <r>
    <s v="Comoros"/>
    <x v="3"/>
    <n v="850886"/>
    <n v="2235"/>
  </r>
  <r>
    <s v="Congo, Dem. Rep."/>
    <x v="3"/>
    <n v="86790567"/>
    <n v="2344858"/>
  </r>
  <r>
    <s v="Congo, Rep."/>
    <x v="3"/>
    <n v="5380508"/>
    <n v="342000"/>
  </r>
  <r>
    <s v="Costa Rica"/>
    <x v="4"/>
    <n v="5047561"/>
    <n v="51100"/>
  </r>
  <r>
    <s v="Cote d'Ivoire"/>
    <x v="3"/>
    <n v="25716544"/>
    <n v="322463"/>
  </r>
  <r>
    <s v="Croatia"/>
    <x v="1"/>
    <n v="4067500"/>
    <n v="56594"/>
  </r>
  <r>
    <s v="Cyprus"/>
    <x v="1"/>
    <n v="1198575"/>
    <n v="9251"/>
  </r>
  <r>
    <s v="Czech Republic"/>
    <x v="1"/>
    <n v="10669709"/>
    <n v="78867"/>
  </r>
  <r>
    <s v="Denmark"/>
    <x v="1"/>
    <n v="5818553"/>
    <n v="43094"/>
  </r>
  <r>
    <s v="Djibouti"/>
    <x v="2"/>
    <n v="973560"/>
    <n v="23200"/>
  </r>
  <r>
    <s v="Dominica"/>
    <x v="4"/>
    <n v="71808"/>
    <n v="751"/>
  </r>
  <r>
    <s v="Dominican Republic"/>
    <x v="4"/>
    <n v="10738958"/>
    <n v="48670"/>
  </r>
  <r>
    <s v="Ecuador"/>
    <x v="4"/>
    <n v="17373662"/>
    <n v="283561"/>
  </r>
  <r>
    <s v="Egypt, Arab Rep."/>
    <x v="2"/>
    <n v="100388073"/>
    <n v="1001450"/>
  </r>
  <r>
    <s v="El Salvador"/>
    <x v="4"/>
    <n v="6453553"/>
    <n v="21041"/>
  </r>
  <r>
    <s v="Equatorial Guinea"/>
    <x v="3"/>
    <n v="1355986"/>
    <n v="28051"/>
  </r>
  <r>
    <s v="Estonia"/>
    <x v="1"/>
    <n v="1326590"/>
    <n v="45228"/>
  </r>
  <r>
    <s v="Eswatini"/>
    <x v="3"/>
    <n v="1093238"/>
    <n v="17364"/>
  </r>
  <r>
    <s v="Ethiopia"/>
    <x v="3"/>
    <n v="112078730"/>
    <n v="1104300"/>
  </r>
  <r>
    <s v="Fiji"/>
    <x v="5"/>
    <n v="889953"/>
    <n v="18274"/>
  </r>
  <r>
    <s v="Finland"/>
    <x v="1"/>
    <n v="5520314"/>
    <n v="338145"/>
  </r>
  <r>
    <s v="France"/>
    <x v="1"/>
    <n v="67059887"/>
    <n v="643801"/>
  </r>
  <r>
    <s v="Gabon"/>
    <x v="3"/>
    <n v="2172579"/>
    <n v="267667"/>
  </r>
  <r>
    <s v="Gambia, The"/>
    <x v="3"/>
    <n v="2347706"/>
    <n v="11300"/>
  </r>
  <r>
    <s v="Georgia"/>
    <x v="1"/>
    <n v="3720382"/>
    <n v="69700"/>
  </r>
  <r>
    <s v="Germany"/>
    <x v="1"/>
    <n v="83132799"/>
    <n v="357022"/>
  </r>
  <r>
    <s v="Ghana"/>
    <x v="3"/>
    <n v="30417856"/>
    <n v="238533"/>
  </r>
  <r>
    <s v="Greece"/>
    <x v="1"/>
    <n v="10716322"/>
    <n v="131957"/>
  </r>
  <r>
    <s v="Grenada"/>
    <x v="4"/>
    <n v="112003"/>
    <n v="348.5"/>
  </r>
  <r>
    <s v="Guatemala"/>
    <x v="4"/>
    <n v="16604026"/>
    <n v="108889"/>
  </r>
  <r>
    <s v="Guinea"/>
    <x v="3"/>
    <n v="12771246"/>
    <n v="245857"/>
  </r>
  <r>
    <s v="Guinea-Bissau"/>
    <x v="3"/>
    <n v="1920922"/>
    <n v="36125"/>
  </r>
  <r>
    <s v="Guyana"/>
    <x v="4"/>
    <n v="782766"/>
    <n v="214969"/>
  </r>
  <r>
    <s v="Haiti"/>
    <x v="4"/>
    <n v="11263077"/>
    <n v="27750"/>
  </r>
  <r>
    <s v="Honduras"/>
    <x v="4"/>
    <n v="9746117"/>
    <n v="112090"/>
  </r>
  <r>
    <s v="Hong Kong SAR, China"/>
    <x v="5"/>
    <n v="7507400"/>
    <n v="1108"/>
  </r>
  <r>
    <s v="Hungary"/>
    <x v="1"/>
    <n v="9769949"/>
    <n v="93028"/>
  </r>
  <r>
    <s v="Iceland"/>
    <x v="1"/>
    <n v="361313"/>
    <n v="103000"/>
  </r>
  <r>
    <s v="India"/>
    <x v="0"/>
    <n v="1366417754"/>
    <n v="3287263"/>
  </r>
  <r>
    <s v="Indonesia"/>
    <x v="5"/>
    <n v="270625568"/>
    <n v="1904569"/>
  </r>
  <r>
    <s v="Iraq"/>
    <x v="2"/>
    <n v="39309783"/>
    <n v="438317"/>
  </r>
  <r>
    <s v="Ireland"/>
    <x v="1"/>
    <n v="4941444"/>
    <n v="70273"/>
  </r>
  <r>
    <s v="Israel"/>
    <x v="2"/>
    <n v="9053300"/>
    <n v="20770"/>
  </r>
  <r>
    <s v="Italy"/>
    <x v="1"/>
    <n v="60297396"/>
    <n v="301340"/>
  </r>
  <r>
    <s v="Jamaica"/>
    <x v="4"/>
    <n v="2948279"/>
    <n v="10991"/>
  </r>
  <r>
    <s v="Japan"/>
    <x v="5"/>
    <n v="126264931"/>
    <n v="377944"/>
  </r>
  <r>
    <s v="Jordan"/>
    <x v="2"/>
    <n v="10101694"/>
    <n v="89342"/>
  </r>
  <r>
    <s v="Kazakhstan"/>
    <x v="1"/>
    <n v="18513930"/>
    <n v="2724900"/>
  </r>
  <r>
    <s v="Kenya"/>
    <x v="3"/>
    <n v="52573973"/>
    <n v="580367"/>
  </r>
  <r>
    <s v="Kiribati"/>
    <x v="5"/>
    <n v="117606"/>
    <n v="811"/>
  </r>
  <r>
    <s v="Korea, Rep."/>
    <x v="5"/>
    <n v="51709098"/>
    <n v="99720"/>
  </r>
  <r>
    <s v="Kuwait"/>
    <x v="2"/>
    <n v="4207083"/>
    <n v="17818"/>
  </r>
  <r>
    <s v="Kyrgyz Republic"/>
    <x v="1"/>
    <n v="6456900"/>
    <n v="199951"/>
  </r>
  <r>
    <s v="Latvia"/>
    <x v="1"/>
    <n v="1912789"/>
    <n v="64589"/>
  </r>
  <r>
    <s v="Lebanon"/>
    <x v="2"/>
    <n v="6855713"/>
    <n v="10400"/>
  </r>
  <r>
    <s v="Lesotho"/>
    <x v="3"/>
    <n v="2125268"/>
    <n v="30355"/>
  </r>
  <r>
    <s v="Liberia"/>
    <x v="3"/>
    <n v="4937374"/>
    <n v="111369"/>
  </r>
  <r>
    <s v="Libya"/>
    <x v="2"/>
    <n v="6777452"/>
    <n v="1759540"/>
  </r>
  <r>
    <s v="Lithuania"/>
    <x v="1"/>
    <n v="2786844"/>
    <n v="65300"/>
  </r>
  <r>
    <s v="Luxembourg"/>
    <x v="1"/>
    <n v="619896"/>
    <n v="2586"/>
  </r>
  <r>
    <s v="Macao SAR, China"/>
    <x v="5"/>
    <n v="696100"/>
    <n v="28.2"/>
  </r>
  <r>
    <s v="Madagascar"/>
    <x v="3"/>
    <n v="26969307"/>
    <n v="587041"/>
  </r>
  <r>
    <s v="Malawi"/>
    <x v="3"/>
    <n v="18628747"/>
    <n v="118484"/>
  </r>
  <r>
    <s v="Malaysia"/>
    <x v="5"/>
    <n v="31949777"/>
    <n v="329847"/>
  </r>
  <r>
    <s v="Maldives"/>
    <x v="0"/>
    <n v="530953"/>
    <n v="298"/>
  </r>
  <r>
    <s v="Mali"/>
    <x v="3"/>
    <n v="19658031"/>
    <n v="1240192"/>
  </r>
  <r>
    <s v="Malta"/>
    <x v="2"/>
    <n v="502653"/>
    <n v="316"/>
  </r>
  <r>
    <s v="Marshall Islands"/>
    <x v="5"/>
    <n v="58791"/>
    <n v="181"/>
  </r>
  <r>
    <s v="Mauritania"/>
    <x v="3"/>
    <n v="4525696"/>
    <n v="1030700"/>
  </r>
  <r>
    <s v="Mauritius"/>
    <x v="3"/>
    <n v="1265711"/>
    <n v="2040"/>
  </r>
  <r>
    <s v="Mexico"/>
    <x v="4"/>
    <n v="127575529"/>
    <n v="1964375"/>
  </r>
  <r>
    <s v="Moldova"/>
    <x v="1"/>
    <n v="2657637"/>
    <n v="33851"/>
  </r>
  <r>
    <s v="Mongolia"/>
    <x v="5"/>
    <n v="3225167"/>
    <n v="1564116"/>
  </r>
  <r>
    <s v="Montenegro"/>
    <x v="1"/>
    <n v="622137"/>
    <n v="13812"/>
  </r>
  <r>
    <s v="Morocco"/>
    <x v="2"/>
    <n v="36471769"/>
    <n v="446550"/>
  </r>
  <r>
    <s v="Mozambique"/>
    <x v="3"/>
    <n v="30366036"/>
    <n v="799380"/>
  </r>
  <r>
    <s v="Myanmar"/>
    <x v="5"/>
    <n v="54045420"/>
    <n v="676578"/>
  </r>
  <r>
    <s v="Namibia"/>
    <x v="3"/>
    <n v="2494530"/>
    <n v="824292"/>
  </r>
  <r>
    <s v="Nepal"/>
    <x v="0"/>
    <n v="28608710"/>
    <n v="147181"/>
  </r>
  <r>
    <s v="Netherlands"/>
    <x v="1"/>
    <n v="17332850"/>
    <n v="41543"/>
  </r>
  <r>
    <s v="New Zealand"/>
    <x v="5"/>
    <n v="4699755"/>
    <n v="268838"/>
  </r>
  <r>
    <s v="Nicaragua"/>
    <x v="4"/>
    <n v="6545502"/>
    <n v="130370"/>
  </r>
  <r>
    <s v="Niger"/>
    <x v="3"/>
    <n v="23310715"/>
    <n v="1267000"/>
  </r>
  <r>
    <s v="Nigeria"/>
    <x v="3"/>
    <n v="200963599"/>
    <n v="923768"/>
  </r>
  <r>
    <s v="North Macedonia"/>
    <x v="1"/>
    <n v="2107158"/>
    <n v="25713"/>
  </r>
  <r>
    <s v="Norway"/>
    <x v="1"/>
    <n v="5347896"/>
    <n v="323802"/>
  </r>
  <r>
    <s v="Oman"/>
    <x v="2"/>
    <n v="4974986"/>
    <n v="309500"/>
  </r>
  <r>
    <s v="Pakistan"/>
    <x v="0"/>
    <n v="216565318"/>
    <n v="796095"/>
  </r>
  <r>
    <s v="Palau"/>
    <x v="5"/>
    <n v="18008"/>
    <n v="459"/>
  </r>
  <r>
    <s v="Panama"/>
    <x v="4"/>
    <n v="4246439"/>
    <n v="75420"/>
  </r>
  <r>
    <s v="Papua New Guinea"/>
    <x v="5"/>
    <n v="8776109"/>
    <n v="462840"/>
  </r>
  <r>
    <s v="Paraguay"/>
    <x v="4"/>
    <n v="7044636"/>
    <n v="406752"/>
  </r>
  <r>
    <s v="Peru"/>
    <x v="4"/>
    <n v="32510453"/>
    <n v="1285216"/>
  </r>
  <r>
    <s v="Philippines"/>
    <x v="5"/>
    <n v="108116615"/>
    <n v="300000"/>
  </r>
  <r>
    <s v="Poland"/>
    <x v="1"/>
    <n v="37970874"/>
    <n v="312685"/>
  </r>
  <r>
    <s v="Portugal"/>
    <x v="1"/>
    <n v="10269417"/>
    <n v="92212"/>
  </r>
  <r>
    <s v="Puerto Rico"/>
    <x v="4"/>
    <n v="3193694"/>
    <n v="13791"/>
  </r>
  <r>
    <s v="Qatar"/>
    <x v="2"/>
    <n v="2832067"/>
    <n v="11586"/>
  </r>
  <r>
    <s v="Romania"/>
    <x v="1"/>
    <n v="19356544"/>
    <n v="238391"/>
  </r>
  <r>
    <s v="Russian Federation"/>
    <x v="1"/>
    <n v="144373535"/>
    <n v="17098240"/>
  </r>
  <r>
    <s v="Rwanda"/>
    <x v="3"/>
    <n v="12626950"/>
    <n v="26338"/>
  </r>
  <r>
    <s v="Samoa"/>
    <x v="5"/>
    <n v="202506"/>
    <n v="2831"/>
  </r>
  <r>
    <s v="Sao Tome and Principe"/>
    <x v="3"/>
    <n v="215056"/>
    <n v="964"/>
  </r>
  <r>
    <s v="Saudi Arabia"/>
    <x v="2"/>
    <n v="34268528"/>
    <n v="2149690"/>
  </r>
  <r>
    <s v="Senegal"/>
    <x v="3"/>
    <n v="16296364"/>
    <n v="196722"/>
  </r>
  <r>
    <s v="Serbia"/>
    <x v="1"/>
    <n v="6944975"/>
    <n v="77474"/>
  </r>
  <r>
    <s v="Seychelles"/>
    <x v="3"/>
    <n v="97625"/>
    <n v="455"/>
  </r>
  <r>
    <s v="Sierra Leone"/>
    <x v="3"/>
    <n v="7813215"/>
    <n v="71740"/>
  </r>
  <r>
    <s v="Singapore"/>
    <x v="5"/>
    <n v="5703569"/>
    <n v="716.1"/>
  </r>
  <r>
    <s v="Slovak Republic"/>
    <x v="1"/>
    <n v="5454073"/>
    <n v="49035"/>
  </r>
  <r>
    <s v="Slovenia"/>
    <x v="1"/>
    <n v="2087946"/>
    <n v="20273"/>
  </r>
  <r>
    <s v="Solomon Islands"/>
    <x v="5"/>
    <n v="669823"/>
    <n v="28896"/>
  </r>
  <r>
    <s v="Somalia"/>
    <x v="3"/>
    <n v="15442905"/>
    <n v="637657"/>
  </r>
  <r>
    <s v="South Africa"/>
    <x v="3"/>
    <n v="58558270"/>
    <n v="1219090"/>
  </r>
  <r>
    <s v="Spain"/>
    <x v="1"/>
    <n v="47076781"/>
    <n v="505370"/>
  </r>
  <r>
    <s v="Sri Lanka"/>
    <x v="0"/>
    <n v="21803000"/>
    <n v="65610"/>
  </r>
  <r>
    <s v="St. Kitts and Nevis"/>
    <x v="4"/>
    <n v="52823"/>
    <n v="261"/>
  </r>
  <r>
    <s v="St. Lucia"/>
    <x v="4"/>
    <n v="182790"/>
    <n v="616"/>
  </r>
  <r>
    <s v="St. Vincent and the Grenadines"/>
    <x v="4"/>
    <n v="110589"/>
    <n v="389"/>
  </r>
  <r>
    <s v="Suriname"/>
    <x v="4"/>
    <n v="581372"/>
    <n v="163820"/>
  </r>
  <r>
    <s v="Sweden"/>
    <x v="1"/>
    <n v="10285453"/>
    <n v="450295"/>
  </r>
  <r>
    <s v="Switzerland"/>
    <x v="1"/>
    <n v="8574832"/>
    <n v="41277"/>
  </r>
  <r>
    <s v="Tajikistan"/>
    <x v="1"/>
    <n v="9321018"/>
    <n v="144100"/>
  </r>
  <r>
    <s v="Tanzania"/>
    <x v="3"/>
    <n v="58005463"/>
    <n v="947300"/>
  </r>
  <r>
    <s v="Thailand"/>
    <x v="5"/>
    <n v="69625582"/>
    <n v="513120"/>
  </r>
  <r>
    <s v="Timor-Leste"/>
    <x v="5"/>
    <n v="3500000"/>
    <n v="14874"/>
  </r>
  <r>
    <s v="Togo"/>
    <x v="3"/>
    <n v="8082366"/>
    <n v="56785"/>
  </r>
  <r>
    <s v="Tonga"/>
    <x v="5"/>
    <n v="104494"/>
    <n v="747"/>
  </r>
  <r>
    <s v="Trinidad and Tobago"/>
    <x v="4"/>
    <n v="1394973"/>
    <n v="5128"/>
  </r>
  <r>
    <s v="Tunisia"/>
    <x v="2"/>
    <n v="11694719"/>
    <n v="163610"/>
  </r>
  <r>
    <s v="Turkey"/>
    <x v="1"/>
    <n v="83429615"/>
    <n v="783562"/>
  </r>
  <r>
    <s v="Turkmenistan"/>
    <x v="1"/>
    <n v="5942089"/>
    <n v="488100"/>
  </r>
  <r>
    <s v="Turks and Caicos Islands"/>
    <x v="4"/>
    <n v="42953"/>
    <n v="948"/>
  </r>
  <r>
    <s v="Tuvalu"/>
    <x v="5"/>
    <n v="11646"/>
    <n v="26"/>
  </r>
  <r>
    <s v="Uganda"/>
    <x v="3"/>
    <n v="44269594"/>
    <n v="241038"/>
  </r>
  <r>
    <s v="Ukraine"/>
    <x v="1"/>
    <n v="44385155"/>
    <n v="603550"/>
  </r>
  <r>
    <s v="United Arab Emirates"/>
    <x v="2"/>
    <n v="9770529"/>
    <n v="83600"/>
  </r>
  <r>
    <s v="United Kingdom"/>
    <x v="1"/>
    <n v="66834405"/>
    <n v="243610"/>
  </r>
  <r>
    <s v="United States"/>
    <x v="6"/>
    <n v="328239523"/>
    <n v="9833517"/>
  </r>
  <r>
    <s v="Uruguay"/>
    <x v="4"/>
    <n v="3461734"/>
    <n v="176215"/>
  </r>
  <r>
    <s v="Uzbekistan"/>
    <x v="1"/>
    <n v="33580650"/>
    <n v="447400"/>
  </r>
  <r>
    <s v="Vanuatu"/>
    <x v="5"/>
    <n v="299882"/>
    <n v="12189"/>
  </r>
  <r>
    <s v="Vietnam"/>
    <x v="5"/>
    <n v="96462106"/>
    <n v="331210"/>
  </r>
  <r>
    <s v="Yemen, Rep."/>
    <x v="2"/>
    <n v="29161922"/>
    <n v="527968"/>
  </r>
  <r>
    <s v="Zambia"/>
    <x v="3"/>
    <n v="17861030"/>
    <n v="752618"/>
  </r>
  <r>
    <s v="Zimbabwe"/>
    <x v="3"/>
    <n v="14645468"/>
    <n v="39075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x v="0"/>
    <n v="90"/>
    <n v="95"/>
    <n v="90"/>
    <n v="100"/>
    <x v="0"/>
    <n v="90"/>
    <n v="99"/>
    <m/>
  </r>
  <r>
    <x v="1"/>
    <n v="40"/>
    <n v="90"/>
    <n v="85"/>
    <n v="97"/>
    <x v="1"/>
    <n v="87"/>
    <n v="78"/>
    <m/>
  </r>
  <r>
    <x v="2"/>
    <n v="30"/>
    <n v="80"/>
    <n v="70"/>
    <n v="87"/>
    <x v="2"/>
    <n v="78"/>
    <n v="65"/>
    <m/>
  </r>
  <r>
    <x v="3"/>
    <n v="95"/>
    <n v="85"/>
    <n v="75"/>
    <n v="100"/>
    <x v="2"/>
    <n v="99"/>
    <n v="90"/>
    <m/>
  </r>
  <r>
    <x v="4"/>
    <n v="80"/>
    <n v="90"/>
    <n v="70"/>
    <n v="87"/>
    <x v="3"/>
    <n v="40"/>
    <n v="65"/>
    <m/>
  </r>
  <r>
    <x v="5"/>
    <n v="50"/>
    <n v="45"/>
    <n v="30"/>
    <n v="93"/>
    <x v="4"/>
    <n v="50"/>
    <n v="54"/>
    <m/>
  </r>
  <r>
    <x v="6"/>
    <n v="90"/>
    <n v="85"/>
    <n v="70"/>
    <n v="77"/>
    <x v="2"/>
    <n v="40"/>
    <n v="67"/>
    <m/>
  </r>
  <r>
    <x v="7"/>
    <n v="93"/>
    <n v="45"/>
    <n v="95"/>
    <n v="97"/>
    <x v="3"/>
    <n v="50"/>
    <n v="70"/>
    <m/>
  </r>
  <r>
    <x v="8"/>
    <n v="0"/>
    <n v="95"/>
    <n v="100"/>
    <n v="100"/>
    <x v="4"/>
    <n v="90"/>
    <n v="90"/>
    <m/>
  </r>
  <r>
    <x v="9"/>
    <n v="95"/>
    <n v="45"/>
    <n v="85"/>
    <n v="93"/>
    <x v="3"/>
    <n v="49"/>
    <n v="84"/>
    <m/>
  </r>
  <r>
    <x v="10"/>
    <n v="88"/>
    <n v="45"/>
    <n v="60"/>
    <n v="83"/>
    <x v="4"/>
    <n v="99"/>
    <n v="67"/>
    <m/>
  </r>
  <r>
    <x v="11"/>
    <n v="48"/>
    <n v="85"/>
    <n v="70"/>
    <n v="87"/>
    <x v="4"/>
    <n v="59"/>
    <n v="89"/>
    <m/>
  </r>
  <r>
    <x v="12"/>
    <n v="88"/>
    <n v="85"/>
    <n v="65"/>
    <n v="83"/>
    <x v="3"/>
    <n v="69"/>
    <n v="93"/>
    <m/>
  </r>
  <r>
    <x v="13"/>
    <n v="85"/>
    <n v="70"/>
    <n v="60"/>
    <n v="87"/>
    <x v="2"/>
    <n v="50"/>
    <n v="0"/>
    <m/>
  </r>
  <r>
    <x v="14"/>
    <n v="39"/>
    <n v="95"/>
    <n v="90"/>
    <n v="97"/>
    <x v="0"/>
    <n v="70"/>
    <n v="30"/>
    <m/>
  </r>
  <r>
    <x v="15"/>
    <n v="90"/>
    <n v="100"/>
    <n v="80"/>
    <n v="93"/>
    <x v="0"/>
    <n v="80"/>
    <n v="70"/>
    <m/>
  </r>
  <r>
    <x v="16"/>
    <n v="95"/>
    <n v="95"/>
    <n v="70"/>
    <n v="77"/>
    <x v="2"/>
    <n v="79"/>
    <n v="89"/>
    <m/>
  </r>
  <r>
    <x v="17"/>
    <n v="45"/>
    <n v="75"/>
    <n v="60"/>
    <n v="77"/>
    <x v="1"/>
    <n v="69"/>
    <n v="48"/>
    <m/>
  </r>
  <r>
    <x v="18"/>
    <n v="83"/>
    <n v="85"/>
    <n v="65"/>
    <n v="87"/>
    <x v="2"/>
    <n v="69"/>
    <n v="59"/>
    <m/>
  </r>
  <r>
    <x v="19"/>
    <n v="95"/>
    <n v="100"/>
    <n v="80"/>
    <n v="87"/>
    <x v="4"/>
    <n v="49"/>
    <n v="49"/>
    <m/>
  </r>
  <r>
    <x v="20"/>
    <n v="67"/>
    <n v="95"/>
    <n v="54"/>
    <n v="93"/>
    <x v="5"/>
    <n v="59"/>
    <n v="59"/>
    <m/>
  </r>
  <r>
    <x v="21"/>
    <n v="80"/>
    <n v="100"/>
    <n v="90"/>
    <n v="34"/>
    <x v="6"/>
    <n v="54"/>
    <n v="69"/>
    <m/>
  </r>
  <r>
    <x v="22"/>
    <n v="85"/>
    <n v="95"/>
    <n v="45"/>
    <n v="83"/>
    <x v="1"/>
    <n v="46"/>
    <n v="87"/>
    <m/>
  </r>
  <r>
    <x v="23"/>
    <n v="65"/>
    <n v="90"/>
    <n v="80"/>
    <n v="87"/>
    <x v="0"/>
    <n v="34"/>
    <n v="56"/>
    <m/>
  </r>
  <r>
    <x v="24"/>
    <n v="90"/>
    <n v="90"/>
    <n v="80"/>
    <n v="30"/>
    <x v="2"/>
    <n v="5"/>
    <n v="70"/>
    <m/>
  </r>
  <r>
    <x v="25"/>
    <n v="78"/>
    <n v="100"/>
    <n v="90"/>
    <n v="93"/>
    <x v="4"/>
    <n v="67"/>
    <n v="50"/>
    <m/>
  </r>
  <r>
    <x v="26"/>
    <n v="45"/>
    <n v="100"/>
    <n v="90"/>
    <n v="30"/>
    <x v="2"/>
    <n v="58"/>
    <n v="88"/>
    <m/>
  </r>
  <r>
    <x v="27"/>
    <n v="67"/>
    <n v="80"/>
    <n v="65"/>
    <n v="73"/>
    <x v="1"/>
    <n v="49"/>
    <n v="59"/>
    <m/>
  </r>
  <r>
    <x v="28"/>
    <n v="90"/>
    <n v="85"/>
    <n v="75"/>
    <n v="90"/>
    <x v="2"/>
    <n v="59"/>
    <n v="70"/>
    <m/>
  </r>
  <r>
    <x v="29"/>
    <n v="93"/>
    <n v="85"/>
    <n v="80"/>
    <n v="30"/>
    <x v="0"/>
    <n v="60"/>
    <n v="80"/>
    <m/>
  </r>
  <r>
    <x v="30"/>
    <n v="55"/>
    <n v="100"/>
    <n v="95"/>
    <n v="100"/>
    <x v="1"/>
    <n v="50"/>
    <n v="80"/>
    <m/>
  </r>
  <r>
    <x v="31"/>
    <n v="80"/>
    <n v="43"/>
    <n v="60"/>
    <n v="70"/>
    <x v="2"/>
    <n v="40"/>
    <n v="75"/>
    <m/>
  </r>
  <r>
    <x v="32"/>
    <n v="50"/>
    <n v="78"/>
    <n v="90"/>
    <n v="40"/>
    <x v="0"/>
    <n v="40"/>
    <n v="45"/>
    <m/>
  </r>
  <r>
    <x v="33"/>
    <n v="90"/>
    <n v="80"/>
    <n v="70"/>
    <n v="80"/>
    <x v="1"/>
    <n v="60"/>
    <n v="70"/>
    <m/>
  </r>
  <r>
    <x v="34"/>
    <n v="95"/>
    <n v="40"/>
    <n v="80"/>
    <n v="90"/>
    <x v="2"/>
    <n v="70"/>
    <n v="65"/>
    <m/>
  </r>
  <r>
    <x v="35"/>
    <n v="60"/>
    <n v="30"/>
    <n v="60"/>
    <n v="40"/>
    <x v="5"/>
    <n v="37"/>
    <n v="56"/>
    <m/>
  </r>
  <r>
    <x v="36"/>
    <n v="56"/>
    <n v="59"/>
    <n v="65"/>
    <n v="45"/>
    <x v="7"/>
    <n v="47"/>
    <n v="35"/>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
  <r>
    <x v="0"/>
    <x v="0"/>
    <d v="1899-12-30T10:00:00"/>
    <n v="100"/>
    <x v="0"/>
  </r>
  <r>
    <x v="1"/>
    <x v="0"/>
    <d v="1899-12-30T10:00:00"/>
    <n v="200"/>
    <x v="1"/>
  </r>
  <r>
    <x v="2"/>
    <x v="1"/>
    <d v="1899-12-30T10:00:00"/>
    <n v="100"/>
    <x v="0"/>
  </r>
  <r>
    <x v="3"/>
    <x v="1"/>
    <d v="1899-12-30T10:00:00"/>
    <n v="200"/>
    <x v="1"/>
  </r>
  <r>
    <x v="4"/>
    <x v="1"/>
    <d v="1899-12-30T10:00:00"/>
    <n v="300"/>
    <x v="2"/>
  </r>
  <r>
    <x v="5"/>
    <x v="2"/>
    <d v="1899-12-30T10:00:00"/>
    <n v="100"/>
    <x v="0"/>
  </r>
  <r>
    <x v="6"/>
    <x v="2"/>
    <d v="1899-12-30T10:00:00"/>
    <n v="200"/>
    <x v="2"/>
  </r>
  <r>
    <x v="7"/>
    <x v="2"/>
    <d v="1899-12-30T10:00:00"/>
    <n v="300"/>
    <x v="1"/>
  </r>
  <r>
    <x v="8"/>
    <x v="3"/>
    <d v="1899-12-30T10:00:00"/>
    <n v="100"/>
    <x v="2"/>
  </r>
  <r>
    <x v="9"/>
    <x v="3"/>
    <d v="1899-12-30T10:00:00"/>
    <n v="200"/>
    <x v="0"/>
  </r>
  <r>
    <x v="10"/>
    <x v="0"/>
    <d v="1899-12-30T11:00:00"/>
    <n v="100"/>
    <x v="2"/>
  </r>
  <r>
    <x v="11"/>
    <x v="0"/>
    <d v="1899-12-30T11:00:00"/>
    <n v="200"/>
    <x v="0"/>
  </r>
  <r>
    <x v="12"/>
    <x v="1"/>
    <d v="1899-12-30T11:00:00"/>
    <n v="100"/>
    <x v="2"/>
  </r>
  <r>
    <x v="13"/>
    <x v="1"/>
    <d v="1899-12-30T11:00:00"/>
    <n v="200"/>
    <x v="2"/>
  </r>
  <r>
    <x v="14"/>
    <x v="1"/>
    <d v="1899-12-30T11:00:00"/>
    <n v="300"/>
    <x v="0"/>
  </r>
  <r>
    <x v="15"/>
    <x v="2"/>
    <d v="1899-12-30T11:00:00"/>
    <n v="100"/>
    <x v="1"/>
  </r>
  <r>
    <x v="16"/>
    <x v="2"/>
    <d v="1899-12-30T11:00:00"/>
    <n v="200"/>
    <x v="0"/>
  </r>
  <r>
    <x v="17"/>
    <x v="2"/>
    <d v="1899-12-30T11:00:00"/>
    <n v="300"/>
    <x v="2"/>
  </r>
  <r>
    <x v="18"/>
    <x v="3"/>
    <d v="1899-12-30T11:00:00"/>
    <n v="100"/>
    <x v="1"/>
  </r>
  <r>
    <x v="19"/>
    <x v="3"/>
    <d v="1899-12-30T11:00:00"/>
    <n v="200"/>
    <x v="0"/>
  </r>
  <r>
    <x v="20"/>
    <x v="0"/>
    <d v="1899-12-30T13:00:00"/>
    <n v="100"/>
    <x v="0"/>
  </r>
  <r>
    <x v="21"/>
    <x v="0"/>
    <d v="1899-12-30T13:00:00"/>
    <n v="200"/>
    <x v="1"/>
  </r>
  <r>
    <x v="22"/>
    <x v="1"/>
    <d v="1899-12-30T13:00:00"/>
    <n v="100"/>
    <x v="0"/>
  </r>
  <r>
    <x v="23"/>
    <x v="1"/>
    <d v="1899-12-30T13:00:00"/>
    <n v="200"/>
    <x v="1"/>
  </r>
  <r>
    <x v="24"/>
    <x v="1"/>
    <d v="1899-12-30T13:00:00"/>
    <n v="300"/>
    <x v="2"/>
  </r>
  <r>
    <x v="25"/>
    <x v="2"/>
    <d v="1899-12-30T13:00:00"/>
    <n v="100"/>
    <x v="0"/>
  </r>
  <r>
    <x v="26"/>
    <x v="2"/>
    <d v="1899-12-30T13:00:00"/>
    <n v="200"/>
    <x v="1"/>
  </r>
  <r>
    <x v="27"/>
    <x v="2"/>
    <d v="1899-12-30T13:00:00"/>
    <n v="300"/>
    <x v="2"/>
  </r>
  <r>
    <x v="28"/>
    <x v="0"/>
    <d v="1899-12-30T14:00:00"/>
    <n v="100"/>
    <x v="0"/>
  </r>
  <r>
    <x v="29"/>
    <x v="0"/>
    <d v="1899-12-30T14:00:00"/>
    <n v="200"/>
    <x v="1"/>
  </r>
  <r>
    <x v="30"/>
    <x v="1"/>
    <d v="1899-12-30T14:00:00"/>
    <n v="100"/>
    <x v="0"/>
  </r>
  <r>
    <x v="31"/>
    <x v="1"/>
    <d v="1899-12-30T14:00:00"/>
    <n v="200"/>
    <x v="1"/>
  </r>
  <r>
    <x v="32"/>
    <x v="1"/>
    <d v="1899-12-30T14:00:00"/>
    <n v="300"/>
    <x v="2"/>
  </r>
  <r>
    <x v="33"/>
    <x v="2"/>
    <d v="1899-12-30T14:00:00"/>
    <n v="100"/>
    <x v="2"/>
  </r>
  <r>
    <x v="34"/>
    <x v="2"/>
    <d v="1899-12-30T14:00:00"/>
    <n v="200"/>
    <x v="1"/>
  </r>
  <r>
    <x v="35"/>
    <x v="2"/>
    <d v="1899-12-30T14:00:00"/>
    <n v="300"/>
    <x v="0"/>
  </r>
  <r>
    <x v="36"/>
    <x v="0"/>
    <d v="1899-12-30T15:00:00"/>
    <n v="100"/>
    <x v="2"/>
  </r>
  <r>
    <x v="37"/>
    <x v="0"/>
    <d v="1899-12-30T15:00:00"/>
    <n v="200"/>
    <x v="0"/>
  </r>
  <r>
    <x v="38"/>
    <x v="1"/>
    <d v="1899-12-30T15:00:00"/>
    <n v="100"/>
    <x v="2"/>
  </r>
  <r>
    <x v="39"/>
    <x v="1"/>
    <d v="1899-12-30T15:00:00"/>
    <n v="200"/>
    <x v="0"/>
  </r>
  <r>
    <x v="40"/>
    <x v="1"/>
    <d v="1899-12-30T15:00:00"/>
    <n v="300"/>
    <x v="1"/>
  </r>
  <r>
    <x v="41"/>
    <x v="2"/>
    <d v="1899-12-30T15:00:00"/>
    <n v="100"/>
    <x v="2"/>
  </r>
  <r>
    <x v="42"/>
    <x v="2"/>
    <d v="1899-12-30T15:00:00"/>
    <n v="200"/>
    <x v="0"/>
  </r>
  <r>
    <x v="43"/>
    <x v="2"/>
    <d v="1899-12-30T15:00:00"/>
    <n v="300"/>
    <x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s v="C892"/>
    <x v="0"/>
    <x v="0"/>
    <s v="Chang Tea"/>
    <x v="0"/>
    <n v="12.5"/>
  </r>
  <r>
    <s v="C893"/>
    <x v="1"/>
    <x v="1"/>
    <s v="Ravioli"/>
    <x v="1"/>
    <n v="10"/>
  </r>
  <r>
    <s v="C894"/>
    <x v="2"/>
    <x v="2"/>
    <s v="Chai Tea"/>
    <x v="1"/>
    <n v="15"/>
  </r>
  <r>
    <s v="C895"/>
    <x v="3"/>
    <x v="3"/>
    <s v="English Ale"/>
    <x v="2"/>
    <n v="97"/>
  </r>
  <r>
    <s v="C896"/>
    <x v="4"/>
    <x v="4"/>
    <s v="Swiss Chocolate"/>
    <x v="3"/>
    <n v="21"/>
  </r>
  <r>
    <s v="C897"/>
    <x v="5"/>
    <x v="5"/>
    <s v="Canadian Sugar Pie"/>
    <x v="0"/>
    <n v="18"/>
  </r>
  <r>
    <s v="C898"/>
    <x v="6"/>
    <x v="6"/>
    <s v="Gumbo Mix"/>
    <x v="4"/>
    <n v="18"/>
  </r>
  <r>
    <s v="C899"/>
    <x v="7"/>
    <x v="7"/>
    <s v="Boston Crab Meat"/>
    <x v="5"/>
    <n v="18.399999999999999"/>
  </r>
  <r>
    <s v="C900"/>
    <x v="8"/>
    <x v="8"/>
    <s v="French Dark Chocolate"/>
    <x v="4"/>
    <n v="13"/>
  </r>
  <r>
    <s v="C907"/>
    <x v="9"/>
    <x v="9"/>
    <s v="Dried Apple"/>
    <x v="6"/>
    <n v="22"/>
  </r>
  <r>
    <s v="C908"/>
    <x v="10"/>
    <x v="10"/>
    <s v="Mermelada"/>
    <x v="2"/>
    <n v="34"/>
  </r>
  <r>
    <s v="C909"/>
    <x v="11"/>
    <x v="11"/>
    <s v="Sugar Cookies"/>
    <x v="7"/>
    <n v="21"/>
  </r>
  <r>
    <s v="C910"/>
    <x v="12"/>
    <x v="12"/>
    <s v="Soda"/>
    <x v="1"/>
    <n v="18"/>
  </r>
  <r>
    <s v="C911"/>
    <x v="13"/>
    <x v="13"/>
    <s v="Mineral Soda"/>
    <x v="8"/>
    <n v="18"/>
  </r>
  <r>
    <s v="C912"/>
    <x v="14"/>
    <x v="14"/>
    <s v="Meringue Cake"/>
    <x v="9"/>
    <n v="18.399999999999999"/>
  </r>
  <r>
    <s v="C913"/>
    <x v="15"/>
    <x v="15"/>
    <s v="Cup Cake"/>
    <x v="2"/>
    <n v="13"/>
  </r>
  <r>
    <s v="C887"/>
    <x v="16"/>
    <x v="16"/>
    <s v="Vainilla"/>
    <x v="4"/>
    <n v="21"/>
  </r>
  <r>
    <s v="C888"/>
    <x v="17"/>
    <x v="17"/>
    <s v="Camembert Cheese"/>
    <x v="0"/>
    <n v="18"/>
  </r>
  <r>
    <s v="C889"/>
    <x v="18"/>
    <x v="18"/>
    <s v="German Cheese"/>
    <x v="10"/>
    <n v="18"/>
  </r>
  <r>
    <s v="C890"/>
    <x v="19"/>
    <x v="19"/>
    <s v="Strawberry"/>
    <x v="11"/>
    <n v="18.399999999999999"/>
  </r>
  <r>
    <s v="C891"/>
    <x v="20"/>
    <x v="20"/>
    <s v="Orange Juice"/>
    <x v="12"/>
    <n v="13"/>
  </r>
  <r>
    <s v="C901"/>
    <x v="21"/>
    <x v="21"/>
    <s v="Grape Frut"/>
    <x v="12"/>
    <n v="13"/>
  </r>
  <r>
    <s v="C902"/>
    <x v="22"/>
    <x v="22"/>
    <s v="Bananas Chiquita"/>
    <x v="12"/>
    <n v="22"/>
  </r>
  <r>
    <s v="C903"/>
    <x v="1"/>
    <x v="23"/>
    <s v="Avocados Chiquita"/>
    <x v="11"/>
    <n v="34"/>
  </r>
  <r>
    <s v="C904"/>
    <x v="2"/>
    <x v="24"/>
    <s v="Spartan Bacon"/>
    <x v="5"/>
    <n v="21"/>
  </r>
  <r>
    <s v="C905"/>
    <x v="3"/>
    <x v="25"/>
    <s v="Mexican Nachos"/>
    <x v="10"/>
    <n v="18"/>
  </r>
  <r>
    <s v="C906"/>
    <x v="23"/>
    <x v="26"/>
    <s v="Beans VA"/>
    <x v="1"/>
    <n v="18"/>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0">
  <r>
    <x v="0"/>
    <x v="0"/>
    <x v="0"/>
    <x v="0"/>
    <x v="0"/>
  </r>
  <r>
    <x v="1"/>
    <x v="0"/>
    <x v="0"/>
    <x v="0"/>
    <x v="1"/>
  </r>
  <r>
    <x v="2"/>
    <x v="0"/>
    <x v="0"/>
    <x v="0"/>
    <x v="2"/>
  </r>
  <r>
    <x v="3"/>
    <x v="0"/>
    <x v="0"/>
    <x v="0"/>
    <x v="3"/>
  </r>
  <r>
    <x v="4"/>
    <x v="0"/>
    <x v="0"/>
    <x v="0"/>
    <x v="4"/>
  </r>
  <r>
    <x v="0"/>
    <x v="0"/>
    <x v="1"/>
    <x v="0"/>
    <x v="5"/>
  </r>
  <r>
    <x v="1"/>
    <x v="0"/>
    <x v="1"/>
    <x v="0"/>
    <x v="6"/>
  </r>
  <r>
    <x v="2"/>
    <x v="0"/>
    <x v="1"/>
    <x v="0"/>
    <x v="7"/>
  </r>
  <r>
    <x v="3"/>
    <x v="0"/>
    <x v="1"/>
    <x v="0"/>
    <x v="8"/>
  </r>
  <r>
    <x v="4"/>
    <x v="0"/>
    <x v="1"/>
    <x v="0"/>
    <x v="9"/>
  </r>
  <r>
    <x v="0"/>
    <x v="0"/>
    <x v="2"/>
    <x v="0"/>
    <x v="10"/>
  </r>
  <r>
    <x v="1"/>
    <x v="0"/>
    <x v="2"/>
    <x v="0"/>
    <x v="11"/>
  </r>
  <r>
    <x v="2"/>
    <x v="0"/>
    <x v="2"/>
    <x v="0"/>
    <x v="12"/>
  </r>
  <r>
    <x v="3"/>
    <x v="0"/>
    <x v="2"/>
    <x v="0"/>
    <x v="13"/>
  </r>
  <r>
    <x v="4"/>
    <x v="0"/>
    <x v="2"/>
    <x v="0"/>
    <x v="14"/>
  </r>
  <r>
    <x v="0"/>
    <x v="0"/>
    <x v="3"/>
    <x v="0"/>
    <x v="15"/>
  </r>
  <r>
    <x v="1"/>
    <x v="0"/>
    <x v="3"/>
    <x v="0"/>
    <x v="16"/>
  </r>
  <r>
    <x v="2"/>
    <x v="0"/>
    <x v="3"/>
    <x v="0"/>
    <x v="17"/>
  </r>
  <r>
    <x v="3"/>
    <x v="0"/>
    <x v="3"/>
    <x v="0"/>
    <x v="18"/>
  </r>
  <r>
    <x v="4"/>
    <x v="0"/>
    <x v="3"/>
    <x v="0"/>
    <x v="19"/>
  </r>
  <r>
    <x v="0"/>
    <x v="0"/>
    <x v="4"/>
    <x v="0"/>
    <x v="20"/>
  </r>
  <r>
    <x v="1"/>
    <x v="0"/>
    <x v="4"/>
    <x v="0"/>
    <x v="21"/>
  </r>
  <r>
    <x v="2"/>
    <x v="0"/>
    <x v="4"/>
    <x v="0"/>
    <x v="22"/>
  </r>
  <r>
    <x v="3"/>
    <x v="0"/>
    <x v="4"/>
    <x v="0"/>
    <x v="23"/>
  </r>
  <r>
    <x v="4"/>
    <x v="0"/>
    <x v="4"/>
    <x v="0"/>
    <x v="24"/>
  </r>
  <r>
    <x v="0"/>
    <x v="0"/>
    <x v="5"/>
    <x v="0"/>
    <x v="25"/>
  </r>
  <r>
    <x v="1"/>
    <x v="0"/>
    <x v="5"/>
    <x v="0"/>
    <x v="26"/>
  </r>
  <r>
    <x v="2"/>
    <x v="0"/>
    <x v="5"/>
    <x v="0"/>
    <x v="27"/>
  </r>
  <r>
    <x v="3"/>
    <x v="0"/>
    <x v="5"/>
    <x v="0"/>
    <x v="28"/>
  </r>
  <r>
    <x v="4"/>
    <x v="0"/>
    <x v="5"/>
    <x v="0"/>
    <x v="29"/>
  </r>
  <r>
    <x v="0"/>
    <x v="0"/>
    <x v="6"/>
    <x v="0"/>
    <x v="30"/>
  </r>
  <r>
    <x v="1"/>
    <x v="0"/>
    <x v="6"/>
    <x v="0"/>
    <x v="31"/>
  </r>
  <r>
    <x v="2"/>
    <x v="0"/>
    <x v="6"/>
    <x v="0"/>
    <x v="32"/>
  </r>
  <r>
    <x v="3"/>
    <x v="0"/>
    <x v="6"/>
    <x v="0"/>
    <x v="33"/>
  </r>
  <r>
    <x v="4"/>
    <x v="0"/>
    <x v="6"/>
    <x v="0"/>
    <x v="34"/>
  </r>
  <r>
    <x v="0"/>
    <x v="0"/>
    <x v="7"/>
    <x v="0"/>
    <x v="35"/>
  </r>
  <r>
    <x v="1"/>
    <x v="0"/>
    <x v="7"/>
    <x v="0"/>
    <x v="36"/>
  </r>
  <r>
    <x v="2"/>
    <x v="0"/>
    <x v="7"/>
    <x v="0"/>
    <x v="37"/>
  </r>
  <r>
    <x v="3"/>
    <x v="0"/>
    <x v="7"/>
    <x v="0"/>
    <x v="38"/>
  </r>
  <r>
    <x v="4"/>
    <x v="0"/>
    <x v="7"/>
    <x v="0"/>
    <x v="39"/>
  </r>
  <r>
    <x v="0"/>
    <x v="0"/>
    <x v="8"/>
    <x v="0"/>
    <x v="40"/>
  </r>
  <r>
    <x v="1"/>
    <x v="0"/>
    <x v="8"/>
    <x v="0"/>
    <x v="41"/>
  </r>
  <r>
    <x v="2"/>
    <x v="0"/>
    <x v="8"/>
    <x v="0"/>
    <x v="42"/>
  </r>
  <r>
    <x v="3"/>
    <x v="0"/>
    <x v="8"/>
    <x v="0"/>
    <x v="43"/>
  </r>
  <r>
    <x v="4"/>
    <x v="0"/>
    <x v="8"/>
    <x v="0"/>
    <x v="44"/>
  </r>
  <r>
    <x v="0"/>
    <x v="0"/>
    <x v="9"/>
    <x v="0"/>
    <x v="45"/>
  </r>
  <r>
    <x v="1"/>
    <x v="0"/>
    <x v="9"/>
    <x v="0"/>
    <x v="46"/>
  </r>
  <r>
    <x v="2"/>
    <x v="0"/>
    <x v="9"/>
    <x v="0"/>
    <x v="47"/>
  </r>
  <r>
    <x v="3"/>
    <x v="0"/>
    <x v="9"/>
    <x v="0"/>
    <x v="48"/>
  </r>
  <r>
    <x v="4"/>
    <x v="0"/>
    <x v="9"/>
    <x v="0"/>
    <x v="49"/>
  </r>
  <r>
    <x v="0"/>
    <x v="0"/>
    <x v="10"/>
    <x v="0"/>
    <x v="50"/>
  </r>
  <r>
    <x v="1"/>
    <x v="0"/>
    <x v="10"/>
    <x v="0"/>
    <x v="51"/>
  </r>
  <r>
    <x v="2"/>
    <x v="0"/>
    <x v="10"/>
    <x v="0"/>
    <x v="52"/>
  </r>
  <r>
    <x v="3"/>
    <x v="0"/>
    <x v="10"/>
    <x v="0"/>
    <x v="53"/>
  </r>
  <r>
    <x v="4"/>
    <x v="0"/>
    <x v="10"/>
    <x v="0"/>
    <x v="54"/>
  </r>
  <r>
    <x v="0"/>
    <x v="0"/>
    <x v="11"/>
    <x v="0"/>
    <x v="55"/>
  </r>
  <r>
    <x v="1"/>
    <x v="0"/>
    <x v="11"/>
    <x v="0"/>
    <x v="56"/>
  </r>
  <r>
    <x v="2"/>
    <x v="0"/>
    <x v="11"/>
    <x v="0"/>
    <x v="57"/>
  </r>
  <r>
    <x v="3"/>
    <x v="0"/>
    <x v="11"/>
    <x v="0"/>
    <x v="58"/>
  </r>
  <r>
    <x v="4"/>
    <x v="0"/>
    <x v="11"/>
    <x v="0"/>
    <x v="59"/>
  </r>
  <r>
    <x v="0"/>
    <x v="0"/>
    <x v="0"/>
    <x v="1"/>
    <x v="60"/>
  </r>
  <r>
    <x v="1"/>
    <x v="0"/>
    <x v="0"/>
    <x v="1"/>
    <x v="61"/>
  </r>
  <r>
    <x v="2"/>
    <x v="0"/>
    <x v="0"/>
    <x v="1"/>
    <x v="62"/>
  </r>
  <r>
    <x v="3"/>
    <x v="0"/>
    <x v="0"/>
    <x v="1"/>
    <x v="63"/>
  </r>
  <r>
    <x v="4"/>
    <x v="0"/>
    <x v="0"/>
    <x v="1"/>
    <x v="64"/>
  </r>
  <r>
    <x v="0"/>
    <x v="0"/>
    <x v="1"/>
    <x v="1"/>
    <x v="65"/>
  </r>
  <r>
    <x v="1"/>
    <x v="0"/>
    <x v="1"/>
    <x v="1"/>
    <x v="66"/>
  </r>
  <r>
    <x v="2"/>
    <x v="0"/>
    <x v="1"/>
    <x v="1"/>
    <x v="67"/>
  </r>
  <r>
    <x v="3"/>
    <x v="0"/>
    <x v="1"/>
    <x v="1"/>
    <x v="68"/>
  </r>
  <r>
    <x v="4"/>
    <x v="0"/>
    <x v="1"/>
    <x v="1"/>
    <x v="69"/>
  </r>
  <r>
    <x v="0"/>
    <x v="0"/>
    <x v="2"/>
    <x v="1"/>
    <x v="70"/>
  </r>
  <r>
    <x v="1"/>
    <x v="0"/>
    <x v="2"/>
    <x v="1"/>
    <x v="71"/>
  </r>
  <r>
    <x v="2"/>
    <x v="0"/>
    <x v="2"/>
    <x v="1"/>
    <x v="72"/>
  </r>
  <r>
    <x v="3"/>
    <x v="0"/>
    <x v="2"/>
    <x v="1"/>
    <x v="73"/>
  </r>
  <r>
    <x v="4"/>
    <x v="0"/>
    <x v="2"/>
    <x v="1"/>
    <x v="74"/>
  </r>
  <r>
    <x v="0"/>
    <x v="0"/>
    <x v="3"/>
    <x v="1"/>
    <x v="75"/>
  </r>
  <r>
    <x v="1"/>
    <x v="0"/>
    <x v="3"/>
    <x v="1"/>
    <x v="76"/>
  </r>
  <r>
    <x v="2"/>
    <x v="0"/>
    <x v="3"/>
    <x v="1"/>
    <x v="77"/>
  </r>
  <r>
    <x v="3"/>
    <x v="0"/>
    <x v="3"/>
    <x v="1"/>
    <x v="78"/>
  </r>
  <r>
    <x v="4"/>
    <x v="0"/>
    <x v="3"/>
    <x v="1"/>
    <x v="79"/>
  </r>
  <r>
    <x v="0"/>
    <x v="0"/>
    <x v="4"/>
    <x v="1"/>
    <x v="80"/>
  </r>
  <r>
    <x v="1"/>
    <x v="0"/>
    <x v="4"/>
    <x v="1"/>
    <x v="81"/>
  </r>
  <r>
    <x v="2"/>
    <x v="0"/>
    <x v="4"/>
    <x v="1"/>
    <x v="82"/>
  </r>
  <r>
    <x v="3"/>
    <x v="0"/>
    <x v="4"/>
    <x v="1"/>
    <x v="83"/>
  </r>
  <r>
    <x v="4"/>
    <x v="0"/>
    <x v="4"/>
    <x v="1"/>
    <x v="84"/>
  </r>
  <r>
    <x v="0"/>
    <x v="0"/>
    <x v="5"/>
    <x v="1"/>
    <x v="85"/>
  </r>
  <r>
    <x v="1"/>
    <x v="0"/>
    <x v="5"/>
    <x v="1"/>
    <x v="86"/>
  </r>
  <r>
    <x v="2"/>
    <x v="0"/>
    <x v="5"/>
    <x v="1"/>
    <x v="87"/>
  </r>
  <r>
    <x v="3"/>
    <x v="0"/>
    <x v="5"/>
    <x v="1"/>
    <x v="88"/>
  </r>
  <r>
    <x v="4"/>
    <x v="0"/>
    <x v="5"/>
    <x v="1"/>
    <x v="89"/>
  </r>
  <r>
    <x v="0"/>
    <x v="0"/>
    <x v="6"/>
    <x v="1"/>
    <x v="90"/>
  </r>
  <r>
    <x v="1"/>
    <x v="0"/>
    <x v="6"/>
    <x v="1"/>
    <x v="91"/>
  </r>
  <r>
    <x v="2"/>
    <x v="0"/>
    <x v="6"/>
    <x v="1"/>
    <x v="92"/>
  </r>
  <r>
    <x v="3"/>
    <x v="0"/>
    <x v="6"/>
    <x v="1"/>
    <x v="93"/>
  </r>
  <r>
    <x v="4"/>
    <x v="0"/>
    <x v="6"/>
    <x v="1"/>
    <x v="94"/>
  </r>
  <r>
    <x v="0"/>
    <x v="0"/>
    <x v="7"/>
    <x v="1"/>
    <x v="95"/>
  </r>
  <r>
    <x v="1"/>
    <x v="0"/>
    <x v="7"/>
    <x v="1"/>
    <x v="96"/>
  </r>
  <r>
    <x v="2"/>
    <x v="0"/>
    <x v="7"/>
    <x v="1"/>
    <x v="97"/>
  </r>
  <r>
    <x v="3"/>
    <x v="0"/>
    <x v="7"/>
    <x v="1"/>
    <x v="98"/>
  </r>
  <r>
    <x v="4"/>
    <x v="0"/>
    <x v="7"/>
    <x v="1"/>
    <x v="99"/>
  </r>
  <r>
    <x v="0"/>
    <x v="0"/>
    <x v="8"/>
    <x v="1"/>
    <x v="100"/>
  </r>
  <r>
    <x v="1"/>
    <x v="0"/>
    <x v="8"/>
    <x v="1"/>
    <x v="101"/>
  </r>
  <r>
    <x v="2"/>
    <x v="0"/>
    <x v="8"/>
    <x v="1"/>
    <x v="102"/>
  </r>
  <r>
    <x v="3"/>
    <x v="0"/>
    <x v="8"/>
    <x v="1"/>
    <x v="103"/>
  </r>
  <r>
    <x v="4"/>
    <x v="0"/>
    <x v="8"/>
    <x v="1"/>
    <x v="104"/>
  </r>
  <r>
    <x v="0"/>
    <x v="0"/>
    <x v="9"/>
    <x v="1"/>
    <x v="105"/>
  </r>
  <r>
    <x v="1"/>
    <x v="0"/>
    <x v="9"/>
    <x v="1"/>
    <x v="106"/>
  </r>
  <r>
    <x v="2"/>
    <x v="0"/>
    <x v="9"/>
    <x v="1"/>
    <x v="107"/>
  </r>
  <r>
    <x v="3"/>
    <x v="0"/>
    <x v="9"/>
    <x v="1"/>
    <x v="108"/>
  </r>
  <r>
    <x v="4"/>
    <x v="0"/>
    <x v="9"/>
    <x v="1"/>
    <x v="109"/>
  </r>
  <r>
    <x v="0"/>
    <x v="0"/>
    <x v="10"/>
    <x v="1"/>
    <x v="110"/>
  </r>
  <r>
    <x v="1"/>
    <x v="0"/>
    <x v="10"/>
    <x v="1"/>
    <x v="111"/>
  </r>
  <r>
    <x v="2"/>
    <x v="0"/>
    <x v="10"/>
    <x v="1"/>
    <x v="112"/>
  </r>
  <r>
    <x v="3"/>
    <x v="0"/>
    <x v="10"/>
    <x v="1"/>
    <x v="113"/>
  </r>
  <r>
    <x v="4"/>
    <x v="0"/>
    <x v="10"/>
    <x v="1"/>
    <x v="114"/>
  </r>
  <r>
    <x v="0"/>
    <x v="0"/>
    <x v="11"/>
    <x v="1"/>
    <x v="115"/>
  </r>
  <r>
    <x v="1"/>
    <x v="0"/>
    <x v="11"/>
    <x v="1"/>
    <x v="116"/>
  </r>
  <r>
    <x v="2"/>
    <x v="0"/>
    <x v="11"/>
    <x v="1"/>
    <x v="117"/>
  </r>
  <r>
    <x v="3"/>
    <x v="0"/>
    <x v="11"/>
    <x v="1"/>
    <x v="118"/>
  </r>
  <r>
    <x v="4"/>
    <x v="0"/>
    <x v="11"/>
    <x v="1"/>
    <x v="119"/>
  </r>
  <r>
    <x v="0"/>
    <x v="1"/>
    <x v="0"/>
    <x v="0"/>
    <x v="120"/>
  </r>
  <r>
    <x v="1"/>
    <x v="1"/>
    <x v="0"/>
    <x v="0"/>
    <x v="121"/>
  </r>
  <r>
    <x v="2"/>
    <x v="1"/>
    <x v="0"/>
    <x v="0"/>
    <x v="122"/>
  </r>
  <r>
    <x v="3"/>
    <x v="1"/>
    <x v="0"/>
    <x v="0"/>
    <x v="123"/>
  </r>
  <r>
    <x v="4"/>
    <x v="1"/>
    <x v="0"/>
    <x v="0"/>
    <x v="124"/>
  </r>
  <r>
    <x v="0"/>
    <x v="1"/>
    <x v="1"/>
    <x v="0"/>
    <x v="125"/>
  </r>
  <r>
    <x v="1"/>
    <x v="1"/>
    <x v="1"/>
    <x v="0"/>
    <x v="126"/>
  </r>
  <r>
    <x v="2"/>
    <x v="1"/>
    <x v="1"/>
    <x v="0"/>
    <x v="127"/>
  </r>
  <r>
    <x v="3"/>
    <x v="1"/>
    <x v="1"/>
    <x v="0"/>
    <x v="128"/>
  </r>
  <r>
    <x v="4"/>
    <x v="1"/>
    <x v="1"/>
    <x v="0"/>
    <x v="129"/>
  </r>
  <r>
    <x v="0"/>
    <x v="1"/>
    <x v="2"/>
    <x v="0"/>
    <x v="130"/>
  </r>
  <r>
    <x v="1"/>
    <x v="1"/>
    <x v="2"/>
    <x v="0"/>
    <x v="131"/>
  </r>
  <r>
    <x v="2"/>
    <x v="1"/>
    <x v="2"/>
    <x v="0"/>
    <x v="132"/>
  </r>
  <r>
    <x v="3"/>
    <x v="1"/>
    <x v="2"/>
    <x v="0"/>
    <x v="133"/>
  </r>
  <r>
    <x v="4"/>
    <x v="1"/>
    <x v="2"/>
    <x v="0"/>
    <x v="134"/>
  </r>
  <r>
    <x v="0"/>
    <x v="1"/>
    <x v="3"/>
    <x v="0"/>
    <x v="135"/>
  </r>
  <r>
    <x v="1"/>
    <x v="1"/>
    <x v="3"/>
    <x v="0"/>
    <x v="136"/>
  </r>
  <r>
    <x v="2"/>
    <x v="1"/>
    <x v="3"/>
    <x v="0"/>
    <x v="137"/>
  </r>
  <r>
    <x v="3"/>
    <x v="1"/>
    <x v="3"/>
    <x v="0"/>
    <x v="138"/>
  </r>
  <r>
    <x v="4"/>
    <x v="1"/>
    <x v="3"/>
    <x v="0"/>
    <x v="139"/>
  </r>
  <r>
    <x v="0"/>
    <x v="1"/>
    <x v="4"/>
    <x v="0"/>
    <x v="140"/>
  </r>
  <r>
    <x v="1"/>
    <x v="1"/>
    <x v="4"/>
    <x v="0"/>
    <x v="141"/>
  </r>
  <r>
    <x v="2"/>
    <x v="1"/>
    <x v="4"/>
    <x v="0"/>
    <x v="142"/>
  </r>
  <r>
    <x v="3"/>
    <x v="1"/>
    <x v="4"/>
    <x v="0"/>
    <x v="143"/>
  </r>
  <r>
    <x v="4"/>
    <x v="1"/>
    <x v="4"/>
    <x v="0"/>
    <x v="144"/>
  </r>
  <r>
    <x v="0"/>
    <x v="1"/>
    <x v="5"/>
    <x v="0"/>
    <x v="145"/>
  </r>
  <r>
    <x v="1"/>
    <x v="1"/>
    <x v="5"/>
    <x v="0"/>
    <x v="146"/>
  </r>
  <r>
    <x v="2"/>
    <x v="1"/>
    <x v="5"/>
    <x v="0"/>
    <x v="147"/>
  </r>
  <r>
    <x v="3"/>
    <x v="1"/>
    <x v="5"/>
    <x v="0"/>
    <x v="148"/>
  </r>
  <r>
    <x v="4"/>
    <x v="1"/>
    <x v="5"/>
    <x v="0"/>
    <x v="149"/>
  </r>
  <r>
    <x v="0"/>
    <x v="1"/>
    <x v="6"/>
    <x v="0"/>
    <x v="150"/>
  </r>
  <r>
    <x v="1"/>
    <x v="1"/>
    <x v="6"/>
    <x v="0"/>
    <x v="151"/>
  </r>
  <r>
    <x v="2"/>
    <x v="1"/>
    <x v="6"/>
    <x v="0"/>
    <x v="152"/>
  </r>
  <r>
    <x v="3"/>
    <x v="1"/>
    <x v="6"/>
    <x v="0"/>
    <x v="153"/>
  </r>
  <r>
    <x v="4"/>
    <x v="1"/>
    <x v="6"/>
    <x v="0"/>
    <x v="154"/>
  </r>
  <r>
    <x v="0"/>
    <x v="1"/>
    <x v="7"/>
    <x v="0"/>
    <x v="155"/>
  </r>
  <r>
    <x v="1"/>
    <x v="1"/>
    <x v="7"/>
    <x v="0"/>
    <x v="156"/>
  </r>
  <r>
    <x v="2"/>
    <x v="1"/>
    <x v="7"/>
    <x v="0"/>
    <x v="157"/>
  </r>
  <r>
    <x v="3"/>
    <x v="1"/>
    <x v="7"/>
    <x v="0"/>
    <x v="158"/>
  </r>
  <r>
    <x v="4"/>
    <x v="1"/>
    <x v="7"/>
    <x v="0"/>
    <x v="159"/>
  </r>
  <r>
    <x v="0"/>
    <x v="1"/>
    <x v="8"/>
    <x v="0"/>
    <x v="160"/>
  </r>
  <r>
    <x v="1"/>
    <x v="1"/>
    <x v="8"/>
    <x v="0"/>
    <x v="161"/>
  </r>
  <r>
    <x v="2"/>
    <x v="1"/>
    <x v="8"/>
    <x v="0"/>
    <x v="162"/>
  </r>
  <r>
    <x v="3"/>
    <x v="1"/>
    <x v="8"/>
    <x v="0"/>
    <x v="163"/>
  </r>
  <r>
    <x v="4"/>
    <x v="1"/>
    <x v="8"/>
    <x v="0"/>
    <x v="164"/>
  </r>
  <r>
    <x v="0"/>
    <x v="1"/>
    <x v="9"/>
    <x v="0"/>
    <x v="165"/>
  </r>
  <r>
    <x v="1"/>
    <x v="1"/>
    <x v="9"/>
    <x v="0"/>
    <x v="166"/>
  </r>
  <r>
    <x v="2"/>
    <x v="1"/>
    <x v="9"/>
    <x v="0"/>
    <x v="167"/>
  </r>
  <r>
    <x v="3"/>
    <x v="1"/>
    <x v="9"/>
    <x v="0"/>
    <x v="168"/>
  </r>
  <r>
    <x v="4"/>
    <x v="1"/>
    <x v="9"/>
    <x v="0"/>
    <x v="169"/>
  </r>
  <r>
    <x v="0"/>
    <x v="1"/>
    <x v="10"/>
    <x v="0"/>
    <x v="170"/>
  </r>
  <r>
    <x v="1"/>
    <x v="1"/>
    <x v="10"/>
    <x v="0"/>
    <x v="171"/>
  </r>
  <r>
    <x v="2"/>
    <x v="1"/>
    <x v="10"/>
    <x v="0"/>
    <x v="172"/>
  </r>
  <r>
    <x v="3"/>
    <x v="1"/>
    <x v="10"/>
    <x v="0"/>
    <x v="173"/>
  </r>
  <r>
    <x v="4"/>
    <x v="1"/>
    <x v="10"/>
    <x v="0"/>
    <x v="174"/>
  </r>
  <r>
    <x v="0"/>
    <x v="1"/>
    <x v="11"/>
    <x v="0"/>
    <x v="175"/>
  </r>
  <r>
    <x v="1"/>
    <x v="1"/>
    <x v="11"/>
    <x v="0"/>
    <x v="176"/>
  </r>
  <r>
    <x v="2"/>
    <x v="1"/>
    <x v="11"/>
    <x v="0"/>
    <x v="177"/>
  </r>
  <r>
    <x v="3"/>
    <x v="1"/>
    <x v="11"/>
    <x v="0"/>
    <x v="178"/>
  </r>
  <r>
    <x v="4"/>
    <x v="1"/>
    <x v="11"/>
    <x v="0"/>
    <x v="179"/>
  </r>
  <r>
    <x v="0"/>
    <x v="1"/>
    <x v="0"/>
    <x v="1"/>
    <x v="180"/>
  </r>
  <r>
    <x v="1"/>
    <x v="1"/>
    <x v="0"/>
    <x v="1"/>
    <x v="181"/>
  </r>
  <r>
    <x v="2"/>
    <x v="1"/>
    <x v="0"/>
    <x v="1"/>
    <x v="182"/>
  </r>
  <r>
    <x v="3"/>
    <x v="1"/>
    <x v="0"/>
    <x v="1"/>
    <x v="183"/>
  </r>
  <r>
    <x v="4"/>
    <x v="1"/>
    <x v="0"/>
    <x v="1"/>
    <x v="184"/>
  </r>
  <r>
    <x v="0"/>
    <x v="1"/>
    <x v="1"/>
    <x v="1"/>
    <x v="185"/>
  </r>
  <r>
    <x v="1"/>
    <x v="1"/>
    <x v="1"/>
    <x v="1"/>
    <x v="186"/>
  </r>
  <r>
    <x v="2"/>
    <x v="1"/>
    <x v="1"/>
    <x v="1"/>
    <x v="187"/>
  </r>
  <r>
    <x v="3"/>
    <x v="1"/>
    <x v="1"/>
    <x v="1"/>
    <x v="188"/>
  </r>
  <r>
    <x v="4"/>
    <x v="1"/>
    <x v="1"/>
    <x v="1"/>
    <x v="189"/>
  </r>
  <r>
    <x v="0"/>
    <x v="1"/>
    <x v="2"/>
    <x v="1"/>
    <x v="190"/>
  </r>
  <r>
    <x v="1"/>
    <x v="1"/>
    <x v="2"/>
    <x v="1"/>
    <x v="191"/>
  </r>
  <r>
    <x v="2"/>
    <x v="1"/>
    <x v="2"/>
    <x v="1"/>
    <x v="192"/>
  </r>
  <r>
    <x v="3"/>
    <x v="1"/>
    <x v="2"/>
    <x v="1"/>
    <x v="193"/>
  </r>
  <r>
    <x v="4"/>
    <x v="1"/>
    <x v="2"/>
    <x v="1"/>
    <x v="194"/>
  </r>
  <r>
    <x v="0"/>
    <x v="1"/>
    <x v="3"/>
    <x v="1"/>
    <x v="195"/>
  </r>
  <r>
    <x v="1"/>
    <x v="1"/>
    <x v="3"/>
    <x v="1"/>
    <x v="196"/>
  </r>
  <r>
    <x v="2"/>
    <x v="1"/>
    <x v="3"/>
    <x v="1"/>
    <x v="197"/>
  </r>
  <r>
    <x v="3"/>
    <x v="1"/>
    <x v="3"/>
    <x v="1"/>
    <x v="198"/>
  </r>
  <r>
    <x v="4"/>
    <x v="1"/>
    <x v="3"/>
    <x v="1"/>
    <x v="199"/>
  </r>
  <r>
    <x v="0"/>
    <x v="1"/>
    <x v="4"/>
    <x v="1"/>
    <x v="200"/>
  </r>
  <r>
    <x v="1"/>
    <x v="1"/>
    <x v="4"/>
    <x v="1"/>
    <x v="201"/>
  </r>
  <r>
    <x v="2"/>
    <x v="1"/>
    <x v="4"/>
    <x v="1"/>
    <x v="202"/>
  </r>
  <r>
    <x v="3"/>
    <x v="1"/>
    <x v="4"/>
    <x v="1"/>
    <x v="203"/>
  </r>
  <r>
    <x v="4"/>
    <x v="1"/>
    <x v="4"/>
    <x v="1"/>
    <x v="204"/>
  </r>
  <r>
    <x v="0"/>
    <x v="1"/>
    <x v="5"/>
    <x v="1"/>
    <x v="205"/>
  </r>
  <r>
    <x v="1"/>
    <x v="1"/>
    <x v="5"/>
    <x v="1"/>
    <x v="206"/>
  </r>
  <r>
    <x v="2"/>
    <x v="1"/>
    <x v="5"/>
    <x v="1"/>
    <x v="207"/>
  </r>
  <r>
    <x v="3"/>
    <x v="1"/>
    <x v="5"/>
    <x v="1"/>
    <x v="208"/>
  </r>
  <r>
    <x v="4"/>
    <x v="1"/>
    <x v="5"/>
    <x v="1"/>
    <x v="209"/>
  </r>
  <r>
    <x v="0"/>
    <x v="1"/>
    <x v="6"/>
    <x v="1"/>
    <x v="210"/>
  </r>
  <r>
    <x v="1"/>
    <x v="1"/>
    <x v="6"/>
    <x v="1"/>
    <x v="211"/>
  </r>
  <r>
    <x v="2"/>
    <x v="1"/>
    <x v="6"/>
    <x v="1"/>
    <x v="212"/>
  </r>
  <r>
    <x v="3"/>
    <x v="1"/>
    <x v="6"/>
    <x v="1"/>
    <x v="213"/>
  </r>
  <r>
    <x v="4"/>
    <x v="1"/>
    <x v="6"/>
    <x v="1"/>
    <x v="214"/>
  </r>
  <r>
    <x v="0"/>
    <x v="1"/>
    <x v="7"/>
    <x v="1"/>
    <x v="215"/>
  </r>
  <r>
    <x v="1"/>
    <x v="1"/>
    <x v="7"/>
    <x v="1"/>
    <x v="216"/>
  </r>
  <r>
    <x v="2"/>
    <x v="1"/>
    <x v="7"/>
    <x v="1"/>
    <x v="217"/>
  </r>
  <r>
    <x v="3"/>
    <x v="1"/>
    <x v="7"/>
    <x v="1"/>
    <x v="218"/>
  </r>
  <r>
    <x v="4"/>
    <x v="1"/>
    <x v="7"/>
    <x v="1"/>
    <x v="219"/>
  </r>
  <r>
    <x v="0"/>
    <x v="1"/>
    <x v="8"/>
    <x v="1"/>
    <x v="220"/>
  </r>
  <r>
    <x v="1"/>
    <x v="1"/>
    <x v="8"/>
    <x v="1"/>
    <x v="221"/>
  </r>
  <r>
    <x v="2"/>
    <x v="1"/>
    <x v="8"/>
    <x v="1"/>
    <x v="222"/>
  </r>
  <r>
    <x v="3"/>
    <x v="1"/>
    <x v="8"/>
    <x v="1"/>
    <x v="223"/>
  </r>
  <r>
    <x v="4"/>
    <x v="1"/>
    <x v="8"/>
    <x v="1"/>
    <x v="224"/>
  </r>
  <r>
    <x v="0"/>
    <x v="1"/>
    <x v="9"/>
    <x v="1"/>
    <x v="225"/>
  </r>
  <r>
    <x v="1"/>
    <x v="1"/>
    <x v="9"/>
    <x v="1"/>
    <x v="226"/>
  </r>
  <r>
    <x v="2"/>
    <x v="1"/>
    <x v="9"/>
    <x v="1"/>
    <x v="227"/>
  </r>
  <r>
    <x v="3"/>
    <x v="1"/>
    <x v="9"/>
    <x v="1"/>
    <x v="228"/>
  </r>
  <r>
    <x v="4"/>
    <x v="1"/>
    <x v="9"/>
    <x v="1"/>
    <x v="229"/>
  </r>
  <r>
    <x v="0"/>
    <x v="1"/>
    <x v="10"/>
    <x v="1"/>
    <x v="230"/>
  </r>
  <r>
    <x v="1"/>
    <x v="1"/>
    <x v="10"/>
    <x v="1"/>
    <x v="231"/>
  </r>
  <r>
    <x v="2"/>
    <x v="1"/>
    <x v="10"/>
    <x v="1"/>
    <x v="232"/>
  </r>
  <r>
    <x v="3"/>
    <x v="1"/>
    <x v="10"/>
    <x v="1"/>
    <x v="233"/>
  </r>
  <r>
    <x v="4"/>
    <x v="1"/>
    <x v="10"/>
    <x v="1"/>
    <x v="234"/>
  </r>
  <r>
    <x v="0"/>
    <x v="1"/>
    <x v="11"/>
    <x v="1"/>
    <x v="235"/>
  </r>
  <r>
    <x v="1"/>
    <x v="1"/>
    <x v="11"/>
    <x v="1"/>
    <x v="236"/>
  </r>
  <r>
    <x v="2"/>
    <x v="1"/>
    <x v="11"/>
    <x v="1"/>
    <x v="237"/>
  </r>
  <r>
    <x v="3"/>
    <x v="1"/>
    <x v="11"/>
    <x v="1"/>
    <x v="238"/>
  </r>
  <r>
    <x v="4"/>
    <x v="1"/>
    <x v="11"/>
    <x v="1"/>
    <x v="239"/>
  </r>
  <r>
    <x v="0"/>
    <x v="2"/>
    <x v="0"/>
    <x v="0"/>
    <x v="240"/>
  </r>
  <r>
    <x v="1"/>
    <x v="2"/>
    <x v="0"/>
    <x v="0"/>
    <x v="241"/>
  </r>
  <r>
    <x v="2"/>
    <x v="2"/>
    <x v="0"/>
    <x v="0"/>
    <x v="242"/>
  </r>
  <r>
    <x v="3"/>
    <x v="2"/>
    <x v="0"/>
    <x v="0"/>
    <x v="243"/>
  </r>
  <r>
    <x v="4"/>
    <x v="2"/>
    <x v="0"/>
    <x v="0"/>
    <x v="244"/>
  </r>
  <r>
    <x v="0"/>
    <x v="2"/>
    <x v="1"/>
    <x v="0"/>
    <x v="245"/>
  </r>
  <r>
    <x v="1"/>
    <x v="2"/>
    <x v="1"/>
    <x v="0"/>
    <x v="246"/>
  </r>
  <r>
    <x v="2"/>
    <x v="2"/>
    <x v="1"/>
    <x v="0"/>
    <x v="247"/>
  </r>
  <r>
    <x v="3"/>
    <x v="2"/>
    <x v="1"/>
    <x v="0"/>
    <x v="248"/>
  </r>
  <r>
    <x v="4"/>
    <x v="2"/>
    <x v="1"/>
    <x v="0"/>
    <x v="249"/>
  </r>
  <r>
    <x v="0"/>
    <x v="2"/>
    <x v="2"/>
    <x v="0"/>
    <x v="250"/>
  </r>
  <r>
    <x v="1"/>
    <x v="2"/>
    <x v="2"/>
    <x v="0"/>
    <x v="251"/>
  </r>
  <r>
    <x v="2"/>
    <x v="2"/>
    <x v="2"/>
    <x v="0"/>
    <x v="252"/>
  </r>
  <r>
    <x v="3"/>
    <x v="2"/>
    <x v="2"/>
    <x v="0"/>
    <x v="253"/>
  </r>
  <r>
    <x v="4"/>
    <x v="2"/>
    <x v="2"/>
    <x v="0"/>
    <x v="254"/>
  </r>
  <r>
    <x v="0"/>
    <x v="2"/>
    <x v="3"/>
    <x v="0"/>
    <x v="255"/>
  </r>
  <r>
    <x v="1"/>
    <x v="2"/>
    <x v="3"/>
    <x v="0"/>
    <x v="256"/>
  </r>
  <r>
    <x v="2"/>
    <x v="2"/>
    <x v="3"/>
    <x v="0"/>
    <x v="257"/>
  </r>
  <r>
    <x v="3"/>
    <x v="2"/>
    <x v="3"/>
    <x v="0"/>
    <x v="258"/>
  </r>
  <r>
    <x v="4"/>
    <x v="2"/>
    <x v="3"/>
    <x v="0"/>
    <x v="259"/>
  </r>
  <r>
    <x v="0"/>
    <x v="2"/>
    <x v="4"/>
    <x v="0"/>
    <x v="260"/>
  </r>
  <r>
    <x v="1"/>
    <x v="2"/>
    <x v="4"/>
    <x v="0"/>
    <x v="261"/>
  </r>
  <r>
    <x v="2"/>
    <x v="2"/>
    <x v="4"/>
    <x v="0"/>
    <x v="262"/>
  </r>
  <r>
    <x v="3"/>
    <x v="2"/>
    <x v="4"/>
    <x v="0"/>
    <x v="263"/>
  </r>
  <r>
    <x v="4"/>
    <x v="2"/>
    <x v="4"/>
    <x v="0"/>
    <x v="264"/>
  </r>
  <r>
    <x v="0"/>
    <x v="2"/>
    <x v="5"/>
    <x v="0"/>
    <x v="265"/>
  </r>
  <r>
    <x v="1"/>
    <x v="2"/>
    <x v="5"/>
    <x v="0"/>
    <x v="266"/>
  </r>
  <r>
    <x v="2"/>
    <x v="2"/>
    <x v="5"/>
    <x v="0"/>
    <x v="267"/>
  </r>
  <r>
    <x v="3"/>
    <x v="2"/>
    <x v="5"/>
    <x v="0"/>
    <x v="268"/>
  </r>
  <r>
    <x v="4"/>
    <x v="2"/>
    <x v="5"/>
    <x v="0"/>
    <x v="269"/>
  </r>
  <r>
    <x v="0"/>
    <x v="2"/>
    <x v="6"/>
    <x v="0"/>
    <x v="270"/>
  </r>
  <r>
    <x v="1"/>
    <x v="2"/>
    <x v="6"/>
    <x v="0"/>
    <x v="271"/>
  </r>
  <r>
    <x v="2"/>
    <x v="2"/>
    <x v="6"/>
    <x v="0"/>
    <x v="272"/>
  </r>
  <r>
    <x v="3"/>
    <x v="2"/>
    <x v="6"/>
    <x v="0"/>
    <x v="273"/>
  </r>
  <r>
    <x v="4"/>
    <x v="2"/>
    <x v="6"/>
    <x v="0"/>
    <x v="274"/>
  </r>
  <r>
    <x v="0"/>
    <x v="2"/>
    <x v="7"/>
    <x v="0"/>
    <x v="275"/>
  </r>
  <r>
    <x v="1"/>
    <x v="2"/>
    <x v="7"/>
    <x v="0"/>
    <x v="276"/>
  </r>
  <r>
    <x v="2"/>
    <x v="2"/>
    <x v="7"/>
    <x v="0"/>
    <x v="277"/>
  </r>
  <r>
    <x v="3"/>
    <x v="2"/>
    <x v="7"/>
    <x v="0"/>
    <x v="278"/>
  </r>
  <r>
    <x v="4"/>
    <x v="2"/>
    <x v="7"/>
    <x v="0"/>
    <x v="279"/>
  </r>
  <r>
    <x v="0"/>
    <x v="2"/>
    <x v="8"/>
    <x v="0"/>
    <x v="280"/>
  </r>
  <r>
    <x v="1"/>
    <x v="2"/>
    <x v="8"/>
    <x v="0"/>
    <x v="281"/>
  </r>
  <r>
    <x v="2"/>
    <x v="2"/>
    <x v="8"/>
    <x v="0"/>
    <x v="282"/>
  </r>
  <r>
    <x v="3"/>
    <x v="2"/>
    <x v="8"/>
    <x v="0"/>
    <x v="283"/>
  </r>
  <r>
    <x v="4"/>
    <x v="2"/>
    <x v="8"/>
    <x v="0"/>
    <x v="284"/>
  </r>
  <r>
    <x v="0"/>
    <x v="2"/>
    <x v="9"/>
    <x v="0"/>
    <x v="285"/>
  </r>
  <r>
    <x v="1"/>
    <x v="2"/>
    <x v="9"/>
    <x v="0"/>
    <x v="286"/>
  </r>
  <r>
    <x v="2"/>
    <x v="2"/>
    <x v="9"/>
    <x v="0"/>
    <x v="287"/>
  </r>
  <r>
    <x v="3"/>
    <x v="2"/>
    <x v="9"/>
    <x v="0"/>
    <x v="288"/>
  </r>
  <r>
    <x v="4"/>
    <x v="2"/>
    <x v="9"/>
    <x v="0"/>
    <x v="289"/>
  </r>
  <r>
    <x v="0"/>
    <x v="2"/>
    <x v="10"/>
    <x v="0"/>
    <x v="290"/>
  </r>
  <r>
    <x v="1"/>
    <x v="2"/>
    <x v="10"/>
    <x v="0"/>
    <x v="291"/>
  </r>
  <r>
    <x v="2"/>
    <x v="2"/>
    <x v="10"/>
    <x v="0"/>
    <x v="292"/>
  </r>
  <r>
    <x v="3"/>
    <x v="2"/>
    <x v="10"/>
    <x v="0"/>
    <x v="293"/>
  </r>
  <r>
    <x v="4"/>
    <x v="2"/>
    <x v="10"/>
    <x v="0"/>
    <x v="294"/>
  </r>
  <r>
    <x v="0"/>
    <x v="2"/>
    <x v="11"/>
    <x v="0"/>
    <x v="295"/>
  </r>
  <r>
    <x v="1"/>
    <x v="2"/>
    <x v="11"/>
    <x v="0"/>
    <x v="296"/>
  </r>
  <r>
    <x v="2"/>
    <x v="2"/>
    <x v="11"/>
    <x v="0"/>
    <x v="297"/>
  </r>
  <r>
    <x v="3"/>
    <x v="2"/>
    <x v="11"/>
    <x v="0"/>
    <x v="298"/>
  </r>
  <r>
    <x v="4"/>
    <x v="2"/>
    <x v="11"/>
    <x v="0"/>
    <x v="299"/>
  </r>
  <r>
    <x v="0"/>
    <x v="2"/>
    <x v="0"/>
    <x v="1"/>
    <x v="300"/>
  </r>
  <r>
    <x v="1"/>
    <x v="2"/>
    <x v="0"/>
    <x v="1"/>
    <x v="301"/>
  </r>
  <r>
    <x v="2"/>
    <x v="2"/>
    <x v="0"/>
    <x v="1"/>
    <x v="302"/>
  </r>
  <r>
    <x v="3"/>
    <x v="2"/>
    <x v="0"/>
    <x v="1"/>
    <x v="303"/>
  </r>
  <r>
    <x v="4"/>
    <x v="2"/>
    <x v="0"/>
    <x v="1"/>
    <x v="304"/>
  </r>
  <r>
    <x v="0"/>
    <x v="2"/>
    <x v="1"/>
    <x v="1"/>
    <x v="305"/>
  </r>
  <r>
    <x v="1"/>
    <x v="2"/>
    <x v="1"/>
    <x v="1"/>
    <x v="306"/>
  </r>
  <r>
    <x v="2"/>
    <x v="2"/>
    <x v="1"/>
    <x v="1"/>
    <x v="307"/>
  </r>
  <r>
    <x v="3"/>
    <x v="2"/>
    <x v="1"/>
    <x v="1"/>
    <x v="308"/>
  </r>
  <r>
    <x v="4"/>
    <x v="2"/>
    <x v="1"/>
    <x v="1"/>
    <x v="309"/>
  </r>
  <r>
    <x v="0"/>
    <x v="2"/>
    <x v="2"/>
    <x v="1"/>
    <x v="310"/>
  </r>
  <r>
    <x v="1"/>
    <x v="2"/>
    <x v="2"/>
    <x v="1"/>
    <x v="311"/>
  </r>
  <r>
    <x v="2"/>
    <x v="2"/>
    <x v="2"/>
    <x v="1"/>
    <x v="312"/>
  </r>
  <r>
    <x v="3"/>
    <x v="2"/>
    <x v="2"/>
    <x v="1"/>
    <x v="313"/>
  </r>
  <r>
    <x v="4"/>
    <x v="2"/>
    <x v="2"/>
    <x v="1"/>
    <x v="314"/>
  </r>
  <r>
    <x v="0"/>
    <x v="2"/>
    <x v="3"/>
    <x v="1"/>
    <x v="315"/>
  </r>
  <r>
    <x v="1"/>
    <x v="2"/>
    <x v="3"/>
    <x v="1"/>
    <x v="316"/>
  </r>
  <r>
    <x v="2"/>
    <x v="2"/>
    <x v="3"/>
    <x v="1"/>
    <x v="317"/>
  </r>
  <r>
    <x v="3"/>
    <x v="2"/>
    <x v="3"/>
    <x v="1"/>
    <x v="318"/>
  </r>
  <r>
    <x v="4"/>
    <x v="2"/>
    <x v="3"/>
    <x v="1"/>
    <x v="319"/>
  </r>
  <r>
    <x v="0"/>
    <x v="2"/>
    <x v="4"/>
    <x v="1"/>
    <x v="320"/>
  </r>
  <r>
    <x v="1"/>
    <x v="2"/>
    <x v="4"/>
    <x v="1"/>
    <x v="321"/>
  </r>
  <r>
    <x v="2"/>
    <x v="2"/>
    <x v="4"/>
    <x v="1"/>
    <x v="322"/>
  </r>
  <r>
    <x v="3"/>
    <x v="2"/>
    <x v="4"/>
    <x v="1"/>
    <x v="323"/>
  </r>
  <r>
    <x v="4"/>
    <x v="2"/>
    <x v="4"/>
    <x v="1"/>
    <x v="324"/>
  </r>
  <r>
    <x v="0"/>
    <x v="2"/>
    <x v="5"/>
    <x v="1"/>
    <x v="325"/>
  </r>
  <r>
    <x v="1"/>
    <x v="2"/>
    <x v="5"/>
    <x v="1"/>
    <x v="326"/>
  </r>
  <r>
    <x v="2"/>
    <x v="2"/>
    <x v="5"/>
    <x v="1"/>
    <x v="327"/>
  </r>
  <r>
    <x v="3"/>
    <x v="2"/>
    <x v="5"/>
    <x v="1"/>
    <x v="328"/>
  </r>
  <r>
    <x v="4"/>
    <x v="2"/>
    <x v="5"/>
    <x v="1"/>
    <x v="329"/>
  </r>
  <r>
    <x v="0"/>
    <x v="2"/>
    <x v="6"/>
    <x v="1"/>
    <x v="330"/>
  </r>
  <r>
    <x v="1"/>
    <x v="2"/>
    <x v="6"/>
    <x v="1"/>
    <x v="331"/>
  </r>
  <r>
    <x v="2"/>
    <x v="2"/>
    <x v="6"/>
    <x v="1"/>
    <x v="332"/>
  </r>
  <r>
    <x v="3"/>
    <x v="2"/>
    <x v="6"/>
    <x v="1"/>
    <x v="333"/>
  </r>
  <r>
    <x v="4"/>
    <x v="2"/>
    <x v="6"/>
    <x v="1"/>
    <x v="334"/>
  </r>
  <r>
    <x v="0"/>
    <x v="2"/>
    <x v="7"/>
    <x v="1"/>
    <x v="335"/>
  </r>
  <r>
    <x v="1"/>
    <x v="2"/>
    <x v="7"/>
    <x v="1"/>
    <x v="336"/>
  </r>
  <r>
    <x v="2"/>
    <x v="2"/>
    <x v="7"/>
    <x v="1"/>
    <x v="337"/>
  </r>
  <r>
    <x v="3"/>
    <x v="2"/>
    <x v="7"/>
    <x v="1"/>
    <x v="338"/>
  </r>
  <r>
    <x v="4"/>
    <x v="2"/>
    <x v="7"/>
    <x v="1"/>
    <x v="339"/>
  </r>
  <r>
    <x v="0"/>
    <x v="2"/>
    <x v="8"/>
    <x v="1"/>
    <x v="340"/>
  </r>
  <r>
    <x v="1"/>
    <x v="2"/>
    <x v="8"/>
    <x v="1"/>
    <x v="341"/>
  </r>
  <r>
    <x v="2"/>
    <x v="2"/>
    <x v="8"/>
    <x v="1"/>
    <x v="342"/>
  </r>
  <r>
    <x v="3"/>
    <x v="2"/>
    <x v="8"/>
    <x v="1"/>
    <x v="343"/>
  </r>
  <r>
    <x v="4"/>
    <x v="2"/>
    <x v="8"/>
    <x v="1"/>
    <x v="344"/>
  </r>
  <r>
    <x v="0"/>
    <x v="2"/>
    <x v="9"/>
    <x v="1"/>
    <x v="345"/>
  </r>
  <r>
    <x v="1"/>
    <x v="2"/>
    <x v="9"/>
    <x v="1"/>
    <x v="346"/>
  </r>
  <r>
    <x v="2"/>
    <x v="2"/>
    <x v="9"/>
    <x v="1"/>
    <x v="347"/>
  </r>
  <r>
    <x v="3"/>
    <x v="2"/>
    <x v="9"/>
    <x v="1"/>
    <x v="348"/>
  </r>
  <r>
    <x v="4"/>
    <x v="2"/>
    <x v="9"/>
    <x v="1"/>
    <x v="349"/>
  </r>
  <r>
    <x v="0"/>
    <x v="2"/>
    <x v="10"/>
    <x v="1"/>
    <x v="350"/>
  </r>
  <r>
    <x v="1"/>
    <x v="2"/>
    <x v="10"/>
    <x v="1"/>
    <x v="351"/>
  </r>
  <r>
    <x v="2"/>
    <x v="2"/>
    <x v="10"/>
    <x v="1"/>
    <x v="352"/>
  </r>
  <r>
    <x v="3"/>
    <x v="2"/>
    <x v="10"/>
    <x v="1"/>
    <x v="353"/>
  </r>
  <r>
    <x v="4"/>
    <x v="2"/>
    <x v="10"/>
    <x v="1"/>
    <x v="354"/>
  </r>
  <r>
    <x v="0"/>
    <x v="2"/>
    <x v="11"/>
    <x v="1"/>
    <x v="355"/>
  </r>
  <r>
    <x v="1"/>
    <x v="2"/>
    <x v="11"/>
    <x v="1"/>
    <x v="356"/>
  </r>
  <r>
    <x v="2"/>
    <x v="2"/>
    <x v="11"/>
    <x v="1"/>
    <x v="357"/>
  </r>
  <r>
    <x v="3"/>
    <x v="2"/>
    <x v="11"/>
    <x v="1"/>
    <x v="358"/>
  </r>
  <r>
    <x v="4"/>
    <x v="2"/>
    <x v="11"/>
    <x v="1"/>
    <x v="3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55BE9A-6528-4903-A7C4-F47CBB025F5B}" name="PivotTable2" cacheId="0" applyNumberFormats="0" applyBorderFormats="0" applyFontFormats="0" applyPatternFormats="0" applyAlignmentFormats="0" applyWidthHeightFormats="1" dataCaption="Values" updatedVersion="8" minRefreshableVersion="3" useAutoFormatting="1" itemPrintTitles="1" createdVersion="6" indent="0" compact="0" outline="1" outlineData="1" compactData="0" multipleFieldFilters="0">
  <location ref="A3:D11" firstHeaderRow="0" firstDataRow="1" firstDataCol="1"/>
  <pivotFields count="5">
    <pivotField compact="0" showAll="0"/>
    <pivotField axis="axisRow" compact="0" showAll="0" sortType="descending">
      <items count="8">
        <item x="3"/>
        <item x="0"/>
        <item x="6"/>
        <item x="2"/>
        <item x="4"/>
        <item x="1"/>
        <item x="5"/>
        <item t="default"/>
      </items>
      <autoSortScope>
        <pivotArea dataOnly="0" outline="0" fieldPosition="0">
          <references count="1">
            <reference field="4294967294" count="1" selected="0">
              <x v="0"/>
            </reference>
          </references>
        </pivotArea>
      </autoSortScope>
    </pivotField>
    <pivotField dataField="1" compact="0" numFmtId="3" showAll="0"/>
    <pivotField dataField="1" compact="0" numFmtId="3" showAll="0"/>
    <pivotField dataField="1" compact="0" dragToRow="0" dragToCol="0" dragToPage="0" showAll="0" defaultSubtotal="0"/>
  </pivotFields>
  <rowFields count="1">
    <field x="1"/>
  </rowFields>
  <rowItems count="8">
    <i>
      <x v="6"/>
    </i>
    <i>
      <x v="1"/>
    </i>
    <i>
      <x/>
    </i>
    <i>
      <x v="5"/>
    </i>
    <i>
      <x v="4"/>
    </i>
    <i>
      <x v="2"/>
    </i>
    <i>
      <x v="3"/>
    </i>
    <i t="grand">
      <x/>
    </i>
  </rowItems>
  <colFields count="1">
    <field x="-2"/>
  </colFields>
  <colItems count="3">
    <i>
      <x/>
    </i>
    <i i="1">
      <x v="1"/>
    </i>
    <i i="2">
      <x v="2"/>
    </i>
  </colItems>
  <dataFields count="3">
    <dataField name="Sum of Population" fld="2" baseField="0" baseItem="0" numFmtId="3"/>
    <dataField name="Sum of Area" fld="3" baseField="0" baseItem="0" numFmtId="3"/>
    <dataField name="Sum of Population Density" fld="4"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B8FB79-FFE9-44A5-9F51-895DB020720D}" name="PivotTable8"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
  <location ref="A3:B41" firstHeaderRow="1" firstDataRow="1" firstDataCol="1"/>
  <pivotFields count="9">
    <pivotField axis="axisRow" showAll="0">
      <items count="38">
        <item x="0"/>
        <item x="3"/>
        <item x="2"/>
        <item x="1"/>
        <item x="5"/>
        <item x="4"/>
        <item x="6"/>
        <item x="8"/>
        <item x="7"/>
        <item x="9"/>
        <item x="10"/>
        <item x="11"/>
        <item x="12"/>
        <item x="13"/>
        <item x="14"/>
        <item x="16"/>
        <item x="15"/>
        <item x="18"/>
        <item x="17"/>
        <item x="20"/>
        <item x="19"/>
        <item x="21"/>
        <item x="22"/>
        <item x="24"/>
        <item x="23"/>
        <item x="25"/>
        <item x="26"/>
        <item x="28"/>
        <item x="27"/>
        <item x="32"/>
        <item x="30"/>
        <item x="31"/>
        <item x="34"/>
        <item x="35"/>
        <item x="33"/>
        <item x="29"/>
        <item x="36"/>
        <item t="default"/>
      </items>
    </pivotField>
    <pivotField dataField="1" numFmtId="164" showAll="0"/>
    <pivotField numFmtId="164" showAll="0"/>
    <pivotField showAll="0"/>
    <pivotField numFmtId="164" showAll="0"/>
    <pivotField numFmtId="164" showAll="0">
      <items count="9">
        <item x="7"/>
        <item x="5"/>
        <item x="1"/>
        <item x="0"/>
        <item x="6"/>
        <item x="3"/>
        <item x="4"/>
        <item x="2"/>
        <item t="default"/>
      </items>
    </pivotField>
    <pivotField numFmtId="164" showAll="0"/>
    <pivotField numFmtId="164" showAll="0"/>
    <pivotField showAll="0"/>
  </pivotFields>
  <rowFields count="1">
    <field x="0"/>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Sum of Assignment 1" fld="1" baseField="0" baseItem="12"/>
  </dataFields>
  <chartFormats count="1">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3B9635-3166-427F-8753-C45E1A94AD32}" name="PivotTable1" cacheId="2"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26">
  <location ref="A3:B18" firstHeaderRow="1" firstDataRow="1" firstDataCol="1"/>
  <pivotFields count="5">
    <pivotField axis="axisRow" dataField="1" showAll="0">
      <items count="45">
        <item x="38"/>
        <item x="42"/>
        <item x="9"/>
        <item x="19"/>
        <item x="3"/>
        <item x="40"/>
        <item x="43"/>
        <item x="20"/>
        <item x="11"/>
        <item x="1"/>
        <item x="21"/>
        <item x="23"/>
        <item x="27"/>
        <item x="30"/>
        <item x="33"/>
        <item x="37"/>
        <item x="24"/>
        <item x="5"/>
        <item x="12"/>
        <item x="25"/>
        <item x="36"/>
        <item x="0"/>
        <item x="41"/>
        <item x="17"/>
        <item x="34"/>
        <item x="10"/>
        <item x="18"/>
        <item x="35"/>
        <item x="32"/>
        <item x="29"/>
        <item x="8"/>
        <item x="14"/>
        <item x="28"/>
        <item x="2"/>
        <item x="31"/>
        <item x="26"/>
        <item x="16"/>
        <item x="39"/>
        <item x="13"/>
        <item x="22"/>
        <item x="7"/>
        <item x="4"/>
        <item x="15"/>
        <item x="6"/>
        <item t="default"/>
      </items>
    </pivotField>
    <pivotField axis="axisRow" showAll="0">
      <items count="5">
        <item h="1" x="0"/>
        <item x="1"/>
        <item h="1" x="2"/>
        <item h="1" x="3"/>
        <item t="default"/>
      </items>
    </pivotField>
    <pivotField numFmtId="165" showAll="0"/>
    <pivotField showAll="0"/>
    <pivotField axis="axisRow" showAll="0">
      <items count="4">
        <item x="0"/>
        <item h="1" x="1"/>
        <item x="2"/>
        <item t="default"/>
      </items>
    </pivotField>
  </pivotFields>
  <rowFields count="3">
    <field x="1"/>
    <field x="4"/>
    <field x="0"/>
  </rowFields>
  <rowItems count="15">
    <i>
      <x v="1"/>
    </i>
    <i r="1">
      <x/>
    </i>
    <i r="2">
      <x v="13"/>
    </i>
    <i r="2">
      <x v="31"/>
    </i>
    <i r="2">
      <x v="33"/>
    </i>
    <i r="2">
      <x v="37"/>
    </i>
    <i r="2">
      <x v="39"/>
    </i>
    <i r="1">
      <x v="2"/>
    </i>
    <i r="2">
      <x/>
    </i>
    <i r="2">
      <x v="16"/>
    </i>
    <i r="2">
      <x v="18"/>
    </i>
    <i r="2">
      <x v="28"/>
    </i>
    <i r="2">
      <x v="38"/>
    </i>
    <i r="2">
      <x v="41"/>
    </i>
    <i t="grand">
      <x/>
    </i>
  </rowItems>
  <colItems count="1">
    <i/>
  </colItems>
  <dataFields count="1">
    <dataField name="Count of Session Title" fld="0" subtotal="count" baseField="0" baseItem="0"/>
  </dataFields>
  <chartFormats count="1">
    <chartFormat chart="25"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3610A7-9251-40D9-B5BD-6D4E6E104985}" name="TablaDinámica1" cacheId="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1:B10" firstHeaderRow="1" firstDataRow="1" firstDataCol="1"/>
  <pivotFields count="6">
    <pivotField showAll="0"/>
    <pivotField axis="axisRow" showAll="0">
      <items count="26">
        <item x="9"/>
        <item x="8"/>
        <item x="17"/>
        <item x="1"/>
        <item x="11"/>
        <item x="0"/>
        <item m="1" x="24"/>
        <item x="7"/>
        <item x="15"/>
        <item x="16"/>
        <item x="19"/>
        <item x="20"/>
        <item x="18"/>
        <item x="6"/>
        <item x="14"/>
        <item x="23"/>
        <item x="3"/>
        <item x="4"/>
        <item x="13"/>
        <item x="21"/>
        <item x="22"/>
        <item x="10"/>
        <item x="5"/>
        <item x="12"/>
        <item x="2"/>
        <item t="default"/>
      </items>
    </pivotField>
    <pivotField axis="axisRow" showAll="0" insertBlankRow="1">
      <items count="28">
        <item x="7"/>
        <item x="13"/>
        <item x="22"/>
        <item x="19"/>
        <item x="8"/>
        <item x="6"/>
        <item x="18"/>
        <item x="26"/>
        <item x="4"/>
        <item x="2"/>
        <item x="17"/>
        <item x="16"/>
        <item x="25"/>
        <item x="5"/>
        <item x="20"/>
        <item x="12"/>
        <item x="23"/>
        <item x="15"/>
        <item x="14"/>
        <item x="9"/>
        <item x="0"/>
        <item x="10"/>
        <item x="11"/>
        <item x="24"/>
        <item x="1"/>
        <item x="3"/>
        <item x="21"/>
        <item t="default"/>
      </items>
    </pivotField>
    <pivotField showAll="0"/>
    <pivotField showAll="0">
      <items count="14">
        <item h="1" x="7"/>
        <item h="1" x="9"/>
        <item h="1" x="6"/>
        <item h="1" x="2"/>
        <item h="1" x="4"/>
        <item h="1" x="0"/>
        <item h="1" x="10"/>
        <item x="1"/>
        <item h="1" x="12"/>
        <item h="1" x="5"/>
        <item h="1" x="3"/>
        <item h="1" x="8"/>
        <item h="1" x="11"/>
        <item t="default"/>
      </items>
    </pivotField>
    <pivotField dataField="1" numFmtId="166" showAll="0"/>
  </pivotFields>
  <rowFields count="2">
    <field x="1"/>
    <field x="2"/>
  </rowFields>
  <rowItems count="9">
    <i>
      <x v="3"/>
    </i>
    <i r="1">
      <x v="24"/>
    </i>
    <i>
      <x v="15"/>
    </i>
    <i r="1">
      <x v="7"/>
    </i>
    <i>
      <x v="23"/>
    </i>
    <i r="1">
      <x v="15"/>
    </i>
    <i>
      <x v="24"/>
    </i>
    <i r="1">
      <x v="9"/>
    </i>
    <i t="grand">
      <x/>
    </i>
  </rowItems>
  <colItems count="1">
    <i/>
  </colItems>
  <dataFields count="1">
    <dataField name="Sum of Price"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3DE011-C0BE-43D1-961B-7C1A792AA15D}" name="PivotTable1" cacheId="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B30" firstHeaderRow="1" firstDataRow="1" firstDataCol="1" rowPageCount="1" colPageCount="1"/>
  <pivotFields count="5">
    <pivotField showAll="0"/>
    <pivotField axis="axisPage" showAll="0">
      <items count="4">
        <item x="0"/>
        <item x="1"/>
        <item x="2"/>
        <item t="default"/>
      </items>
    </pivotField>
    <pivotField axis="axisRow" showAll="0">
      <items count="13">
        <item x="0"/>
        <item x="1"/>
        <item x="2"/>
        <item x="3"/>
        <item x="4"/>
        <item x="5"/>
        <item x="6"/>
        <item x="7"/>
        <item x="8"/>
        <item x="9"/>
        <item x="10"/>
        <item x="11"/>
        <item t="default"/>
      </items>
    </pivotField>
    <pivotField axis="axisRow" showAll="0">
      <items count="3">
        <item x="0"/>
        <item x="1"/>
        <item t="default"/>
      </items>
    </pivotField>
    <pivotField dataField="1" numFmtId="167" showAll="0">
      <items count="361">
        <item x="94"/>
        <item x="138"/>
        <item x="222"/>
        <item x="34"/>
        <item x="259"/>
        <item x="277"/>
        <item x="309"/>
        <item x="194"/>
        <item x="228"/>
        <item x="144"/>
        <item x="182"/>
        <item x="236"/>
        <item x="88"/>
        <item x="341"/>
        <item x="73"/>
        <item x="193"/>
        <item x="347"/>
        <item x="326"/>
        <item x="332"/>
        <item x="100"/>
        <item x="264"/>
        <item x="14"/>
        <item x="359"/>
        <item x="191"/>
        <item x="207"/>
        <item x="355"/>
        <item x="40"/>
        <item x="44"/>
        <item x="217"/>
        <item x="329"/>
        <item x="250"/>
        <item x="192"/>
        <item x="74"/>
        <item x="351"/>
        <item x="354"/>
        <item x="157"/>
        <item x="218"/>
        <item x="267"/>
        <item x="89"/>
        <item x="161"/>
        <item x="252"/>
        <item x="241"/>
        <item x="48"/>
        <item x="213"/>
        <item x="200"/>
        <item x="92"/>
        <item x="336"/>
        <item x="201"/>
        <item x="129"/>
        <item x="203"/>
        <item x="315"/>
        <item x="337"/>
        <item x="0"/>
        <item x="22"/>
        <item x="133"/>
        <item x="224"/>
        <item x="145"/>
        <item x="278"/>
        <item x="273"/>
        <item x="171"/>
        <item x="169"/>
        <item x="343"/>
        <item x="240"/>
        <item x="327"/>
        <item x="352"/>
        <item x="311"/>
        <item x="35"/>
        <item x="54"/>
        <item x="303"/>
        <item x="196"/>
        <item x="18"/>
        <item x="113"/>
        <item x="19"/>
        <item x="28"/>
        <item x="173"/>
        <item x="256"/>
        <item x="62"/>
        <item x="237"/>
        <item x="357"/>
        <item x="93"/>
        <item x="195"/>
        <item x="231"/>
        <item x="5"/>
        <item x="301"/>
        <item x="121"/>
        <item x="313"/>
        <item x="151"/>
        <item x="323"/>
        <item x="168"/>
        <item x="261"/>
        <item x="51"/>
        <item x="248"/>
        <item x="235"/>
        <item x="319"/>
        <item x="279"/>
        <item x="84"/>
        <item x="12"/>
        <item x="293"/>
        <item x="291"/>
        <item x="233"/>
        <item x="209"/>
        <item x="223"/>
        <item x="274"/>
        <item x="160"/>
        <item x="7"/>
        <item x="286"/>
        <item x="77"/>
        <item x="135"/>
        <item x="216"/>
        <item x="263"/>
        <item x="251"/>
        <item x="232"/>
        <item x="174"/>
        <item x="302"/>
        <item x="172"/>
        <item x="304"/>
        <item x="328"/>
        <item x="295"/>
        <item x="266"/>
        <item x="26"/>
        <item x="69"/>
        <item x="253"/>
        <item x="163"/>
        <item x="6"/>
        <item x="57"/>
        <item x="164"/>
        <item x="95"/>
        <item x="120"/>
        <item x="334"/>
        <item x="83"/>
        <item x="78"/>
        <item x="141"/>
        <item x="325"/>
        <item x="79"/>
        <item x="96"/>
        <item x="321"/>
        <item x="27"/>
        <item x="123"/>
        <item x="36"/>
        <item x="260"/>
        <item x="246"/>
        <item x="271"/>
        <item x="340"/>
        <item x="128"/>
        <item x="139"/>
        <item x="56"/>
        <item x="297"/>
        <item x="202"/>
        <item x="101"/>
        <item x="29"/>
        <item x="30"/>
        <item x="276"/>
        <item x="181"/>
        <item x="308"/>
        <item x="70"/>
        <item x="85"/>
        <item x="220"/>
        <item x="39"/>
        <item x="179"/>
        <item x="142"/>
        <item x="348"/>
        <item x="186"/>
        <item x="335"/>
        <item x="45"/>
        <item x="137"/>
        <item x="126"/>
        <item x="46"/>
        <item x="155"/>
        <item x="147"/>
        <item x="81"/>
        <item x="221"/>
        <item x="38"/>
        <item x="33"/>
        <item x="91"/>
        <item x="211"/>
        <item x="59"/>
        <item x="177"/>
        <item x="183"/>
        <item x="31"/>
        <item x="272"/>
        <item x="318"/>
        <item x="258"/>
        <item x="60"/>
        <item x="4"/>
        <item x="265"/>
        <item x="130"/>
        <item x="269"/>
        <item x="118"/>
        <item x="307"/>
        <item x="13"/>
        <item x="199"/>
        <item x="109"/>
        <item x="331"/>
        <item x="170"/>
        <item x="90"/>
        <item x="127"/>
        <item x="270"/>
        <item x="344"/>
        <item x="287"/>
        <item x="37"/>
        <item x="353"/>
        <item x="166"/>
        <item x="320"/>
        <item x="8"/>
        <item x="43"/>
        <item x="180"/>
        <item x="215"/>
        <item x="190"/>
        <item x="205"/>
        <item x="159"/>
        <item x="314"/>
        <item x="107"/>
        <item x="99"/>
        <item x="262"/>
        <item x="87"/>
        <item x="61"/>
        <item x="208"/>
        <item x="176"/>
        <item x="175"/>
        <item x="239"/>
        <item x="2"/>
        <item x="53"/>
        <item x="294"/>
        <item x="249"/>
        <item x="187"/>
        <item x="238"/>
        <item x="42"/>
        <item x="165"/>
        <item x="110"/>
        <item x="103"/>
        <item x="102"/>
        <item x="16"/>
        <item x="225"/>
        <item x="342"/>
        <item x="167"/>
        <item x="292"/>
        <item x="254"/>
        <item x="257"/>
        <item x="140"/>
        <item x="152"/>
        <item x="98"/>
        <item x="41"/>
        <item x="283"/>
        <item x="50"/>
        <item x="86"/>
        <item x="146"/>
        <item x="67"/>
        <item x="305"/>
        <item x="247"/>
        <item x="153"/>
        <item x="131"/>
        <item x="122"/>
        <item x="324"/>
        <item x="255"/>
        <item x="117"/>
        <item x="330"/>
        <item x="20"/>
        <item x="316"/>
        <item x="10"/>
        <item x="178"/>
        <item x="158"/>
        <item x="310"/>
        <item x="125"/>
        <item x="317"/>
        <item x="52"/>
        <item x="71"/>
        <item x="229"/>
        <item x="108"/>
        <item x="76"/>
        <item x="282"/>
        <item x="162"/>
        <item x="289"/>
        <item x="230"/>
        <item x="115"/>
        <item x="206"/>
        <item x="312"/>
        <item x="275"/>
        <item x="124"/>
        <item x="298"/>
        <item x="227"/>
        <item x="280"/>
        <item x="150"/>
        <item x="288"/>
        <item x="116"/>
        <item x="185"/>
        <item x="104"/>
        <item x="24"/>
        <item x="322"/>
        <item x="65"/>
        <item x="300"/>
        <item x="105"/>
        <item x="306"/>
        <item x="49"/>
        <item x="156"/>
        <item x="72"/>
        <item x="119"/>
        <item x="296"/>
        <item x="68"/>
        <item x="97"/>
        <item x="338"/>
        <item x="9"/>
        <item x="242"/>
        <item x="58"/>
        <item x="214"/>
        <item x="290"/>
        <item x="281"/>
        <item x="25"/>
        <item x="132"/>
        <item x="15"/>
        <item x="197"/>
        <item x="356"/>
        <item x="188"/>
        <item x="154"/>
        <item x="210"/>
        <item x="358"/>
        <item x="134"/>
        <item x="226"/>
        <item x="106"/>
        <item x="32"/>
        <item x="243"/>
        <item x="234"/>
        <item x="21"/>
        <item x="219"/>
        <item x="189"/>
        <item x="11"/>
        <item x="212"/>
        <item x="268"/>
        <item x="111"/>
        <item x="47"/>
        <item x="345"/>
        <item x="299"/>
        <item x="346"/>
        <item x="3"/>
        <item x="349"/>
        <item x="114"/>
        <item x="64"/>
        <item x="80"/>
        <item x="75"/>
        <item x="204"/>
        <item x="333"/>
        <item x="143"/>
        <item x="63"/>
        <item x="66"/>
        <item x="17"/>
        <item x="149"/>
        <item x="244"/>
        <item x="1"/>
        <item x="23"/>
        <item x="82"/>
        <item x="55"/>
        <item x="136"/>
        <item x="112"/>
        <item x="339"/>
        <item x="350"/>
        <item x="284"/>
        <item x="184"/>
        <item x="245"/>
        <item x="198"/>
        <item x="285"/>
        <item x="148"/>
        <item t="default"/>
      </items>
    </pivotField>
  </pivotFields>
  <rowFields count="2">
    <field x="3"/>
    <field x="2"/>
  </rowFields>
  <rowItems count="27">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t="grand">
      <x/>
    </i>
  </rowItems>
  <colItems count="1">
    <i/>
  </colItems>
  <pageFields count="1">
    <pageField fld="1" hier="-1"/>
  </pageFields>
  <dataFields count="1">
    <dataField name="Sum of Sales" fld="4" baseField="3" baseItem="0" numFmtId="167"/>
  </dataFields>
  <formats count="3">
    <format dxfId="20">
      <pivotArea outline="0" collapsedLevelsAreSubtotals="1" fieldPosition="0"/>
    </format>
    <format dxfId="19">
      <pivotArea outline="0" collapsedLevelsAreSubtotals="1" fieldPosition="0"/>
    </format>
    <format dxfId="18">
      <pivotArea outline="0" collapsedLevelsAreSubtotals="1" fieldPosition="0"/>
    </format>
  </formats>
  <chartFormats count="1">
    <chartFormat chart="2" format="6" series="1">
      <pivotArea type="data" outline="0" fieldPosition="0">
        <references count="1">
          <reference field="4294967294" count="1" selected="0">
            <x v="0"/>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075D114-E8C9-4786-B0AE-0ED7DCC88480}" name="PivotTable3"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C10" firstHeaderRow="0" firstDataRow="1" firstDataCol="1" rowPageCount="1" colPageCount="1"/>
  <pivotFields count="5">
    <pivotField axis="axisRow" showAll="0">
      <items count="6">
        <item x="4"/>
        <item x="3"/>
        <item h="1" x="2"/>
        <item h="1" x="1"/>
        <item h="1" x="0"/>
        <item t="default"/>
      </items>
    </pivotField>
    <pivotField axis="axisRow" showAll="0">
      <items count="4">
        <item x="0"/>
        <item x="1"/>
        <item h="1" x="2"/>
        <item t="default"/>
      </items>
    </pivotField>
    <pivotField showAll="0"/>
    <pivotField axis="axisPage" showAll="0">
      <items count="3">
        <item x="0"/>
        <item x="1"/>
        <item t="default"/>
      </items>
    </pivotField>
    <pivotField dataField="1" numFmtId="167" showAll="0">
      <items count="361">
        <item x="94"/>
        <item x="138"/>
        <item x="222"/>
        <item x="34"/>
        <item x="259"/>
        <item x="277"/>
        <item x="309"/>
        <item x="194"/>
        <item x="228"/>
        <item x="144"/>
        <item x="182"/>
        <item x="236"/>
        <item x="88"/>
        <item x="341"/>
        <item x="73"/>
        <item x="193"/>
        <item x="347"/>
        <item x="326"/>
        <item x="332"/>
        <item x="100"/>
        <item x="264"/>
        <item x="14"/>
        <item x="359"/>
        <item x="191"/>
        <item x="207"/>
        <item x="355"/>
        <item x="40"/>
        <item x="44"/>
        <item x="217"/>
        <item x="329"/>
        <item x="250"/>
        <item x="192"/>
        <item x="74"/>
        <item x="351"/>
        <item x="354"/>
        <item x="157"/>
        <item x="218"/>
        <item x="267"/>
        <item x="89"/>
        <item x="161"/>
        <item x="252"/>
        <item x="241"/>
        <item x="48"/>
        <item x="213"/>
        <item x="200"/>
        <item x="92"/>
        <item x="336"/>
        <item x="201"/>
        <item x="129"/>
        <item x="203"/>
        <item x="315"/>
        <item x="337"/>
        <item x="0"/>
        <item x="22"/>
        <item x="133"/>
        <item x="224"/>
        <item x="145"/>
        <item x="278"/>
        <item x="273"/>
        <item x="171"/>
        <item x="169"/>
        <item x="343"/>
        <item x="240"/>
        <item x="327"/>
        <item x="352"/>
        <item x="311"/>
        <item x="35"/>
        <item x="54"/>
        <item x="303"/>
        <item x="196"/>
        <item x="18"/>
        <item x="113"/>
        <item x="19"/>
        <item x="28"/>
        <item x="173"/>
        <item x="256"/>
        <item x="62"/>
        <item x="237"/>
        <item x="357"/>
        <item x="93"/>
        <item x="195"/>
        <item x="231"/>
        <item x="5"/>
        <item x="301"/>
        <item x="121"/>
        <item x="313"/>
        <item x="151"/>
        <item x="323"/>
        <item x="168"/>
        <item x="261"/>
        <item x="51"/>
        <item x="248"/>
        <item x="235"/>
        <item x="319"/>
        <item x="279"/>
        <item x="84"/>
        <item x="12"/>
        <item x="293"/>
        <item x="291"/>
        <item x="233"/>
        <item x="209"/>
        <item x="223"/>
        <item x="274"/>
        <item x="160"/>
        <item x="7"/>
        <item x="286"/>
        <item x="77"/>
        <item x="135"/>
        <item x="216"/>
        <item x="263"/>
        <item x="251"/>
        <item x="232"/>
        <item x="174"/>
        <item x="302"/>
        <item x="172"/>
        <item x="304"/>
        <item x="328"/>
        <item x="295"/>
        <item x="266"/>
        <item x="26"/>
        <item x="69"/>
        <item x="253"/>
        <item x="163"/>
        <item x="6"/>
        <item x="57"/>
        <item x="164"/>
        <item x="95"/>
        <item x="120"/>
        <item x="334"/>
        <item x="83"/>
        <item x="78"/>
        <item x="141"/>
        <item x="325"/>
        <item x="79"/>
        <item x="96"/>
        <item x="321"/>
        <item x="27"/>
        <item x="123"/>
        <item x="36"/>
        <item x="260"/>
        <item x="246"/>
        <item x="271"/>
        <item x="340"/>
        <item x="128"/>
        <item x="139"/>
        <item x="56"/>
        <item x="297"/>
        <item x="202"/>
        <item x="101"/>
        <item x="29"/>
        <item x="30"/>
        <item x="276"/>
        <item x="181"/>
        <item x="308"/>
        <item x="70"/>
        <item x="85"/>
        <item x="220"/>
        <item x="39"/>
        <item x="179"/>
        <item x="142"/>
        <item x="348"/>
        <item x="186"/>
        <item x="335"/>
        <item x="45"/>
        <item x="137"/>
        <item x="126"/>
        <item x="46"/>
        <item x="155"/>
        <item x="147"/>
        <item x="81"/>
        <item x="221"/>
        <item x="38"/>
        <item x="33"/>
        <item x="91"/>
        <item x="211"/>
        <item x="59"/>
        <item x="177"/>
        <item x="183"/>
        <item x="31"/>
        <item x="272"/>
        <item x="318"/>
        <item x="258"/>
        <item x="60"/>
        <item x="4"/>
        <item x="265"/>
        <item x="130"/>
        <item x="269"/>
        <item x="118"/>
        <item x="307"/>
        <item x="13"/>
        <item x="199"/>
        <item x="109"/>
        <item x="331"/>
        <item x="170"/>
        <item x="90"/>
        <item x="127"/>
        <item x="270"/>
        <item x="344"/>
        <item x="287"/>
        <item x="37"/>
        <item x="353"/>
        <item x="166"/>
        <item x="320"/>
        <item x="8"/>
        <item x="43"/>
        <item x="180"/>
        <item x="215"/>
        <item x="190"/>
        <item x="205"/>
        <item x="159"/>
        <item x="314"/>
        <item x="107"/>
        <item x="99"/>
        <item x="262"/>
        <item x="87"/>
        <item x="61"/>
        <item x="208"/>
        <item x="176"/>
        <item x="175"/>
        <item x="239"/>
        <item x="2"/>
        <item x="53"/>
        <item x="294"/>
        <item x="249"/>
        <item x="187"/>
        <item x="238"/>
        <item x="42"/>
        <item x="165"/>
        <item x="110"/>
        <item x="103"/>
        <item x="102"/>
        <item x="16"/>
        <item x="225"/>
        <item x="342"/>
        <item x="167"/>
        <item x="292"/>
        <item x="254"/>
        <item x="257"/>
        <item x="140"/>
        <item x="152"/>
        <item x="98"/>
        <item x="41"/>
        <item x="283"/>
        <item x="50"/>
        <item x="86"/>
        <item x="146"/>
        <item x="67"/>
        <item x="305"/>
        <item x="247"/>
        <item x="153"/>
        <item x="131"/>
        <item x="122"/>
        <item x="324"/>
        <item x="255"/>
        <item x="117"/>
        <item x="330"/>
        <item x="20"/>
        <item x="316"/>
        <item x="10"/>
        <item x="178"/>
        <item x="158"/>
        <item x="310"/>
        <item x="125"/>
        <item x="317"/>
        <item x="52"/>
        <item x="71"/>
        <item x="229"/>
        <item x="108"/>
        <item x="76"/>
        <item x="282"/>
        <item x="162"/>
        <item x="289"/>
        <item x="230"/>
        <item x="115"/>
        <item x="206"/>
        <item x="312"/>
        <item x="275"/>
        <item x="124"/>
        <item x="298"/>
        <item x="227"/>
        <item x="280"/>
        <item x="150"/>
        <item x="288"/>
        <item x="116"/>
        <item x="185"/>
        <item x="104"/>
        <item x="24"/>
        <item x="322"/>
        <item x="65"/>
        <item x="300"/>
        <item x="105"/>
        <item x="306"/>
        <item x="49"/>
        <item x="156"/>
        <item x="72"/>
        <item x="119"/>
        <item x="296"/>
        <item x="68"/>
        <item x="97"/>
        <item x="338"/>
        <item x="9"/>
        <item x="242"/>
        <item x="58"/>
        <item x="214"/>
        <item x="290"/>
        <item x="281"/>
        <item x="25"/>
        <item x="132"/>
        <item x="15"/>
        <item x="197"/>
        <item x="356"/>
        <item x="188"/>
        <item x="154"/>
        <item x="210"/>
        <item x="358"/>
        <item x="134"/>
        <item x="226"/>
        <item x="106"/>
        <item x="32"/>
        <item x="243"/>
        <item x="234"/>
        <item x="21"/>
        <item x="219"/>
        <item x="189"/>
        <item x="11"/>
        <item x="212"/>
        <item x="268"/>
        <item x="111"/>
        <item x="47"/>
        <item x="345"/>
        <item x="299"/>
        <item x="346"/>
        <item x="3"/>
        <item x="349"/>
        <item x="114"/>
        <item x="64"/>
        <item x="80"/>
        <item x="75"/>
        <item x="204"/>
        <item x="333"/>
        <item x="143"/>
        <item x="63"/>
        <item x="66"/>
        <item x="17"/>
        <item x="149"/>
        <item x="244"/>
        <item x="1"/>
        <item x="23"/>
        <item x="82"/>
        <item x="55"/>
        <item x="136"/>
        <item x="112"/>
        <item x="339"/>
        <item x="350"/>
        <item x="284"/>
        <item x="184"/>
        <item x="245"/>
        <item x="198"/>
        <item x="285"/>
        <item x="148"/>
        <item t="default"/>
      </items>
    </pivotField>
  </pivotFields>
  <rowFields count="2">
    <field x="0"/>
    <field x="1"/>
  </rowFields>
  <rowItems count="7">
    <i>
      <x/>
    </i>
    <i r="1">
      <x/>
    </i>
    <i r="1">
      <x v="1"/>
    </i>
    <i>
      <x v="1"/>
    </i>
    <i r="1">
      <x/>
    </i>
    <i r="1">
      <x v="1"/>
    </i>
    <i t="grand">
      <x/>
    </i>
  </rowItems>
  <colFields count="1">
    <field x="-2"/>
  </colFields>
  <colItems count="2">
    <i>
      <x/>
    </i>
    <i i="1">
      <x v="1"/>
    </i>
  </colItems>
  <pageFields count="1">
    <pageField fld="3" item="1" hier="-1"/>
  </pageFields>
  <dataFields count="2">
    <dataField name="Sales Total" fld="4" baseField="0" baseItem="0" numFmtId="42"/>
    <dataField name="% of Column Total" fld="4" showDataAs="percentOfCol" baseField="0" baseItem="0" numFmtId="168"/>
  </dataFields>
  <formats count="1">
    <format dxfId="17">
      <pivotArea outline="0" collapsedLevelsAreSubtotals="1" fieldPosition="0">
        <references count="1">
          <reference field="4294967294" count="1" selected="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Group1" xr10:uid="{741797A9-4CF5-470D-A0AF-FDF793F625B9}" sourceName="Product Group">
  <data>
    <tabular pivotCacheId="1700503367">
      <items count="5">
        <i x="4" s="1"/>
        <i x="3" s="1"/>
        <i x="2"/>
        <i x="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3D4152C-2CDE-4AF4-B7A5-41C12546BA5D}" sourceName="Year">
  <data>
    <tabular pivotCacheId="1700503367">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456736B-A9E9-4DEA-9884-5A05F46EBF61}" sourceName="Region">
  <data>
    <tabular pivotCacheId="1700503367">
      <items count="3">
        <i x="0" s="1"/>
        <i x="1" s="1"/>
        <i x="2"/>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ent_ID" xr10:uid="{66ED9D83-8614-4128-90AB-0B3E59BD1552}" sourceName="Student ID">
  <pivotTables>
    <pivotTable tabId="3" name="PivotTable8"/>
  </pivotTables>
  <data>
    <tabular pivotCacheId="957606856">
      <items count="37">
        <i x="0" s="1"/>
        <i x="3" s="1"/>
        <i x="2" s="1"/>
        <i x="1" s="1"/>
        <i x="5" s="1"/>
        <i x="4" s="1"/>
        <i x="6" s="1"/>
        <i x="8" s="1"/>
        <i x="7" s="1"/>
        <i x="9" s="1"/>
        <i x="10" s="1"/>
        <i x="11" s="1"/>
        <i x="12" s="1"/>
        <i x="13" s="1"/>
        <i x="14" s="1"/>
        <i x="16" s="1"/>
        <i x="15" s="1"/>
        <i x="18" s="1"/>
        <i x="17" s="1"/>
        <i x="20" s="1"/>
        <i x="19" s="1"/>
        <i x="21" s="1"/>
        <i x="22" s="1"/>
        <i x="24" s="1"/>
        <i x="23" s="1"/>
        <i x="25" s="1"/>
        <i x="26" s="1"/>
        <i x="28" s="1"/>
        <i x="27" s="1"/>
        <i x="32" s="1"/>
        <i x="30" s="1"/>
        <i x="31" s="1"/>
        <i x="34" s="1"/>
        <i x="35" s="1"/>
        <i x="33" s="1"/>
        <i x="29" s="1"/>
        <i x="36"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0CCA4D93-E8E4-47A0-8FEF-7C72E71C86D4}" sourceName="Region">
  <pivotTables>
    <pivotTable tabId="6" name="TablaDinámica1"/>
  </pivotTables>
  <data>
    <tabular pivotCacheId="606182232">
      <items count="13">
        <i x="7"/>
        <i x="9"/>
        <i x="6"/>
        <i x="2"/>
        <i x="4"/>
        <i x="0"/>
        <i x="10"/>
        <i x="1" s="1"/>
        <i x="12"/>
        <i x="5"/>
        <i x="3"/>
        <i x="8"/>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udent ID" xr10:uid="{093CED42-A09E-4766-9847-ED9D9D5E9B86}" cache="Slicer_Student_ID" caption="Student I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F96CC9F7-F2CA-4A43-91A6-5F10072A6ECC}" cache="Slicer_Region1" caption="Regio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Group 1" xr10:uid="{22AFDD70-E3FB-4395-BC0D-F630C88CF298}" cache="Slicer_Product_Group1" caption="Product Group" style="SlicerStyleLight4" rowHeight="225425"/>
  <slicer name="Year" xr10:uid="{5F1C9F96-1C7F-4768-84BC-100525B09538}" cache="Slicer_Year" caption="Year" style="SlicerStyleLight4" rowHeight="225425"/>
  <slicer name="Region" xr10:uid="{68EFAAA7-0CFD-4317-82F6-C911B4E00D35}" cache="Slicer_Region" caption="Region" style="SlicerStyleLight4"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2EFA6C-87E4-4859-A906-4732765A441B}" name="Clientesnuevos" displayName="Clientesnuevos" ref="A1:I60" totalsRowShown="0" headerRowDxfId="24">
  <autoFilter ref="A1:I60" xr:uid="{32DF3951-45F9-4DC0-8957-E93CA7185AF7}"/>
  <tableColumns count="9">
    <tableColumn id="1" xr3:uid="{3FE29F93-2140-4DE1-8F8D-57762C40B5AC}" name="Fecha venta" dataDxfId="23"/>
    <tableColumn id="2" xr3:uid="{D87140C0-4009-43D2-8BBA-AFA39A2C7AA4}" name="Producto"/>
    <tableColumn id="3" xr3:uid="{1914E399-F044-4798-AE03-DAA8235CAD34}" name="Procedencia"/>
    <tableColumn id="4" xr3:uid="{2D9A2EEA-8563-40CF-AF5A-A07113EA2788}" name="Categoría"/>
    <tableColumn id="5" xr3:uid="{DE635F46-074E-4B82-85B3-A2415BB13757}" name="Vendedor"/>
    <tableColumn id="6" xr3:uid="{05F7742D-41E9-466B-BCFD-9133CD75DF25}" name="PrICE" dataDxfId="22"/>
    <tableColumn id="7" xr3:uid="{59CF4F2E-1276-4E2A-BE1C-DD38B225AFCE}" name="Cantidad vendida"/>
    <tableColumn id="8" xr3:uid="{A23B6BBD-E8C9-4171-8C57-A89BF26FB99A}" name="Total collected." dataDxfId="21">
      <calculatedColumnFormula>F2*G2</calculatedColumnFormula>
    </tableColumn>
    <tableColumn id="9" xr3:uid="{89FD940C-78EE-43BD-A7FB-901EE4168589}" name="condition" dataDxfId="3">
      <calculatedColumnFormula>IF(Clientesnuevos[[#This Row],[Total collected.]]&gt;=200,TRUE,"")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BD18878-D807-48EE-82AC-CA98F5949D51}" name="ExamResults" displayName="ExamResults" ref="A1:E15" totalsRowShown="0" headerRowDxfId="15" dataDxfId="14" headerRowBorderDxfId="12" tableBorderDxfId="13" totalsRowBorderDxfId="11">
  <tableColumns count="5">
    <tableColumn id="1" xr3:uid="{DAAC4EBB-2E7E-47E7-B4D2-6D957B70C1CA}" name="Name" dataDxfId="10"/>
    <tableColumn id="2" xr3:uid="{2A6C5D71-D0B8-43FB-B24A-F70218AFD52F}" name="Exam-1" dataDxfId="9"/>
    <tableColumn id="3" xr3:uid="{431E48DE-DA1A-41E0-B707-BE265780A84D}" name="Exam-2" dataDxfId="8"/>
    <tableColumn id="4" xr3:uid="{98D6E2C8-D1E0-4513-BB47-984F5609C420}" name="Exam-3" dataDxfId="7"/>
    <tableColumn id="5" xr3:uid="{4C40CEA5-BCB9-4750-9D37-0068AFAB517B}" name="Exam-4" dataDxfId="6"/>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9"/>
  <sheetViews>
    <sheetView topLeftCell="A16" workbookViewId="0">
      <selection activeCell="M24" sqref="M24"/>
    </sheetView>
  </sheetViews>
  <sheetFormatPr defaultRowHeight="15" x14ac:dyDescent="0.25"/>
  <cols>
    <col min="9" max="9" width="10" bestFit="1" customWidth="1"/>
    <col min="11" max="11" width="19.28515625" customWidth="1"/>
  </cols>
  <sheetData>
    <row r="1" spans="1:11" x14ac:dyDescent="0.25">
      <c r="A1" s="56">
        <v>1</v>
      </c>
      <c r="B1" s="58" t="s">
        <v>0</v>
      </c>
      <c r="C1" s="58"/>
      <c r="D1" s="58"/>
      <c r="E1" s="58"/>
      <c r="F1" s="58"/>
      <c r="G1" s="58"/>
      <c r="H1" s="58"/>
      <c r="I1" s="58"/>
      <c r="J1" s="58"/>
      <c r="K1" s="58"/>
    </row>
    <row r="2" spans="1:11" x14ac:dyDescent="0.25">
      <c r="A2" s="56"/>
      <c r="B2" s="58"/>
      <c r="C2" s="58"/>
      <c r="D2" s="58"/>
      <c r="E2" s="58"/>
      <c r="F2" s="58"/>
      <c r="G2" s="58"/>
      <c r="H2" s="58"/>
      <c r="I2" s="58"/>
      <c r="J2" s="58"/>
      <c r="K2" s="58"/>
    </row>
    <row r="3" spans="1:11" x14ac:dyDescent="0.25">
      <c r="A3" s="56"/>
      <c r="B3" s="58"/>
      <c r="C3" s="58"/>
      <c r="D3" s="58"/>
      <c r="E3" s="58"/>
      <c r="F3" s="58"/>
      <c r="G3" s="58"/>
      <c r="H3" s="58"/>
      <c r="I3" s="58"/>
      <c r="J3" s="58"/>
      <c r="K3" s="58"/>
    </row>
    <row r="4" spans="1:11" ht="15" customHeight="1" x14ac:dyDescent="0.25">
      <c r="A4" s="56">
        <v>2</v>
      </c>
      <c r="B4" s="58" t="s">
        <v>1</v>
      </c>
      <c r="C4" s="58"/>
      <c r="D4" s="58"/>
      <c r="E4" s="58"/>
      <c r="F4" s="58"/>
      <c r="G4" s="58"/>
      <c r="H4" s="58"/>
      <c r="I4" s="58"/>
      <c r="J4" s="58"/>
      <c r="K4" s="58"/>
    </row>
    <row r="5" spans="1:11" ht="15" customHeight="1" x14ac:dyDescent="0.25">
      <c r="A5" s="56"/>
      <c r="B5" s="58"/>
      <c r="C5" s="58"/>
      <c r="D5" s="58"/>
      <c r="E5" s="58"/>
      <c r="F5" s="58"/>
      <c r="G5" s="58"/>
      <c r="H5" s="58"/>
      <c r="I5" s="58"/>
      <c r="J5" s="58"/>
      <c r="K5" s="58"/>
    </row>
    <row r="6" spans="1:11" ht="15" customHeight="1" x14ac:dyDescent="0.25">
      <c r="A6" s="56"/>
      <c r="B6" s="58"/>
      <c r="C6" s="58"/>
      <c r="D6" s="58"/>
      <c r="E6" s="58"/>
      <c r="F6" s="58"/>
      <c r="G6" s="58"/>
      <c r="H6" s="58"/>
      <c r="I6" s="58"/>
      <c r="J6" s="58"/>
      <c r="K6" s="58"/>
    </row>
    <row r="7" spans="1:11" ht="15" customHeight="1" x14ac:dyDescent="0.25">
      <c r="A7" s="56">
        <v>3</v>
      </c>
      <c r="B7" s="58" t="s">
        <v>13</v>
      </c>
      <c r="C7" s="58"/>
      <c r="D7" s="58"/>
      <c r="E7" s="58"/>
      <c r="F7" s="58"/>
      <c r="G7" s="58"/>
      <c r="H7" s="58"/>
      <c r="I7" s="58"/>
      <c r="J7" s="58"/>
      <c r="K7" s="58"/>
    </row>
    <row r="8" spans="1:11" ht="15" customHeight="1" x14ac:dyDescent="0.25">
      <c r="A8" s="56"/>
      <c r="B8" s="58"/>
      <c r="C8" s="58"/>
      <c r="D8" s="58"/>
      <c r="E8" s="58"/>
      <c r="F8" s="58"/>
      <c r="G8" s="58"/>
      <c r="H8" s="58"/>
      <c r="I8" s="58"/>
      <c r="J8" s="58"/>
      <c r="K8" s="58"/>
    </row>
    <row r="9" spans="1:11" ht="15" customHeight="1" x14ac:dyDescent="0.25">
      <c r="A9" s="56"/>
      <c r="B9" s="58"/>
      <c r="C9" s="58"/>
      <c r="D9" s="58"/>
      <c r="E9" s="58"/>
      <c r="F9" s="58"/>
      <c r="G9" s="58"/>
      <c r="H9" s="58"/>
      <c r="I9" s="58"/>
      <c r="J9" s="58"/>
      <c r="K9" s="58"/>
    </row>
    <row r="10" spans="1:11" ht="15" customHeight="1" x14ac:dyDescent="0.25">
      <c r="A10" s="56">
        <v>4</v>
      </c>
      <c r="B10" s="58" t="s">
        <v>274</v>
      </c>
      <c r="C10" s="58"/>
      <c r="D10" s="58"/>
      <c r="E10" s="58"/>
      <c r="F10" s="58"/>
      <c r="G10" s="58"/>
      <c r="H10" s="58"/>
      <c r="I10" s="58"/>
      <c r="J10" s="58"/>
      <c r="K10" s="58"/>
    </row>
    <row r="11" spans="1:11" ht="15" customHeight="1" x14ac:dyDescent="0.25">
      <c r="A11" s="56"/>
      <c r="B11" s="58"/>
      <c r="C11" s="58"/>
      <c r="D11" s="58"/>
      <c r="E11" s="58"/>
      <c r="F11" s="58"/>
      <c r="G11" s="58"/>
      <c r="H11" s="58"/>
      <c r="I11" s="58"/>
      <c r="J11" s="58"/>
      <c r="K11" s="58"/>
    </row>
    <row r="12" spans="1:11" ht="15" customHeight="1" x14ac:dyDescent="0.25">
      <c r="A12" s="56"/>
      <c r="B12" s="58"/>
      <c r="C12" s="58"/>
      <c r="D12" s="58"/>
      <c r="E12" s="58"/>
      <c r="F12" s="58"/>
      <c r="G12" s="58"/>
      <c r="H12" s="58"/>
      <c r="I12" s="58"/>
      <c r="J12" s="58"/>
      <c r="K12" s="58"/>
    </row>
    <row r="13" spans="1:11" ht="15" customHeight="1" x14ac:dyDescent="0.25">
      <c r="A13" s="56">
        <v>5</v>
      </c>
      <c r="B13" s="58" t="s">
        <v>69</v>
      </c>
      <c r="C13" s="58"/>
      <c r="D13" s="58"/>
      <c r="E13" s="58"/>
      <c r="F13" s="58"/>
      <c r="G13" s="58"/>
      <c r="H13" s="58"/>
      <c r="I13" s="58"/>
      <c r="J13" s="58"/>
      <c r="K13" s="58"/>
    </row>
    <row r="14" spans="1:11" ht="15" customHeight="1" x14ac:dyDescent="0.25">
      <c r="A14" s="56"/>
      <c r="B14" s="58"/>
      <c r="C14" s="58"/>
      <c r="D14" s="58"/>
      <c r="E14" s="58"/>
      <c r="F14" s="58"/>
      <c r="G14" s="58"/>
      <c r="H14" s="58"/>
      <c r="I14" s="58"/>
      <c r="J14" s="58"/>
      <c r="K14" s="58"/>
    </row>
    <row r="15" spans="1:11" ht="15" customHeight="1" x14ac:dyDescent="0.25">
      <c r="A15" s="56"/>
      <c r="B15" s="58"/>
      <c r="C15" s="58"/>
      <c r="D15" s="58"/>
      <c r="E15" s="58"/>
      <c r="F15" s="58"/>
      <c r="G15" s="58"/>
      <c r="H15" s="58"/>
      <c r="I15" s="58"/>
      <c r="J15" s="58"/>
      <c r="K15" s="58"/>
    </row>
    <row r="16" spans="1:11" ht="15" customHeight="1" x14ac:dyDescent="0.25">
      <c r="A16" s="56">
        <v>6</v>
      </c>
      <c r="B16" s="58" t="s">
        <v>70</v>
      </c>
      <c r="C16" s="58"/>
      <c r="D16" s="58"/>
      <c r="E16" s="58"/>
      <c r="F16" s="58"/>
      <c r="G16" s="58"/>
      <c r="H16" s="58"/>
      <c r="I16" s="58"/>
      <c r="J16" s="58"/>
      <c r="K16" s="58"/>
    </row>
    <row r="17" spans="1:14" ht="15" customHeight="1" x14ac:dyDescent="0.25">
      <c r="A17" s="56"/>
      <c r="B17" s="58"/>
      <c r="C17" s="58"/>
      <c r="D17" s="58"/>
      <c r="E17" s="58"/>
      <c r="F17" s="58"/>
      <c r="G17" s="58"/>
      <c r="H17" s="58"/>
      <c r="I17" s="58"/>
      <c r="J17" s="58"/>
      <c r="K17" s="58"/>
    </row>
    <row r="18" spans="1:14" ht="15" customHeight="1" x14ac:dyDescent="0.25">
      <c r="A18" s="56"/>
      <c r="B18" s="58"/>
      <c r="C18" s="58"/>
      <c r="D18" s="58"/>
      <c r="E18" s="58"/>
      <c r="F18" s="58"/>
      <c r="G18" s="58"/>
      <c r="H18" s="58"/>
      <c r="I18" s="58"/>
      <c r="J18" s="58"/>
      <c r="K18" s="58"/>
    </row>
    <row r="19" spans="1:14" ht="15" customHeight="1" x14ac:dyDescent="0.25">
      <c r="A19" s="56">
        <v>7</v>
      </c>
      <c r="B19" s="58" t="s">
        <v>197</v>
      </c>
      <c r="C19" s="58"/>
      <c r="D19" s="58"/>
      <c r="E19" s="58"/>
      <c r="F19" s="58"/>
      <c r="G19" s="58"/>
      <c r="H19" s="58"/>
      <c r="I19" s="58"/>
      <c r="J19" s="58"/>
      <c r="K19" s="58"/>
    </row>
    <row r="20" spans="1:14" ht="15" customHeight="1" x14ac:dyDescent="0.25">
      <c r="A20" s="56"/>
      <c r="B20" s="58"/>
      <c r="C20" s="58"/>
      <c r="D20" s="58"/>
      <c r="E20" s="58"/>
      <c r="F20" s="58"/>
      <c r="G20" s="58"/>
      <c r="H20" s="58"/>
      <c r="I20" s="58"/>
      <c r="J20" s="58"/>
      <c r="K20" s="58"/>
    </row>
    <row r="21" spans="1:14" ht="15" customHeight="1" x14ac:dyDescent="0.25">
      <c r="A21" s="56"/>
      <c r="B21" s="58"/>
      <c r="C21" s="58"/>
      <c r="D21" s="58"/>
      <c r="E21" s="58"/>
      <c r="F21" s="58"/>
      <c r="G21" s="58"/>
      <c r="H21" s="58"/>
      <c r="I21" s="58"/>
      <c r="J21" s="58"/>
      <c r="K21" s="58"/>
    </row>
    <row r="22" spans="1:14" ht="15" customHeight="1" x14ac:dyDescent="0.25">
      <c r="A22" s="56">
        <v>8</v>
      </c>
      <c r="B22" s="75" t="s">
        <v>198</v>
      </c>
      <c r="C22" s="76"/>
      <c r="D22" s="76"/>
      <c r="E22" s="76"/>
      <c r="F22" s="76"/>
      <c r="G22" s="76"/>
      <c r="H22" s="76"/>
      <c r="I22" s="76"/>
      <c r="J22" s="76"/>
      <c r="K22" s="77"/>
      <c r="N22" s="84"/>
    </row>
    <row r="23" spans="1:14" ht="15" customHeight="1" x14ac:dyDescent="0.25">
      <c r="A23" s="56"/>
      <c r="B23" s="78"/>
      <c r="C23" s="79"/>
      <c r="D23" s="79"/>
      <c r="E23" s="79"/>
      <c r="F23" s="79"/>
      <c r="G23" s="79"/>
      <c r="H23" s="79"/>
      <c r="I23" s="79"/>
      <c r="J23" s="79"/>
      <c r="K23" s="80"/>
    </row>
    <row r="24" spans="1:14" ht="35.25" customHeight="1" x14ac:dyDescent="0.25">
      <c r="A24" s="56"/>
      <c r="B24" s="81"/>
      <c r="C24" s="82"/>
      <c r="D24" s="82"/>
      <c r="E24" s="82"/>
      <c r="F24" s="82"/>
      <c r="G24" s="82"/>
      <c r="H24" s="82"/>
      <c r="I24" s="82"/>
      <c r="J24" s="82"/>
      <c r="K24" s="83"/>
    </row>
    <row r="25" spans="1:14" ht="15" customHeight="1" x14ac:dyDescent="0.25">
      <c r="A25" s="56">
        <v>9</v>
      </c>
      <c r="B25" s="58" t="s">
        <v>277</v>
      </c>
      <c r="C25" s="58"/>
      <c r="D25" s="58"/>
      <c r="E25" s="58"/>
      <c r="F25" s="58"/>
      <c r="G25" s="58"/>
      <c r="H25" s="58"/>
      <c r="I25" s="58"/>
      <c r="J25" s="58"/>
      <c r="K25" s="58"/>
    </row>
    <row r="26" spans="1:14" ht="15" customHeight="1" x14ac:dyDescent="0.25">
      <c r="A26" s="56"/>
      <c r="B26" s="58"/>
      <c r="C26" s="58"/>
      <c r="D26" s="58"/>
      <c r="E26" s="58"/>
      <c r="F26" s="58"/>
      <c r="G26" s="58"/>
      <c r="H26" s="58"/>
      <c r="I26" s="58"/>
      <c r="J26" s="58"/>
      <c r="K26" s="58"/>
    </row>
    <row r="27" spans="1:14" ht="15" customHeight="1" x14ac:dyDescent="0.25">
      <c r="A27" s="56"/>
      <c r="B27" s="58"/>
      <c r="C27" s="58"/>
      <c r="D27" s="58"/>
      <c r="E27" s="58"/>
      <c r="F27" s="58"/>
      <c r="G27" s="58"/>
      <c r="H27" s="58"/>
      <c r="I27" s="58"/>
      <c r="J27" s="58"/>
      <c r="K27" s="58"/>
    </row>
    <row r="28" spans="1:14" ht="15" customHeight="1" x14ac:dyDescent="0.25">
      <c r="A28" s="56">
        <v>10</v>
      </c>
      <c r="B28" s="58" t="s">
        <v>276</v>
      </c>
      <c r="C28" s="58"/>
      <c r="D28" s="58"/>
      <c r="E28" s="58"/>
      <c r="F28" s="58"/>
      <c r="G28" s="58"/>
      <c r="H28" s="58"/>
      <c r="I28" s="58"/>
      <c r="J28" s="58"/>
      <c r="K28" s="58"/>
    </row>
    <row r="29" spans="1:14" ht="15" customHeight="1" x14ac:dyDescent="0.25">
      <c r="A29" s="56"/>
      <c r="B29" s="58"/>
      <c r="C29" s="58"/>
      <c r="D29" s="58"/>
      <c r="E29" s="58"/>
      <c r="F29" s="58"/>
      <c r="G29" s="58"/>
      <c r="H29" s="58"/>
      <c r="I29" s="58"/>
      <c r="J29" s="58"/>
      <c r="K29" s="58"/>
    </row>
    <row r="30" spans="1:14" ht="15" customHeight="1" x14ac:dyDescent="0.25">
      <c r="A30" s="56"/>
      <c r="B30" s="58"/>
      <c r="C30" s="58"/>
      <c r="D30" s="58"/>
      <c r="E30" s="58"/>
      <c r="F30" s="58"/>
      <c r="G30" s="58"/>
      <c r="H30" s="58"/>
      <c r="I30" s="58"/>
      <c r="J30" s="58"/>
      <c r="K30" s="58"/>
    </row>
    <row r="31" spans="1:14" ht="15" customHeight="1" x14ac:dyDescent="0.25">
      <c r="A31" s="56">
        <v>11</v>
      </c>
      <c r="B31" s="58" t="s">
        <v>275</v>
      </c>
      <c r="C31" s="58"/>
      <c r="D31" s="58"/>
      <c r="E31" s="58"/>
      <c r="F31" s="58"/>
      <c r="G31" s="58"/>
      <c r="H31" s="58"/>
      <c r="I31" s="58"/>
      <c r="J31" s="58"/>
      <c r="K31" s="58"/>
    </row>
    <row r="32" spans="1:14" ht="15" customHeight="1" x14ac:dyDescent="0.25">
      <c r="A32" s="56"/>
      <c r="B32" s="58"/>
      <c r="C32" s="58"/>
      <c r="D32" s="58"/>
      <c r="E32" s="58"/>
      <c r="F32" s="58"/>
      <c r="G32" s="58"/>
      <c r="H32" s="58"/>
      <c r="I32" s="58"/>
      <c r="J32" s="58"/>
      <c r="K32" s="58"/>
    </row>
    <row r="33" spans="1:11" ht="15" customHeight="1" x14ac:dyDescent="0.25">
      <c r="A33" s="56"/>
      <c r="B33" s="58"/>
      <c r="C33" s="58"/>
      <c r="D33" s="58"/>
      <c r="E33" s="58"/>
      <c r="F33" s="58"/>
      <c r="G33" s="58"/>
      <c r="H33" s="58"/>
      <c r="I33" s="58"/>
      <c r="J33" s="58"/>
      <c r="K33" s="58"/>
    </row>
    <row r="34" spans="1:11" ht="15" customHeight="1" x14ac:dyDescent="0.25">
      <c r="A34" s="56">
        <v>12</v>
      </c>
      <c r="B34" s="58" t="s">
        <v>331</v>
      </c>
      <c r="C34" s="58"/>
      <c r="D34" s="58"/>
      <c r="E34" s="58"/>
      <c r="F34" s="58"/>
      <c r="G34" s="58"/>
      <c r="H34" s="58"/>
      <c r="I34" s="58"/>
      <c r="J34" s="58"/>
      <c r="K34" s="58"/>
    </row>
    <row r="35" spans="1:11" ht="15" customHeight="1" x14ac:dyDescent="0.25">
      <c r="A35" s="56"/>
      <c r="B35" s="58"/>
      <c r="C35" s="58"/>
      <c r="D35" s="58"/>
      <c r="E35" s="58"/>
      <c r="F35" s="58"/>
      <c r="G35" s="58"/>
      <c r="H35" s="58"/>
      <c r="I35" s="58"/>
      <c r="J35" s="58"/>
      <c r="K35" s="58"/>
    </row>
    <row r="36" spans="1:11" ht="15" customHeight="1" x14ac:dyDescent="0.25">
      <c r="A36" s="56"/>
      <c r="B36" s="58"/>
      <c r="C36" s="58"/>
      <c r="D36" s="58"/>
      <c r="E36" s="58"/>
      <c r="F36" s="58"/>
      <c r="G36" s="58"/>
      <c r="H36" s="58"/>
      <c r="I36" s="58"/>
      <c r="J36" s="58"/>
      <c r="K36" s="58"/>
    </row>
    <row r="37" spans="1:11" ht="15" customHeight="1" x14ac:dyDescent="0.25">
      <c r="A37" s="56">
        <v>13</v>
      </c>
      <c r="B37" s="58" t="s">
        <v>322</v>
      </c>
      <c r="C37" s="58"/>
      <c r="D37" s="58"/>
      <c r="E37" s="58"/>
      <c r="F37" s="58"/>
      <c r="G37" s="58"/>
      <c r="H37" s="58"/>
      <c r="I37" s="58"/>
      <c r="J37" s="58"/>
      <c r="K37" s="58"/>
    </row>
    <row r="38" spans="1:11" ht="15" customHeight="1" x14ac:dyDescent="0.25">
      <c r="A38" s="56"/>
      <c r="B38" s="58"/>
      <c r="C38" s="58"/>
      <c r="D38" s="58"/>
      <c r="E38" s="58"/>
      <c r="F38" s="58"/>
      <c r="G38" s="58"/>
      <c r="H38" s="58"/>
      <c r="I38" s="58"/>
      <c r="J38" s="58"/>
      <c r="K38" s="58"/>
    </row>
    <row r="39" spans="1:11" ht="15" customHeight="1" x14ac:dyDescent="0.25">
      <c r="A39" s="56"/>
      <c r="B39" s="58"/>
      <c r="C39" s="58"/>
      <c r="D39" s="58"/>
      <c r="E39" s="58"/>
      <c r="F39" s="58"/>
      <c r="G39" s="58"/>
      <c r="H39" s="58"/>
      <c r="I39" s="58"/>
      <c r="J39" s="58"/>
      <c r="K39" s="58"/>
    </row>
  </sheetData>
  <mergeCells count="26">
    <mergeCell ref="A22:A24"/>
    <mergeCell ref="B22:K24"/>
    <mergeCell ref="B13:K15"/>
    <mergeCell ref="B16:K18"/>
    <mergeCell ref="B19:K21"/>
    <mergeCell ref="A13:A15"/>
    <mergeCell ref="A16:A18"/>
    <mergeCell ref="A19:A21"/>
    <mergeCell ref="B10:K12"/>
    <mergeCell ref="A1:A3"/>
    <mergeCell ref="A4:A6"/>
    <mergeCell ref="A7:A9"/>
    <mergeCell ref="A10:A12"/>
    <mergeCell ref="B1:K3"/>
    <mergeCell ref="B4:K6"/>
    <mergeCell ref="B7:K9"/>
    <mergeCell ref="A25:A27"/>
    <mergeCell ref="A28:A30"/>
    <mergeCell ref="B25:K27"/>
    <mergeCell ref="B28:K30"/>
    <mergeCell ref="B31:K33"/>
    <mergeCell ref="A34:A36"/>
    <mergeCell ref="B34:K36"/>
    <mergeCell ref="A37:A39"/>
    <mergeCell ref="B37:K39"/>
    <mergeCell ref="A31:A3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AFD02-A1A2-46E0-8794-CB89C0B01CA9}">
  <sheetPr>
    <tabColor rgb="FF92D050"/>
  </sheetPr>
  <dimension ref="A1:T56"/>
  <sheetViews>
    <sheetView topLeftCell="E10" zoomScaleNormal="100" workbookViewId="0">
      <selection activeCell="H21" sqref="H21"/>
    </sheetView>
  </sheetViews>
  <sheetFormatPr defaultRowHeight="15" x14ac:dyDescent="0.25"/>
  <cols>
    <col min="1" max="1" width="10.7109375" customWidth="1"/>
    <col min="2" max="2" width="19" customWidth="1"/>
    <col min="3" max="3" width="13.140625" customWidth="1"/>
    <col min="4" max="4" width="17" customWidth="1"/>
    <col min="5" max="5" width="13.7109375" customWidth="1"/>
    <col min="6" max="6" width="14.28515625" customWidth="1"/>
    <col min="7" max="8" width="13.140625" customWidth="1"/>
    <col min="9" max="9" width="16.7109375" customWidth="1"/>
  </cols>
  <sheetData>
    <row r="1" spans="1:8" ht="23.25" x14ac:dyDescent="0.35">
      <c r="A1" s="71" t="s">
        <v>321</v>
      </c>
      <c r="B1" s="71"/>
      <c r="C1" s="71"/>
      <c r="D1" s="71"/>
      <c r="E1" s="71"/>
      <c r="F1" s="71"/>
    </row>
    <row r="2" spans="1:8" x14ac:dyDescent="0.25">
      <c r="A2" s="7" t="s">
        <v>320</v>
      </c>
      <c r="D2" t="s">
        <v>319</v>
      </c>
    </row>
    <row r="3" spans="1:8" x14ac:dyDescent="0.25">
      <c r="A3" s="7" t="s">
        <v>318</v>
      </c>
    </row>
    <row r="5" spans="1:8" x14ac:dyDescent="0.25">
      <c r="A5" s="44" t="s">
        <v>317</v>
      </c>
      <c r="B5" s="43">
        <f>COUNTA(A20:A56)</f>
        <v>37</v>
      </c>
    </row>
    <row r="7" spans="1:8" ht="15" customHeight="1" x14ac:dyDescent="0.25">
      <c r="A7" s="72" t="s">
        <v>316</v>
      </c>
      <c r="B7" s="42" t="s">
        <v>315</v>
      </c>
      <c r="C7" s="41" t="s">
        <v>314</v>
      </c>
      <c r="D7" s="40" t="s">
        <v>313</v>
      </c>
      <c r="E7" s="40" t="s">
        <v>312</v>
      </c>
      <c r="F7" s="40" t="s">
        <v>311</v>
      </c>
      <c r="G7" s="39" t="s">
        <v>310</v>
      </c>
      <c r="H7" s="38" t="s">
        <v>309</v>
      </c>
    </row>
    <row r="8" spans="1:8" x14ac:dyDescent="0.25">
      <c r="A8" s="73"/>
      <c r="B8" s="36" t="s">
        <v>305</v>
      </c>
      <c r="C8" s="35">
        <v>0.1</v>
      </c>
      <c r="D8" s="34">
        <f>MEDIAN(B20:B56)</f>
        <v>80</v>
      </c>
      <c r="E8" s="34">
        <f>AVERAGE(B20:B56)</f>
        <v>72.027027027027032</v>
      </c>
      <c r="F8" s="34">
        <f>MAX(B20:B56)</f>
        <v>95</v>
      </c>
      <c r="G8" s="34">
        <f>MIN(B20:B56)</f>
        <v>0</v>
      </c>
      <c r="H8" s="33">
        <f t="shared" ref="H8:H14" si="0">F8-G8</f>
        <v>95</v>
      </c>
    </row>
    <row r="9" spans="1:8" x14ac:dyDescent="0.25">
      <c r="A9" s="73"/>
      <c r="B9" s="36" t="s">
        <v>304</v>
      </c>
      <c r="C9" s="35">
        <v>0.1</v>
      </c>
      <c r="D9" s="34">
        <f>MEDIAN(C20:C56)</f>
        <v>85</v>
      </c>
      <c r="E9" s="34">
        <f>AVERAGE(C20:C56)</f>
        <v>79.459459459459453</v>
      </c>
      <c r="F9" s="34">
        <f>MAX(C20:C56)</f>
        <v>100</v>
      </c>
      <c r="G9" s="34">
        <f>MIN(C20:C56)</f>
        <v>30</v>
      </c>
      <c r="H9" s="33">
        <f t="shared" si="0"/>
        <v>70</v>
      </c>
    </row>
    <row r="10" spans="1:8" x14ac:dyDescent="0.25">
      <c r="A10" s="73"/>
      <c r="B10" s="36" t="s">
        <v>303</v>
      </c>
      <c r="C10" s="35">
        <v>0.1</v>
      </c>
      <c r="D10" s="34">
        <f>MEDIAN(D20:D56)</f>
        <v>75</v>
      </c>
      <c r="E10" s="34">
        <f>AVERAGE(D20:D56)</f>
        <v>74.027027027027032</v>
      </c>
      <c r="F10" s="34">
        <f>MAX(D20:D56)</f>
        <v>100</v>
      </c>
      <c r="G10" s="34">
        <f>MIN(D20:D56)</f>
        <v>30</v>
      </c>
      <c r="H10" s="33">
        <f t="shared" si="0"/>
        <v>70</v>
      </c>
    </row>
    <row r="11" spans="1:8" x14ac:dyDescent="0.25">
      <c r="A11" s="73"/>
      <c r="B11" s="36" t="s">
        <v>302</v>
      </c>
      <c r="C11" s="35">
        <v>0.1</v>
      </c>
      <c r="D11" s="34">
        <f>MEDIAN(E20:E56)</f>
        <v>87</v>
      </c>
      <c r="E11" s="34">
        <f>AVERAGE(E20:E56)</f>
        <v>78.297297297297291</v>
      </c>
      <c r="F11" s="34">
        <f>MAX(E20:E56)</f>
        <v>100</v>
      </c>
      <c r="G11" s="34">
        <f>MIN(E20:E56)</f>
        <v>30</v>
      </c>
      <c r="H11" s="33">
        <f t="shared" si="0"/>
        <v>70</v>
      </c>
    </row>
    <row r="12" spans="1:8" x14ac:dyDescent="0.25">
      <c r="A12" s="73"/>
      <c r="B12" s="36" t="s">
        <v>301</v>
      </c>
      <c r="C12" s="37">
        <v>0.25</v>
      </c>
      <c r="D12" s="34">
        <f>MEDIAN(F20:F56)</f>
        <v>90</v>
      </c>
      <c r="E12" s="34">
        <f>AVERAGE(F20:F56)</f>
        <v>87</v>
      </c>
      <c r="F12" s="34">
        <f>MAX(F20:F56)</f>
        <v>100</v>
      </c>
      <c r="G12" s="34">
        <f>MIN(F20:F56)</f>
        <v>34</v>
      </c>
      <c r="H12" s="33">
        <f t="shared" si="0"/>
        <v>66</v>
      </c>
    </row>
    <row r="13" spans="1:8" x14ac:dyDescent="0.25">
      <c r="A13" s="73"/>
      <c r="B13" s="36" t="s">
        <v>300</v>
      </c>
      <c r="C13" s="35">
        <v>0.1</v>
      </c>
      <c r="D13" s="34">
        <f>MEDIAN(G20:G56)</f>
        <v>59</v>
      </c>
      <c r="E13" s="34">
        <f>AVERAGE(G20:G56)</f>
        <v>59.486486486486484</v>
      </c>
      <c r="F13" s="34">
        <f>MAX(G20:G56)</f>
        <v>99</v>
      </c>
      <c r="G13" s="34">
        <f>MIN(G20:G56)</f>
        <v>5</v>
      </c>
      <c r="H13" s="33">
        <f t="shared" si="0"/>
        <v>94</v>
      </c>
    </row>
    <row r="14" spans="1:8" x14ac:dyDescent="0.25">
      <c r="A14" s="73"/>
      <c r="B14" s="36" t="s">
        <v>299</v>
      </c>
      <c r="C14" s="35">
        <v>0.25</v>
      </c>
      <c r="D14" s="34">
        <f>MEDIAN(H20:H56)</f>
        <v>69</v>
      </c>
      <c r="E14" s="34">
        <f>AVERAGE(H20:H56)</f>
        <v>66.756756756756758</v>
      </c>
      <c r="F14" s="34">
        <f>MAX(H20:H56)</f>
        <v>99</v>
      </c>
      <c r="G14" s="34">
        <f>MIN(H20:H56)</f>
        <v>0</v>
      </c>
      <c r="H14" s="33">
        <f t="shared" si="0"/>
        <v>99</v>
      </c>
    </row>
    <row r="15" spans="1:8" x14ac:dyDescent="0.25">
      <c r="A15" s="73"/>
      <c r="B15" s="32" t="s">
        <v>308</v>
      </c>
      <c r="C15" s="31">
        <f>SUM(C8:C14)</f>
        <v>1</v>
      </c>
      <c r="D15" s="30"/>
      <c r="E15" s="30"/>
      <c r="F15" s="30"/>
      <c r="G15" s="30"/>
      <c r="H15" s="30"/>
    </row>
    <row r="18" spans="1:20" ht="30" customHeight="1" x14ac:dyDescent="0.25">
      <c r="A18" s="7" t="s">
        <v>307</v>
      </c>
      <c r="E18" s="70"/>
      <c r="F18" s="70"/>
    </row>
    <row r="19" spans="1:20" x14ac:dyDescent="0.25">
      <c r="A19" s="29" t="s">
        <v>306</v>
      </c>
      <c r="B19" s="28" t="s">
        <v>305</v>
      </c>
      <c r="C19" s="25" t="s">
        <v>304</v>
      </c>
      <c r="D19" s="27" t="s">
        <v>303</v>
      </c>
      <c r="E19" s="25" t="s">
        <v>302</v>
      </c>
      <c r="F19" s="26" t="s">
        <v>301</v>
      </c>
      <c r="G19" s="25" t="s">
        <v>300</v>
      </c>
      <c r="H19" s="26" t="s">
        <v>299</v>
      </c>
      <c r="I19" s="25" t="s">
        <v>298</v>
      </c>
    </row>
    <row r="20" spans="1:20" x14ac:dyDescent="0.25">
      <c r="A20" s="24" t="s">
        <v>50</v>
      </c>
      <c r="B20" s="23">
        <v>90</v>
      </c>
      <c r="C20" s="23">
        <v>95</v>
      </c>
      <c r="D20" s="23">
        <v>90</v>
      </c>
      <c r="E20" s="23">
        <v>100</v>
      </c>
      <c r="F20" s="23">
        <v>80</v>
      </c>
      <c r="G20" s="23">
        <v>90</v>
      </c>
      <c r="H20" s="23">
        <v>99</v>
      </c>
      <c r="I20" s="23"/>
    </row>
    <row r="21" spans="1:20" x14ac:dyDescent="0.25">
      <c r="A21" s="24" t="s">
        <v>47</v>
      </c>
      <c r="B21" s="23">
        <v>40</v>
      </c>
      <c r="C21" s="23">
        <v>90</v>
      </c>
      <c r="D21" s="23">
        <v>85</v>
      </c>
      <c r="E21" s="23">
        <v>97</v>
      </c>
      <c r="F21" s="23">
        <v>75</v>
      </c>
      <c r="G21" s="23">
        <v>87</v>
      </c>
      <c r="H21" s="23">
        <v>78</v>
      </c>
      <c r="I21" s="23"/>
    </row>
    <row r="22" spans="1:20" x14ac:dyDescent="0.25">
      <c r="A22" s="24" t="s">
        <v>48</v>
      </c>
      <c r="B22" s="23">
        <v>30</v>
      </c>
      <c r="C22" s="23">
        <v>80</v>
      </c>
      <c r="D22" s="23">
        <v>70</v>
      </c>
      <c r="E22" s="23">
        <v>87</v>
      </c>
      <c r="F22" s="23">
        <v>100</v>
      </c>
      <c r="G22" s="23">
        <v>78</v>
      </c>
      <c r="H22" s="23">
        <v>65</v>
      </c>
      <c r="I22" s="23"/>
      <c r="K22" s="57" t="s">
        <v>275</v>
      </c>
      <c r="L22" s="57"/>
      <c r="M22" s="57"/>
      <c r="N22" s="57"/>
      <c r="O22" s="57"/>
      <c r="P22" s="57"/>
      <c r="Q22" s="57"/>
      <c r="R22" s="57"/>
      <c r="S22" s="57"/>
      <c r="T22" s="57"/>
    </row>
    <row r="23" spans="1:20" x14ac:dyDescent="0.25">
      <c r="A23" s="24" t="s">
        <v>49</v>
      </c>
      <c r="B23" s="23">
        <v>95</v>
      </c>
      <c r="C23" s="23">
        <v>85</v>
      </c>
      <c r="D23" s="23">
        <v>75</v>
      </c>
      <c r="E23" s="23">
        <v>100</v>
      </c>
      <c r="F23" s="23">
        <v>100</v>
      </c>
      <c r="G23" s="23">
        <v>99</v>
      </c>
      <c r="H23" s="23">
        <v>90</v>
      </c>
      <c r="I23" s="23"/>
      <c r="K23" s="57"/>
      <c r="L23" s="57"/>
      <c r="M23" s="57"/>
      <c r="N23" s="57"/>
      <c r="O23" s="57"/>
      <c r="P23" s="57"/>
      <c r="Q23" s="57"/>
      <c r="R23" s="57"/>
      <c r="S23" s="57"/>
      <c r="T23" s="57"/>
    </row>
    <row r="24" spans="1:20" x14ac:dyDescent="0.25">
      <c r="A24" s="24" t="s">
        <v>45</v>
      </c>
      <c r="B24" s="23">
        <v>80</v>
      </c>
      <c r="C24" s="23">
        <v>90</v>
      </c>
      <c r="D24" s="23">
        <v>70</v>
      </c>
      <c r="E24" s="23">
        <v>87</v>
      </c>
      <c r="F24" s="23">
        <v>90</v>
      </c>
      <c r="G24" s="23">
        <v>40</v>
      </c>
      <c r="H24" s="23">
        <v>65</v>
      </c>
      <c r="I24" s="23"/>
      <c r="K24" s="57"/>
      <c r="L24" s="57"/>
      <c r="M24" s="57"/>
      <c r="N24" s="57"/>
      <c r="O24" s="57"/>
      <c r="P24" s="57"/>
      <c r="Q24" s="57"/>
      <c r="R24" s="57"/>
      <c r="S24" s="57"/>
      <c r="T24" s="57"/>
    </row>
    <row r="25" spans="1:20" x14ac:dyDescent="0.25">
      <c r="A25" s="24" t="s">
        <v>46</v>
      </c>
      <c r="B25" s="23">
        <v>50</v>
      </c>
      <c r="C25" s="23">
        <v>45</v>
      </c>
      <c r="D25" s="23">
        <v>30</v>
      </c>
      <c r="E25" s="23">
        <v>93</v>
      </c>
      <c r="F25" s="23">
        <v>95</v>
      </c>
      <c r="G25" s="23">
        <v>50</v>
      </c>
      <c r="H25" s="23">
        <v>54</v>
      </c>
      <c r="I25" s="23"/>
    </row>
    <row r="26" spans="1:20" x14ac:dyDescent="0.25">
      <c r="A26" s="24" t="s">
        <v>44</v>
      </c>
      <c r="B26" s="23">
        <v>90</v>
      </c>
      <c r="C26" s="23">
        <v>85</v>
      </c>
      <c r="D26" s="23">
        <v>70</v>
      </c>
      <c r="E26" s="23">
        <v>77</v>
      </c>
      <c r="F26" s="23">
        <v>100</v>
      </c>
      <c r="G26" s="23">
        <v>40</v>
      </c>
      <c r="H26" s="23">
        <v>67</v>
      </c>
      <c r="I26" s="23"/>
    </row>
    <row r="27" spans="1:20" x14ac:dyDescent="0.25">
      <c r="A27" s="24" t="s">
        <v>42</v>
      </c>
      <c r="B27" s="23">
        <v>93</v>
      </c>
      <c r="C27" s="23">
        <v>45</v>
      </c>
      <c r="D27" s="23">
        <v>95</v>
      </c>
      <c r="E27" s="23">
        <v>97</v>
      </c>
      <c r="F27" s="23">
        <v>90</v>
      </c>
      <c r="G27" s="23">
        <v>50</v>
      </c>
      <c r="H27" s="23">
        <v>70</v>
      </c>
      <c r="I27" s="23"/>
    </row>
    <row r="28" spans="1:20" x14ac:dyDescent="0.25">
      <c r="A28" s="24" t="s">
        <v>43</v>
      </c>
      <c r="B28" s="23">
        <v>0</v>
      </c>
      <c r="C28" s="23">
        <v>95</v>
      </c>
      <c r="D28" s="23">
        <v>100</v>
      </c>
      <c r="E28" s="23">
        <v>100</v>
      </c>
      <c r="F28" s="23">
        <v>95</v>
      </c>
      <c r="G28" s="23">
        <v>90</v>
      </c>
      <c r="H28" s="23">
        <v>90</v>
      </c>
      <c r="I28" s="23"/>
    </row>
    <row r="29" spans="1:20" x14ac:dyDescent="0.25">
      <c r="A29" s="24" t="s">
        <v>41</v>
      </c>
      <c r="B29" s="23">
        <v>95</v>
      </c>
      <c r="C29" s="23">
        <v>45</v>
      </c>
      <c r="D29" s="23">
        <v>85</v>
      </c>
      <c r="E29" s="23">
        <v>93</v>
      </c>
      <c r="F29" s="23">
        <v>90</v>
      </c>
      <c r="G29" s="23">
        <v>49</v>
      </c>
      <c r="H29" s="23">
        <v>84</v>
      </c>
      <c r="I29" s="23"/>
    </row>
    <row r="30" spans="1:20" x14ac:dyDescent="0.25">
      <c r="A30" s="24" t="s">
        <v>40</v>
      </c>
      <c r="B30" s="23">
        <v>88</v>
      </c>
      <c r="C30" s="23">
        <v>45</v>
      </c>
      <c r="D30" s="23">
        <v>60</v>
      </c>
      <c r="E30" s="23">
        <v>83</v>
      </c>
      <c r="F30" s="23">
        <v>95</v>
      </c>
      <c r="G30" s="23">
        <v>99</v>
      </c>
      <c r="H30" s="23">
        <v>67</v>
      </c>
      <c r="I30" s="23"/>
    </row>
    <row r="31" spans="1:20" x14ac:dyDescent="0.25">
      <c r="A31" s="24" t="s">
        <v>39</v>
      </c>
      <c r="B31" s="23">
        <v>48</v>
      </c>
      <c r="C31" s="23">
        <v>85</v>
      </c>
      <c r="D31" s="23">
        <v>70</v>
      </c>
      <c r="E31" s="23">
        <v>87</v>
      </c>
      <c r="F31" s="23">
        <v>95</v>
      </c>
      <c r="G31" s="23">
        <v>59</v>
      </c>
      <c r="H31" s="23">
        <v>89</v>
      </c>
      <c r="I31" s="23"/>
    </row>
    <row r="32" spans="1:20" x14ac:dyDescent="0.25">
      <c r="A32" s="24" t="s">
        <v>38</v>
      </c>
      <c r="B32" s="23">
        <v>88</v>
      </c>
      <c r="C32" s="23">
        <v>85</v>
      </c>
      <c r="D32" s="23">
        <v>65</v>
      </c>
      <c r="E32" s="23">
        <v>83</v>
      </c>
      <c r="F32" s="23">
        <v>90</v>
      </c>
      <c r="G32" s="23">
        <v>69</v>
      </c>
      <c r="H32" s="23">
        <v>93</v>
      </c>
      <c r="I32" s="23"/>
    </row>
    <row r="33" spans="1:9" x14ac:dyDescent="0.25">
      <c r="A33" s="24" t="s">
        <v>37</v>
      </c>
      <c r="B33" s="23">
        <v>85</v>
      </c>
      <c r="C33" s="23">
        <v>70</v>
      </c>
      <c r="D33" s="23">
        <v>60</v>
      </c>
      <c r="E33" s="23">
        <v>87</v>
      </c>
      <c r="F33" s="23">
        <v>100</v>
      </c>
      <c r="G33" s="23">
        <v>50</v>
      </c>
      <c r="H33" s="23">
        <v>0</v>
      </c>
      <c r="I33" s="23"/>
    </row>
    <row r="34" spans="1:9" x14ac:dyDescent="0.25">
      <c r="A34" s="24" t="s">
        <v>36</v>
      </c>
      <c r="B34" s="23">
        <v>39</v>
      </c>
      <c r="C34" s="23">
        <v>95</v>
      </c>
      <c r="D34" s="23">
        <v>90</v>
      </c>
      <c r="E34" s="23">
        <v>97</v>
      </c>
      <c r="F34" s="23">
        <v>80</v>
      </c>
      <c r="G34" s="23">
        <v>70</v>
      </c>
      <c r="H34" s="23">
        <v>30</v>
      </c>
      <c r="I34" s="23"/>
    </row>
    <row r="35" spans="1:9" x14ac:dyDescent="0.25">
      <c r="A35" s="24" t="s">
        <v>34</v>
      </c>
      <c r="B35" s="23">
        <v>90</v>
      </c>
      <c r="C35" s="23">
        <v>100</v>
      </c>
      <c r="D35" s="23">
        <v>80</v>
      </c>
      <c r="E35" s="23">
        <v>93</v>
      </c>
      <c r="F35" s="23">
        <v>80</v>
      </c>
      <c r="G35" s="23">
        <v>80</v>
      </c>
      <c r="H35" s="23">
        <v>70</v>
      </c>
      <c r="I35" s="23"/>
    </row>
    <row r="36" spans="1:9" x14ac:dyDescent="0.25">
      <c r="A36" s="24" t="s">
        <v>35</v>
      </c>
      <c r="B36" s="23">
        <v>95</v>
      </c>
      <c r="C36" s="23">
        <v>95</v>
      </c>
      <c r="D36" s="23">
        <v>70</v>
      </c>
      <c r="E36" s="23">
        <v>77</v>
      </c>
      <c r="F36" s="23">
        <v>100</v>
      </c>
      <c r="G36" s="23">
        <v>79</v>
      </c>
      <c r="H36" s="23">
        <v>89</v>
      </c>
      <c r="I36" s="23"/>
    </row>
    <row r="37" spans="1:9" x14ac:dyDescent="0.25">
      <c r="A37" s="24" t="s">
        <v>32</v>
      </c>
      <c r="B37" s="23">
        <v>45</v>
      </c>
      <c r="C37" s="23">
        <v>75</v>
      </c>
      <c r="D37" s="23">
        <v>60</v>
      </c>
      <c r="E37" s="23">
        <v>77</v>
      </c>
      <c r="F37" s="23">
        <v>75</v>
      </c>
      <c r="G37" s="23">
        <v>69</v>
      </c>
      <c r="H37" s="23">
        <v>48</v>
      </c>
      <c r="I37" s="23"/>
    </row>
    <row r="38" spans="1:9" x14ac:dyDescent="0.25">
      <c r="A38" s="24" t="s">
        <v>33</v>
      </c>
      <c r="B38" s="23">
        <v>83</v>
      </c>
      <c r="C38" s="23">
        <v>85</v>
      </c>
      <c r="D38" s="23">
        <v>65</v>
      </c>
      <c r="E38" s="23">
        <v>87</v>
      </c>
      <c r="F38" s="23">
        <v>100</v>
      </c>
      <c r="G38" s="23">
        <v>69</v>
      </c>
      <c r="H38" s="23">
        <v>59</v>
      </c>
      <c r="I38" s="23"/>
    </row>
    <row r="39" spans="1:9" x14ac:dyDescent="0.25">
      <c r="A39" s="24" t="s">
        <v>30</v>
      </c>
      <c r="B39" s="23">
        <v>95</v>
      </c>
      <c r="C39" s="23">
        <v>100</v>
      </c>
      <c r="D39" s="23">
        <v>80</v>
      </c>
      <c r="E39" s="23">
        <v>87</v>
      </c>
      <c r="F39" s="23">
        <v>95</v>
      </c>
      <c r="G39" s="23">
        <v>49</v>
      </c>
      <c r="H39" s="23">
        <v>49</v>
      </c>
      <c r="I39" s="23"/>
    </row>
    <row r="40" spans="1:9" x14ac:dyDescent="0.25">
      <c r="A40" s="24" t="s">
        <v>31</v>
      </c>
      <c r="B40" s="23">
        <v>67</v>
      </c>
      <c r="C40" s="23">
        <v>95</v>
      </c>
      <c r="D40" s="23">
        <v>54</v>
      </c>
      <c r="E40" s="23">
        <v>93</v>
      </c>
      <c r="F40" s="23">
        <v>70</v>
      </c>
      <c r="G40" s="23">
        <v>59</v>
      </c>
      <c r="H40" s="23">
        <v>59</v>
      </c>
      <c r="I40" s="23"/>
    </row>
    <row r="41" spans="1:9" x14ac:dyDescent="0.25">
      <c r="A41" s="24" t="s">
        <v>29</v>
      </c>
      <c r="B41" s="23">
        <v>80</v>
      </c>
      <c r="C41" s="23">
        <v>100</v>
      </c>
      <c r="D41" s="23">
        <v>90</v>
      </c>
      <c r="E41" s="23">
        <v>34</v>
      </c>
      <c r="F41" s="23">
        <v>85</v>
      </c>
      <c r="G41" s="23">
        <v>54</v>
      </c>
      <c r="H41" s="23">
        <v>69</v>
      </c>
      <c r="I41" s="23"/>
    </row>
    <row r="42" spans="1:9" x14ac:dyDescent="0.25">
      <c r="A42" s="24" t="s">
        <v>28</v>
      </c>
      <c r="B42" s="23">
        <v>85</v>
      </c>
      <c r="C42" s="23">
        <v>95</v>
      </c>
      <c r="D42" s="23">
        <v>45</v>
      </c>
      <c r="E42" s="23">
        <v>83</v>
      </c>
      <c r="F42" s="23">
        <v>75</v>
      </c>
      <c r="G42" s="23">
        <v>46</v>
      </c>
      <c r="H42" s="23">
        <v>87</v>
      </c>
      <c r="I42" s="23"/>
    </row>
    <row r="43" spans="1:9" x14ac:dyDescent="0.25">
      <c r="A43" s="24" t="s">
        <v>26</v>
      </c>
      <c r="B43" s="23">
        <v>65</v>
      </c>
      <c r="C43" s="23">
        <v>90</v>
      </c>
      <c r="D43" s="23">
        <v>80</v>
      </c>
      <c r="E43" s="23">
        <v>87</v>
      </c>
      <c r="F43" s="23">
        <v>80</v>
      </c>
      <c r="G43" s="23">
        <v>34</v>
      </c>
      <c r="H43" s="23">
        <v>56</v>
      </c>
      <c r="I43" s="23"/>
    </row>
    <row r="44" spans="1:9" x14ac:dyDescent="0.25">
      <c r="A44" s="24" t="s">
        <v>27</v>
      </c>
      <c r="B44" s="23">
        <v>90</v>
      </c>
      <c r="C44" s="23">
        <v>90</v>
      </c>
      <c r="D44" s="23">
        <v>80</v>
      </c>
      <c r="E44" s="23">
        <v>30</v>
      </c>
      <c r="F44" s="23">
        <v>100</v>
      </c>
      <c r="G44" s="23">
        <v>5</v>
      </c>
      <c r="H44" s="23">
        <v>70</v>
      </c>
      <c r="I44" s="23"/>
    </row>
    <row r="45" spans="1:9" x14ac:dyDescent="0.25">
      <c r="A45" s="24" t="s">
        <v>25</v>
      </c>
      <c r="B45" s="23">
        <v>78</v>
      </c>
      <c r="C45" s="23">
        <v>100</v>
      </c>
      <c r="D45" s="23">
        <v>90</v>
      </c>
      <c r="E45" s="23">
        <v>93</v>
      </c>
      <c r="F45" s="23">
        <v>95</v>
      </c>
      <c r="G45" s="23">
        <v>67</v>
      </c>
      <c r="H45" s="23">
        <v>50</v>
      </c>
      <c r="I45" s="23"/>
    </row>
    <row r="46" spans="1:9" x14ac:dyDescent="0.25">
      <c r="A46" s="24" t="s">
        <v>24</v>
      </c>
      <c r="B46" s="23">
        <v>45</v>
      </c>
      <c r="C46" s="23">
        <v>100</v>
      </c>
      <c r="D46" s="23">
        <v>90</v>
      </c>
      <c r="E46" s="23">
        <v>30</v>
      </c>
      <c r="F46" s="23">
        <v>100</v>
      </c>
      <c r="G46" s="23">
        <v>58</v>
      </c>
      <c r="H46" s="23">
        <v>88</v>
      </c>
      <c r="I46" s="23"/>
    </row>
    <row r="47" spans="1:9" x14ac:dyDescent="0.25">
      <c r="A47" s="24" t="s">
        <v>22</v>
      </c>
      <c r="B47" s="23">
        <v>67</v>
      </c>
      <c r="C47" s="23">
        <v>80</v>
      </c>
      <c r="D47" s="23">
        <v>65</v>
      </c>
      <c r="E47" s="23">
        <v>73</v>
      </c>
      <c r="F47" s="23">
        <v>75</v>
      </c>
      <c r="G47" s="23">
        <v>49</v>
      </c>
      <c r="H47" s="23">
        <v>59</v>
      </c>
      <c r="I47" s="23"/>
    </row>
    <row r="48" spans="1:9" x14ac:dyDescent="0.25">
      <c r="A48" s="24" t="s">
        <v>23</v>
      </c>
      <c r="B48" s="23">
        <v>90</v>
      </c>
      <c r="C48" s="23">
        <v>85</v>
      </c>
      <c r="D48" s="23">
        <v>75</v>
      </c>
      <c r="E48" s="23">
        <v>90</v>
      </c>
      <c r="F48" s="23">
        <v>100</v>
      </c>
      <c r="G48" s="23">
        <v>59</v>
      </c>
      <c r="H48" s="23">
        <v>70</v>
      </c>
      <c r="I48" s="23"/>
    </row>
    <row r="49" spans="1:9" x14ac:dyDescent="0.25">
      <c r="A49" s="24" t="s">
        <v>15</v>
      </c>
      <c r="B49" s="23">
        <v>93</v>
      </c>
      <c r="C49" s="23">
        <v>85</v>
      </c>
      <c r="D49" s="23">
        <v>80</v>
      </c>
      <c r="E49" s="23">
        <v>30</v>
      </c>
      <c r="F49" s="23">
        <v>80</v>
      </c>
      <c r="G49" s="23">
        <v>60</v>
      </c>
      <c r="H49" s="23">
        <v>80</v>
      </c>
      <c r="I49" s="23"/>
    </row>
    <row r="50" spans="1:9" x14ac:dyDescent="0.25">
      <c r="A50" s="24" t="s">
        <v>20</v>
      </c>
      <c r="B50" s="23">
        <v>55</v>
      </c>
      <c r="C50" s="23">
        <v>100</v>
      </c>
      <c r="D50" s="23">
        <v>95</v>
      </c>
      <c r="E50" s="23">
        <v>100</v>
      </c>
      <c r="F50" s="23">
        <v>75</v>
      </c>
      <c r="G50" s="23">
        <v>50</v>
      </c>
      <c r="H50" s="23">
        <v>80</v>
      </c>
      <c r="I50" s="23"/>
    </row>
    <row r="51" spans="1:9" x14ac:dyDescent="0.25">
      <c r="A51" s="24" t="s">
        <v>19</v>
      </c>
      <c r="B51" s="23">
        <v>80</v>
      </c>
      <c r="C51" s="23">
        <v>43</v>
      </c>
      <c r="D51" s="23">
        <v>60</v>
      </c>
      <c r="E51" s="23">
        <v>70</v>
      </c>
      <c r="F51" s="23">
        <v>100</v>
      </c>
      <c r="G51" s="23">
        <v>40</v>
      </c>
      <c r="H51" s="23">
        <v>75</v>
      </c>
      <c r="I51" s="23"/>
    </row>
    <row r="52" spans="1:9" x14ac:dyDescent="0.25">
      <c r="A52" s="24" t="s">
        <v>21</v>
      </c>
      <c r="B52" s="23">
        <v>50</v>
      </c>
      <c r="C52" s="23">
        <v>78</v>
      </c>
      <c r="D52" s="23">
        <v>90</v>
      </c>
      <c r="E52" s="23">
        <v>40</v>
      </c>
      <c r="F52" s="23">
        <v>80</v>
      </c>
      <c r="G52" s="23">
        <v>40</v>
      </c>
      <c r="H52" s="23">
        <v>45</v>
      </c>
      <c r="I52" s="23"/>
    </row>
    <row r="53" spans="1:9" x14ac:dyDescent="0.25">
      <c r="A53" s="24" t="s">
        <v>16</v>
      </c>
      <c r="B53" s="23">
        <v>90</v>
      </c>
      <c r="C53" s="23">
        <v>80</v>
      </c>
      <c r="D53" s="23">
        <v>70</v>
      </c>
      <c r="E53" s="23">
        <v>80</v>
      </c>
      <c r="F53" s="23">
        <v>75</v>
      </c>
      <c r="G53" s="23">
        <v>60</v>
      </c>
      <c r="H53" s="23">
        <v>70</v>
      </c>
      <c r="I53" s="23"/>
    </row>
    <row r="54" spans="1:9" x14ac:dyDescent="0.25">
      <c r="A54" s="24" t="s">
        <v>18</v>
      </c>
      <c r="B54" s="23">
        <v>95</v>
      </c>
      <c r="C54" s="23">
        <v>40</v>
      </c>
      <c r="D54" s="23">
        <v>80</v>
      </c>
      <c r="E54" s="23">
        <v>90</v>
      </c>
      <c r="F54" s="23">
        <v>100</v>
      </c>
      <c r="G54" s="23">
        <v>70</v>
      </c>
      <c r="H54" s="23">
        <v>65</v>
      </c>
      <c r="I54" s="23"/>
    </row>
    <row r="55" spans="1:9" x14ac:dyDescent="0.25">
      <c r="A55" s="24" t="s">
        <v>17</v>
      </c>
      <c r="B55" s="23">
        <v>60</v>
      </c>
      <c r="C55" s="23">
        <v>30</v>
      </c>
      <c r="D55" s="23">
        <v>60</v>
      </c>
      <c r="E55" s="23">
        <v>40</v>
      </c>
      <c r="F55" s="23">
        <v>70</v>
      </c>
      <c r="G55" s="23">
        <v>37</v>
      </c>
      <c r="H55" s="23">
        <v>56</v>
      </c>
      <c r="I55" s="23"/>
    </row>
    <row r="56" spans="1:9" x14ac:dyDescent="0.25">
      <c r="A56" s="22" t="s">
        <v>14</v>
      </c>
      <c r="B56" s="21">
        <v>56</v>
      </c>
      <c r="C56" s="21">
        <v>59</v>
      </c>
      <c r="D56">
        <v>65</v>
      </c>
      <c r="E56" s="21">
        <v>45</v>
      </c>
      <c r="F56" s="21">
        <v>34</v>
      </c>
      <c r="G56" s="21">
        <v>47</v>
      </c>
      <c r="H56" s="21">
        <v>35</v>
      </c>
    </row>
  </sheetData>
  <mergeCells count="4">
    <mergeCell ref="E18:F18"/>
    <mergeCell ref="A1:F1"/>
    <mergeCell ref="A7:A15"/>
    <mergeCell ref="K22:T24"/>
  </mergeCells>
  <pageMargins left="0.7" right="0.7" top="0.75" bottom="0.75" header="0.3" footer="0.3"/>
  <pageSetup orientation="portrait" verticalDpi="1200" r:id="rId1"/>
  <rowBreaks count="1" manualBreakCount="1">
    <brk id="16" max="16383"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1A1A2-80DC-4028-91DF-30413EC12644}">
  <sheetPr>
    <tabColor rgb="FF92D050"/>
  </sheetPr>
  <dimension ref="A1:O15"/>
  <sheetViews>
    <sheetView workbookViewId="0">
      <selection activeCell="I4" sqref="I4"/>
    </sheetView>
  </sheetViews>
  <sheetFormatPr defaultColWidth="11.42578125" defaultRowHeight="15" x14ac:dyDescent="0.25"/>
  <cols>
    <col min="1" max="1" width="17.140625" bestFit="1" customWidth="1"/>
    <col min="2" max="5" width="12" customWidth="1"/>
  </cols>
  <sheetData>
    <row r="1" spans="1:15" x14ac:dyDescent="0.25">
      <c r="A1" s="47" t="s">
        <v>323</v>
      </c>
      <c r="B1" s="46" t="s">
        <v>324</v>
      </c>
      <c r="C1" s="46" t="s">
        <v>325</v>
      </c>
      <c r="D1" s="46" t="s">
        <v>326</v>
      </c>
      <c r="E1" s="49" t="s">
        <v>327</v>
      </c>
    </row>
    <row r="2" spans="1:15" ht="15.75" x14ac:dyDescent="0.25">
      <c r="A2" s="48" t="s">
        <v>187</v>
      </c>
      <c r="B2" s="45">
        <v>41</v>
      </c>
      <c r="C2" s="45">
        <v>40</v>
      </c>
      <c r="D2" s="45">
        <v>48</v>
      </c>
      <c r="E2" s="50">
        <v>37</v>
      </c>
    </row>
    <row r="3" spans="1:15" ht="15.75" x14ac:dyDescent="0.25">
      <c r="A3" s="48" t="s">
        <v>89</v>
      </c>
      <c r="B3" s="45">
        <v>30</v>
      </c>
      <c r="C3" s="45">
        <v>61</v>
      </c>
      <c r="D3" s="45">
        <v>54</v>
      </c>
      <c r="E3" s="50">
        <v>33</v>
      </c>
    </row>
    <row r="4" spans="1:15" ht="15.75" x14ac:dyDescent="0.25">
      <c r="A4" s="48" t="s">
        <v>84</v>
      </c>
      <c r="B4" s="45">
        <v>43</v>
      </c>
      <c r="C4" s="45">
        <v>48</v>
      </c>
      <c r="D4" s="45">
        <v>44</v>
      </c>
      <c r="E4" s="50">
        <v>63</v>
      </c>
    </row>
    <row r="5" spans="1:15" ht="15.75" x14ac:dyDescent="0.25">
      <c r="A5" s="48" t="s">
        <v>79</v>
      </c>
      <c r="B5" s="45">
        <v>53</v>
      </c>
      <c r="C5" s="45">
        <v>47</v>
      </c>
      <c r="D5" s="45">
        <v>35</v>
      </c>
      <c r="E5" s="50">
        <v>62</v>
      </c>
    </row>
    <row r="6" spans="1:15" ht="15.75" x14ac:dyDescent="0.25">
      <c r="A6" s="48" t="s">
        <v>174</v>
      </c>
      <c r="B6" s="45">
        <v>55</v>
      </c>
      <c r="C6" s="45">
        <v>32</v>
      </c>
      <c r="D6" s="45">
        <v>27</v>
      </c>
      <c r="E6" s="50">
        <v>32</v>
      </c>
    </row>
    <row r="7" spans="1:15" ht="15.75" x14ac:dyDescent="0.25">
      <c r="A7" s="48" t="s">
        <v>169</v>
      </c>
      <c r="B7" s="45">
        <v>33</v>
      </c>
      <c r="C7" s="45">
        <v>54</v>
      </c>
      <c r="D7" s="45">
        <v>58</v>
      </c>
      <c r="E7" s="50">
        <v>33</v>
      </c>
      <c r="F7" s="57" t="s">
        <v>331</v>
      </c>
      <c r="G7" s="57"/>
      <c r="H7" s="57"/>
      <c r="I7" s="57"/>
      <c r="J7" s="57"/>
      <c r="K7" s="57"/>
      <c r="L7" s="57"/>
      <c r="M7" s="57"/>
      <c r="N7" s="57"/>
      <c r="O7" s="57"/>
    </row>
    <row r="8" spans="1:15" ht="15.75" x14ac:dyDescent="0.25">
      <c r="A8" s="48" t="s">
        <v>165</v>
      </c>
      <c r="B8" s="45">
        <v>64</v>
      </c>
      <c r="C8" s="45">
        <v>37</v>
      </c>
      <c r="D8" s="45">
        <v>33</v>
      </c>
      <c r="E8" s="50">
        <v>56</v>
      </c>
      <c r="F8" s="57"/>
      <c r="G8" s="57"/>
      <c r="H8" s="57"/>
      <c r="I8" s="57"/>
      <c r="J8" s="57"/>
      <c r="K8" s="57"/>
      <c r="L8" s="57"/>
      <c r="M8" s="57"/>
      <c r="N8" s="57"/>
      <c r="O8" s="57"/>
    </row>
    <row r="9" spans="1:15" ht="15.75" x14ac:dyDescent="0.25">
      <c r="A9" s="48" t="s">
        <v>161</v>
      </c>
      <c r="B9" s="45">
        <v>41</v>
      </c>
      <c r="C9" s="45">
        <v>44</v>
      </c>
      <c r="D9" s="45">
        <v>44</v>
      </c>
      <c r="E9" s="50">
        <v>26</v>
      </c>
      <c r="F9" s="57"/>
      <c r="G9" s="57"/>
      <c r="H9" s="57"/>
      <c r="I9" s="57"/>
      <c r="J9" s="57"/>
      <c r="K9" s="57"/>
      <c r="L9" s="57"/>
      <c r="M9" s="57"/>
      <c r="N9" s="57"/>
      <c r="O9" s="57"/>
    </row>
    <row r="10" spans="1:15" ht="15.75" x14ac:dyDescent="0.25">
      <c r="A10" s="48" t="s">
        <v>157</v>
      </c>
      <c r="B10" s="45">
        <v>52</v>
      </c>
      <c r="C10" s="45">
        <v>38</v>
      </c>
      <c r="D10" s="45">
        <v>56</v>
      </c>
      <c r="E10" s="50">
        <v>55</v>
      </c>
    </row>
    <row r="11" spans="1:15" ht="15.75" x14ac:dyDescent="0.25">
      <c r="A11" s="48" t="s">
        <v>153</v>
      </c>
      <c r="B11" s="45">
        <v>46</v>
      </c>
      <c r="C11" s="45">
        <v>59</v>
      </c>
      <c r="D11" s="45">
        <v>62</v>
      </c>
      <c r="E11" s="50">
        <v>29</v>
      </c>
    </row>
    <row r="12" spans="1:15" ht="15.75" x14ac:dyDescent="0.25">
      <c r="A12" s="48" t="s">
        <v>148</v>
      </c>
      <c r="B12" s="45">
        <v>25</v>
      </c>
      <c r="C12" s="45">
        <v>20</v>
      </c>
      <c r="D12" s="45">
        <v>63</v>
      </c>
      <c r="E12" s="50">
        <v>15</v>
      </c>
    </row>
    <row r="13" spans="1:15" ht="15.75" x14ac:dyDescent="0.25">
      <c r="A13" s="48" t="s">
        <v>144</v>
      </c>
      <c r="B13" s="45">
        <v>55</v>
      </c>
      <c r="C13" s="45">
        <v>34</v>
      </c>
      <c r="D13" s="45">
        <v>29</v>
      </c>
      <c r="E13" s="50">
        <v>59</v>
      </c>
    </row>
    <row r="14" spans="1:15" ht="15.75" x14ac:dyDescent="0.25">
      <c r="A14" s="48" t="s">
        <v>139</v>
      </c>
      <c r="B14" s="45">
        <v>37</v>
      </c>
      <c r="C14" s="45">
        <v>41</v>
      </c>
      <c r="D14" s="45">
        <v>38</v>
      </c>
      <c r="E14" s="50">
        <v>54</v>
      </c>
    </row>
    <row r="15" spans="1:15" ht="15.75" x14ac:dyDescent="0.25">
      <c r="A15" s="51" t="s">
        <v>135</v>
      </c>
      <c r="B15" s="52">
        <v>46</v>
      </c>
      <c r="C15" s="52">
        <v>62</v>
      </c>
      <c r="D15" s="52">
        <v>45</v>
      </c>
      <c r="E15" s="53">
        <v>45</v>
      </c>
    </row>
  </sheetData>
  <mergeCells count="1">
    <mergeCell ref="F7:O9"/>
  </mergeCells>
  <phoneticPr fontId="14" type="noConversion"/>
  <conditionalFormatting sqref="A2:A15">
    <cfRule type="expression" dxfId="4" priority="1">
      <formula>AVERAGE($B2:$E2)&gt;40</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C8B6A-ED6E-41D0-8A42-725BECC1D540}">
  <sheetPr>
    <tabColor rgb="FF92D050"/>
  </sheetPr>
  <dimension ref="A3:J22"/>
  <sheetViews>
    <sheetView workbookViewId="0">
      <selection activeCell="H7" sqref="H7"/>
    </sheetView>
  </sheetViews>
  <sheetFormatPr defaultRowHeight="15" x14ac:dyDescent="0.25"/>
  <cols>
    <col min="1" max="1" width="24.7109375" style="2" bestFit="1" customWidth="1"/>
    <col min="2" max="2" width="17.5703125" style="2" bestFit="1" customWidth="1"/>
    <col min="3" max="3" width="11.7109375" style="2" bestFit="1" customWidth="1"/>
    <col min="4" max="4" width="24.85546875" style="2" bestFit="1" customWidth="1"/>
    <col min="5" max="16384" width="9.140625" style="2"/>
  </cols>
  <sheetData>
    <row r="3" spans="1:10" x14ac:dyDescent="0.25">
      <c r="A3" s="4" t="s">
        <v>12</v>
      </c>
      <c r="B3" t="s">
        <v>11</v>
      </c>
      <c r="C3" t="s">
        <v>10</v>
      </c>
      <c r="D3" t="s">
        <v>332</v>
      </c>
    </row>
    <row r="4" spans="1:10" x14ac:dyDescent="0.25">
      <c r="A4" t="s">
        <v>9</v>
      </c>
      <c r="B4" s="54">
        <v>2285279040</v>
      </c>
      <c r="C4" s="54">
        <v>24434902.300000001</v>
      </c>
      <c r="D4" s="54">
        <v>93.525196538232109</v>
      </c>
    </row>
    <row r="5" spans="1:10" x14ac:dyDescent="0.25">
      <c r="A5" t="s">
        <v>4</v>
      </c>
      <c r="B5" s="54">
        <v>1835776742</v>
      </c>
      <c r="C5" s="54">
        <v>5135531</v>
      </c>
      <c r="D5" s="54">
        <v>357.46580869631595</v>
      </c>
    </row>
    <row r="6" spans="1:10" x14ac:dyDescent="0.25">
      <c r="A6" t="s">
        <v>3</v>
      </c>
      <c r="B6" s="54">
        <v>1049530538</v>
      </c>
      <c r="C6" s="54">
        <v>21646744</v>
      </c>
      <c r="D6" s="54">
        <v>48.484452811933288</v>
      </c>
    </row>
    <row r="7" spans="1:10" x14ac:dyDescent="0.25">
      <c r="A7" t="s">
        <v>8</v>
      </c>
      <c r="B7" s="54">
        <v>918863253</v>
      </c>
      <c r="C7" s="54">
        <v>28062555</v>
      </c>
      <c r="D7" s="54">
        <v>32.743392502927833</v>
      </c>
    </row>
    <row r="8" spans="1:10" x14ac:dyDescent="0.25">
      <c r="A8" t="s">
        <v>7</v>
      </c>
      <c r="B8" s="54">
        <v>606875478</v>
      </c>
      <c r="C8" s="54">
        <v>19416627.399999999</v>
      </c>
      <c r="D8" s="54">
        <v>31.255452633344554</v>
      </c>
    </row>
    <row r="9" spans="1:10" x14ac:dyDescent="0.25">
      <c r="A9" t="s">
        <v>5</v>
      </c>
      <c r="B9" s="54">
        <v>365828785</v>
      </c>
      <c r="C9" s="54">
        <v>19818187</v>
      </c>
      <c r="D9" s="54">
        <v>18.459245792766009</v>
      </c>
    </row>
    <row r="10" spans="1:10" x14ac:dyDescent="0.25">
      <c r="A10" t="s">
        <v>6</v>
      </c>
      <c r="B10" s="54">
        <v>352038057</v>
      </c>
      <c r="C10" s="54">
        <v>9436163.3000000007</v>
      </c>
      <c r="D10" s="54">
        <v>37.307329876328019</v>
      </c>
    </row>
    <row r="11" spans="1:10" x14ac:dyDescent="0.25">
      <c r="A11" t="s">
        <v>2</v>
      </c>
      <c r="B11" s="54">
        <v>7414191893</v>
      </c>
      <c r="C11" s="54">
        <v>127950709.99999999</v>
      </c>
      <c r="D11" s="54">
        <v>57.945687780864993</v>
      </c>
    </row>
    <row r="15" spans="1:10" x14ac:dyDescent="0.25">
      <c r="A15" s="57" t="s">
        <v>1</v>
      </c>
      <c r="B15" s="57"/>
      <c r="C15" s="57"/>
      <c r="D15" s="57"/>
      <c r="E15" s="57"/>
      <c r="F15" s="57"/>
      <c r="G15" s="57"/>
      <c r="H15" s="57"/>
      <c r="I15" s="57"/>
      <c r="J15" s="57"/>
    </row>
    <row r="16" spans="1:10" x14ac:dyDescent="0.25">
      <c r="A16" s="57"/>
      <c r="B16" s="57"/>
      <c r="C16" s="57"/>
      <c r="D16" s="57"/>
      <c r="E16" s="57"/>
      <c r="F16" s="57"/>
      <c r="G16" s="57"/>
      <c r="H16" s="57"/>
      <c r="I16" s="57"/>
      <c r="J16" s="57"/>
    </row>
    <row r="17" spans="1:10" x14ac:dyDescent="0.25">
      <c r="A17" s="57"/>
      <c r="B17" s="57"/>
      <c r="C17" s="57"/>
      <c r="D17" s="57"/>
      <c r="E17" s="57"/>
      <c r="F17" s="57"/>
      <c r="G17" s="57"/>
      <c r="H17" s="57"/>
      <c r="I17" s="57"/>
      <c r="J17" s="57"/>
    </row>
    <row r="20" spans="1:10" x14ac:dyDescent="0.25">
      <c r="A20" s="57" t="s">
        <v>0</v>
      </c>
      <c r="B20" s="57"/>
      <c r="C20" s="57"/>
      <c r="D20" s="57"/>
      <c r="E20" s="57"/>
      <c r="F20" s="57"/>
      <c r="G20" s="57"/>
      <c r="H20" s="57"/>
      <c r="I20" s="57"/>
      <c r="J20" s="57"/>
    </row>
    <row r="21" spans="1:10" x14ac:dyDescent="0.25">
      <c r="A21" s="57"/>
      <c r="B21" s="57"/>
      <c r="C21" s="57"/>
      <c r="D21" s="57"/>
      <c r="E21" s="57"/>
      <c r="F21" s="57"/>
      <c r="G21" s="57"/>
      <c r="H21" s="57"/>
      <c r="I21" s="57"/>
      <c r="J21" s="57"/>
    </row>
    <row r="22" spans="1:10" x14ac:dyDescent="0.25">
      <c r="A22" s="57"/>
      <c r="B22" s="57"/>
      <c r="C22" s="57"/>
      <c r="D22" s="57"/>
      <c r="E22" s="57"/>
      <c r="F22" s="57"/>
      <c r="G22" s="57"/>
      <c r="H22" s="57"/>
      <c r="I22" s="57"/>
      <c r="J22" s="57"/>
    </row>
  </sheetData>
  <mergeCells count="2">
    <mergeCell ref="A15:J17"/>
    <mergeCell ref="A20:J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BB867-D89B-4A8E-966A-AD3EF1E0EC5B}">
  <sheetPr>
    <tabColor rgb="FF92D050"/>
  </sheetPr>
  <dimension ref="A3:M41"/>
  <sheetViews>
    <sheetView topLeftCell="A4" workbookViewId="0">
      <selection activeCell="M9" sqref="M9"/>
    </sheetView>
  </sheetViews>
  <sheetFormatPr defaultRowHeight="15" x14ac:dyDescent="0.25"/>
  <cols>
    <col min="1" max="1" width="13.140625" bestFit="1" customWidth="1"/>
    <col min="2" max="2" width="19.7109375" bestFit="1" customWidth="1"/>
    <col min="3" max="5" width="21.140625" bestFit="1" customWidth="1"/>
  </cols>
  <sheetData>
    <row r="3" spans="1:2" x14ac:dyDescent="0.25">
      <c r="A3" s="4" t="s">
        <v>52</v>
      </c>
      <c r="B3" t="s">
        <v>51</v>
      </c>
    </row>
    <row r="4" spans="1:2" x14ac:dyDescent="0.25">
      <c r="A4" s="3" t="s">
        <v>50</v>
      </c>
      <c r="B4">
        <v>90</v>
      </c>
    </row>
    <row r="5" spans="1:2" x14ac:dyDescent="0.25">
      <c r="A5" s="3" t="s">
        <v>49</v>
      </c>
      <c r="B5">
        <v>95</v>
      </c>
    </row>
    <row r="6" spans="1:2" x14ac:dyDescent="0.25">
      <c r="A6" s="3" t="s">
        <v>48</v>
      </c>
      <c r="B6">
        <v>30</v>
      </c>
    </row>
    <row r="7" spans="1:2" x14ac:dyDescent="0.25">
      <c r="A7" s="3" t="s">
        <v>47</v>
      </c>
      <c r="B7">
        <v>40</v>
      </c>
    </row>
    <row r="8" spans="1:2" x14ac:dyDescent="0.25">
      <c r="A8" s="3" t="s">
        <v>46</v>
      </c>
      <c r="B8">
        <v>50</v>
      </c>
    </row>
    <row r="9" spans="1:2" x14ac:dyDescent="0.25">
      <c r="A9" s="3" t="s">
        <v>45</v>
      </c>
      <c r="B9">
        <v>80</v>
      </c>
    </row>
    <row r="10" spans="1:2" x14ac:dyDescent="0.25">
      <c r="A10" s="3" t="s">
        <v>44</v>
      </c>
      <c r="B10">
        <v>90</v>
      </c>
    </row>
    <row r="11" spans="1:2" x14ac:dyDescent="0.25">
      <c r="A11" s="3" t="s">
        <v>43</v>
      </c>
      <c r="B11">
        <v>0</v>
      </c>
    </row>
    <row r="12" spans="1:2" x14ac:dyDescent="0.25">
      <c r="A12" s="3" t="s">
        <v>42</v>
      </c>
      <c r="B12">
        <v>93</v>
      </c>
    </row>
    <row r="13" spans="1:2" x14ac:dyDescent="0.25">
      <c r="A13" s="3" t="s">
        <v>41</v>
      </c>
      <c r="B13">
        <v>95</v>
      </c>
    </row>
    <row r="14" spans="1:2" x14ac:dyDescent="0.25">
      <c r="A14" s="3" t="s">
        <v>40</v>
      </c>
      <c r="B14">
        <v>88</v>
      </c>
    </row>
    <row r="15" spans="1:2" x14ac:dyDescent="0.25">
      <c r="A15" s="3" t="s">
        <v>39</v>
      </c>
      <c r="B15">
        <v>48</v>
      </c>
    </row>
    <row r="16" spans="1:2" x14ac:dyDescent="0.25">
      <c r="A16" s="3" t="s">
        <v>38</v>
      </c>
      <c r="B16">
        <v>88</v>
      </c>
    </row>
    <row r="17" spans="1:13" x14ac:dyDescent="0.25">
      <c r="A17" s="3" t="s">
        <v>37</v>
      </c>
      <c r="B17">
        <v>85</v>
      </c>
    </row>
    <row r="18" spans="1:13" x14ac:dyDescent="0.25">
      <c r="A18" s="3" t="s">
        <v>36</v>
      </c>
      <c r="B18">
        <v>39</v>
      </c>
    </row>
    <row r="19" spans="1:13" x14ac:dyDescent="0.25">
      <c r="A19" s="3" t="s">
        <v>35</v>
      </c>
      <c r="B19">
        <v>95</v>
      </c>
    </row>
    <row r="20" spans="1:13" x14ac:dyDescent="0.25">
      <c r="A20" s="3" t="s">
        <v>34</v>
      </c>
      <c r="B20">
        <v>90</v>
      </c>
    </row>
    <row r="21" spans="1:13" x14ac:dyDescent="0.25">
      <c r="A21" s="3" t="s">
        <v>33</v>
      </c>
      <c r="B21">
        <v>83</v>
      </c>
    </row>
    <row r="22" spans="1:13" x14ac:dyDescent="0.25">
      <c r="A22" s="3" t="s">
        <v>32</v>
      </c>
      <c r="B22">
        <v>45</v>
      </c>
      <c r="D22" s="57" t="s">
        <v>13</v>
      </c>
      <c r="E22" s="57"/>
      <c r="F22" s="57"/>
      <c r="G22" s="57"/>
      <c r="H22" s="57"/>
      <c r="I22" s="57"/>
      <c r="J22" s="57"/>
      <c r="K22" s="57"/>
      <c r="L22" s="57"/>
      <c r="M22" s="57"/>
    </row>
    <row r="23" spans="1:13" x14ac:dyDescent="0.25">
      <c r="A23" s="3" t="s">
        <v>31</v>
      </c>
      <c r="B23">
        <v>67</v>
      </c>
      <c r="D23" s="57"/>
      <c r="E23" s="57"/>
      <c r="F23" s="57"/>
      <c r="G23" s="57"/>
      <c r="H23" s="57"/>
      <c r="I23" s="57"/>
      <c r="J23" s="57"/>
      <c r="K23" s="57"/>
      <c r="L23" s="57"/>
      <c r="M23" s="57"/>
    </row>
    <row r="24" spans="1:13" x14ac:dyDescent="0.25">
      <c r="A24" s="3" t="s">
        <v>30</v>
      </c>
      <c r="B24">
        <v>95</v>
      </c>
      <c r="D24" s="57"/>
      <c r="E24" s="57"/>
      <c r="F24" s="57"/>
      <c r="G24" s="57"/>
      <c r="H24" s="57"/>
      <c r="I24" s="57"/>
      <c r="J24" s="57"/>
      <c r="K24" s="57"/>
      <c r="L24" s="57"/>
      <c r="M24" s="57"/>
    </row>
    <row r="25" spans="1:13" x14ac:dyDescent="0.25">
      <c r="A25" s="3" t="s">
        <v>29</v>
      </c>
      <c r="B25">
        <v>80</v>
      </c>
    </row>
    <row r="26" spans="1:13" x14ac:dyDescent="0.25">
      <c r="A26" s="3" t="s">
        <v>28</v>
      </c>
      <c r="B26">
        <v>85</v>
      </c>
    </row>
    <row r="27" spans="1:13" x14ac:dyDescent="0.25">
      <c r="A27" s="3" t="s">
        <v>27</v>
      </c>
      <c r="B27">
        <v>90</v>
      </c>
    </row>
    <row r="28" spans="1:13" x14ac:dyDescent="0.25">
      <c r="A28" s="3" t="s">
        <v>26</v>
      </c>
      <c r="B28">
        <v>65</v>
      </c>
    </row>
    <row r="29" spans="1:13" x14ac:dyDescent="0.25">
      <c r="A29" s="3" t="s">
        <v>25</v>
      </c>
      <c r="B29">
        <v>78</v>
      </c>
    </row>
    <row r="30" spans="1:13" x14ac:dyDescent="0.25">
      <c r="A30" s="3" t="s">
        <v>24</v>
      </c>
      <c r="B30">
        <v>45</v>
      </c>
    </row>
    <row r="31" spans="1:13" x14ac:dyDescent="0.25">
      <c r="A31" s="3" t="s">
        <v>23</v>
      </c>
      <c r="B31">
        <v>90</v>
      </c>
    </row>
    <row r="32" spans="1:13" x14ac:dyDescent="0.25">
      <c r="A32" s="3" t="s">
        <v>22</v>
      </c>
      <c r="B32">
        <v>67</v>
      </c>
    </row>
    <row r="33" spans="1:2" x14ac:dyDescent="0.25">
      <c r="A33" s="3" t="s">
        <v>21</v>
      </c>
      <c r="B33">
        <v>50</v>
      </c>
    </row>
    <row r="34" spans="1:2" x14ac:dyDescent="0.25">
      <c r="A34" s="3" t="s">
        <v>20</v>
      </c>
      <c r="B34">
        <v>55</v>
      </c>
    </row>
    <row r="35" spans="1:2" x14ac:dyDescent="0.25">
      <c r="A35" s="3" t="s">
        <v>19</v>
      </c>
      <c r="B35">
        <v>80</v>
      </c>
    </row>
    <row r="36" spans="1:2" x14ac:dyDescent="0.25">
      <c r="A36" s="3" t="s">
        <v>18</v>
      </c>
      <c r="B36">
        <v>95</v>
      </c>
    </row>
    <row r="37" spans="1:2" x14ac:dyDescent="0.25">
      <c r="A37" s="3" t="s">
        <v>17</v>
      </c>
      <c r="B37">
        <v>60</v>
      </c>
    </row>
    <row r="38" spans="1:2" x14ac:dyDescent="0.25">
      <c r="A38" s="3" t="s">
        <v>16</v>
      </c>
      <c r="B38">
        <v>90</v>
      </c>
    </row>
    <row r="39" spans="1:2" x14ac:dyDescent="0.25">
      <c r="A39" s="3" t="s">
        <v>15</v>
      </c>
      <c r="B39">
        <v>93</v>
      </c>
    </row>
    <row r="40" spans="1:2" x14ac:dyDescent="0.25">
      <c r="A40" s="3" t="s">
        <v>14</v>
      </c>
      <c r="B40">
        <v>56</v>
      </c>
    </row>
    <row r="41" spans="1:2" x14ac:dyDescent="0.25">
      <c r="A41" s="3" t="s">
        <v>2</v>
      </c>
      <c r="B41">
        <v>2665</v>
      </c>
    </row>
  </sheetData>
  <mergeCells count="1">
    <mergeCell ref="D22:M24"/>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82B94-69F0-4CE3-A2E5-F3F4C8429935}">
  <sheetPr>
    <tabColor rgb="FF92D050"/>
  </sheetPr>
  <dimension ref="A3:M18"/>
  <sheetViews>
    <sheetView topLeftCell="A7" workbookViewId="0">
      <selection activeCell="G19" sqref="G19"/>
    </sheetView>
  </sheetViews>
  <sheetFormatPr defaultRowHeight="15" x14ac:dyDescent="0.25"/>
  <cols>
    <col min="1" max="1" width="38.7109375" bestFit="1" customWidth="1"/>
    <col min="2" max="2" width="20.42578125" bestFit="1" customWidth="1"/>
    <col min="3" max="3" width="23.28515625" customWidth="1"/>
    <col min="4" max="4" width="45.5703125" customWidth="1"/>
  </cols>
  <sheetData>
    <row r="3" spans="1:13" x14ac:dyDescent="0.25">
      <c r="A3" s="4" t="s">
        <v>52</v>
      </c>
      <c r="B3" t="s">
        <v>68</v>
      </c>
      <c r="D3" s="7" t="s">
        <v>67</v>
      </c>
    </row>
    <row r="4" spans="1:13" x14ac:dyDescent="0.25">
      <c r="A4" s="3" t="s">
        <v>66</v>
      </c>
      <c r="B4" s="74">
        <v>11</v>
      </c>
    </row>
    <row r="5" spans="1:13" x14ac:dyDescent="0.25">
      <c r="A5" s="6" t="s">
        <v>54</v>
      </c>
      <c r="B5" s="74">
        <v>5</v>
      </c>
    </row>
    <row r="6" spans="1:13" x14ac:dyDescent="0.25">
      <c r="A6" s="5" t="s">
        <v>65</v>
      </c>
      <c r="B6" s="74">
        <v>1</v>
      </c>
    </row>
    <row r="7" spans="1:13" x14ac:dyDescent="0.25">
      <c r="A7" s="5" t="s">
        <v>64</v>
      </c>
      <c r="B7" s="74">
        <v>1</v>
      </c>
      <c r="D7" s="57" t="s">
        <v>274</v>
      </c>
      <c r="E7" s="57"/>
      <c r="F7" s="57"/>
      <c r="G7" s="57"/>
      <c r="H7" s="57"/>
      <c r="I7" s="57"/>
      <c r="J7" s="57"/>
      <c r="K7" s="57"/>
      <c r="L7" s="57"/>
      <c r="M7" s="57"/>
    </row>
    <row r="8" spans="1:13" x14ac:dyDescent="0.25">
      <c r="A8" s="5" t="s">
        <v>63</v>
      </c>
      <c r="B8" s="74">
        <v>1</v>
      </c>
      <c r="D8" s="57"/>
      <c r="E8" s="57"/>
      <c r="F8" s="57"/>
      <c r="G8" s="57"/>
      <c r="H8" s="57"/>
      <c r="I8" s="57"/>
      <c r="J8" s="57"/>
      <c r="K8" s="57"/>
      <c r="L8" s="57"/>
      <c r="M8" s="57"/>
    </row>
    <row r="9" spans="1:13" x14ac:dyDescent="0.25">
      <c r="A9" s="5" t="s">
        <v>62</v>
      </c>
      <c r="B9" s="74">
        <v>1</v>
      </c>
      <c r="D9" s="57"/>
      <c r="E9" s="57"/>
      <c r="F9" s="57"/>
      <c r="G9" s="57"/>
      <c r="H9" s="57"/>
      <c r="I9" s="57"/>
      <c r="J9" s="57"/>
      <c r="K9" s="57"/>
      <c r="L9" s="57"/>
      <c r="M9" s="57"/>
    </row>
    <row r="10" spans="1:13" x14ac:dyDescent="0.25">
      <c r="A10" s="5" t="s">
        <v>61</v>
      </c>
      <c r="B10" s="74">
        <v>1</v>
      </c>
    </row>
    <row r="11" spans="1:13" x14ac:dyDescent="0.25">
      <c r="A11" s="6" t="s">
        <v>53</v>
      </c>
      <c r="B11" s="74">
        <v>6</v>
      </c>
    </row>
    <row r="12" spans="1:13" x14ac:dyDescent="0.25">
      <c r="A12" s="5" t="s">
        <v>60</v>
      </c>
      <c r="B12" s="74">
        <v>1</v>
      </c>
    </row>
    <row r="13" spans="1:13" x14ac:dyDescent="0.25">
      <c r="A13" s="5" t="s">
        <v>59</v>
      </c>
      <c r="B13" s="74">
        <v>1</v>
      </c>
    </row>
    <row r="14" spans="1:13" x14ac:dyDescent="0.25">
      <c r="A14" s="5" t="s">
        <v>58</v>
      </c>
      <c r="B14" s="74">
        <v>1</v>
      </c>
    </row>
    <row r="15" spans="1:13" x14ac:dyDescent="0.25">
      <c r="A15" s="5" t="s">
        <v>57</v>
      </c>
      <c r="B15" s="74">
        <v>1</v>
      </c>
    </row>
    <row r="16" spans="1:13" x14ac:dyDescent="0.25">
      <c r="A16" s="5" t="s">
        <v>56</v>
      </c>
      <c r="B16" s="74">
        <v>1</v>
      </c>
    </row>
    <row r="17" spans="1:2" x14ac:dyDescent="0.25">
      <c r="A17" s="5" t="s">
        <v>55</v>
      </c>
      <c r="B17" s="74">
        <v>1</v>
      </c>
    </row>
    <row r="18" spans="1:2" x14ac:dyDescent="0.25">
      <c r="A18" s="3" t="s">
        <v>2</v>
      </c>
      <c r="B18" s="74">
        <v>11</v>
      </c>
    </row>
  </sheetData>
  <mergeCells count="1">
    <mergeCell ref="D7:M9"/>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BF974-0752-4739-A1A6-9AEF265BF85A}">
  <sheetPr>
    <tabColor rgb="FF92D050"/>
  </sheetPr>
  <dimension ref="A1:F31"/>
  <sheetViews>
    <sheetView workbookViewId="0">
      <selection activeCell="C7" sqref="C7"/>
    </sheetView>
  </sheetViews>
  <sheetFormatPr defaultColWidth="11.42578125" defaultRowHeight="15" x14ac:dyDescent="0.25"/>
  <cols>
    <col min="2" max="2" width="17.140625" bestFit="1" customWidth="1"/>
    <col min="3" max="3" width="18.28515625" bestFit="1" customWidth="1"/>
    <col min="4" max="4" width="20.85546875" bestFit="1" customWidth="1"/>
    <col min="6" max="6" width="13.140625" customWidth="1"/>
  </cols>
  <sheetData>
    <row r="1" spans="1:6" ht="18.75" x14ac:dyDescent="0.3">
      <c r="A1" s="68" t="s">
        <v>195</v>
      </c>
      <c r="B1" s="68"/>
    </row>
    <row r="2" spans="1:6" x14ac:dyDescent="0.25">
      <c r="A2" s="69" t="s">
        <v>194</v>
      </c>
      <c r="B2" s="69"/>
    </row>
    <row r="3" spans="1:6" ht="15.75" thickBot="1" x14ac:dyDescent="0.3">
      <c r="A3" s="10" t="s">
        <v>193</v>
      </c>
      <c r="B3" s="10" t="s">
        <v>192</v>
      </c>
      <c r="C3" s="10" t="s">
        <v>191</v>
      </c>
      <c r="D3" s="10" t="s">
        <v>190</v>
      </c>
      <c r="E3" s="9" t="s">
        <v>12</v>
      </c>
      <c r="F3" s="9" t="s">
        <v>189</v>
      </c>
    </row>
    <row r="4" spans="1:6" ht="15.75" thickTop="1" x14ac:dyDescent="0.25">
      <c r="A4" t="s">
        <v>188</v>
      </c>
      <c r="B4" t="s">
        <v>187</v>
      </c>
      <c r="C4" t="s">
        <v>186</v>
      </c>
      <c r="D4" t="s">
        <v>185</v>
      </c>
      <c r="E4" t="s">
        <v>112</v>
      </c>
      <c r="F4" s="8">
        <v>12.5</v>
      </c>
    </row>
    <row r="5" spans="1:6" x14ac:dyDescent="0.25">
      <c r="A5" t="s">
        <v>184</v>
      </c>
      <c r="B5" t="s">
        <v>89</v>
      </c>
      <c r="C5" t="s">
        <v>183</v>
      </c>
      <c r="D5" t="s">
        <v>182</v>
      </c>
      <c r="E5" t="s">
        <v>71</v>
      </c>
      <c r="F5" s="8">
        <v>10</v>
      </c>
    </row>
    <row r="6" spans="1:6" x14ac:dyDescent="0.25">
      <c r="A6" t="s">
        <v>181</v>
      </c>
      <c r="B6" t="s">
        <v>84</v>
      </c>
      <c r="C6" t="s">
        <v>180</v>
      </c>
      <c r="D6" t="s">
        <v>179</v>
      </c>
      <c r="E6" t="s">
        <v>71</v>
      </c>
      <c r="F6" s="8">
        <v>15</v>
      </c>
    </row>
    <row r="7" spans="1:6" x14ac:dyDescent="0.25">
      <c r="A7" t="s">
        <v>178</v>
      </c>
      <c r="B7" t="s">
        <v>79</v>
      </c>
      <c r="C7" t="s">
        <v>177</v>
      </c>
      <c r="D7" t="s">
        <v>176</v>
      </c>
      <c r="E7" t="s">
        <v>122</v>
      </c>
      <c r="F7" s="8">
        <v>97</v>
      </c>
    </row>
    <row r="8" spans="1:6" x14ac:dyDescent="0.25">
      <c r="A8" t="s">
        <v>175</v>
      </c>
      <c r="B8" t="s">
        <v>174</v>
      </c>
      <c r="C8" t="s">
        <v>173</v>
      </c>
      <c r="D8" t="s">
        <v>172</v>
      </c>
      <c r="E8" t="s">
        <v>171</v>
      </c>
      <c r="F8" s="8">
        <v>21</v>
      </c>
    </row>
    <row r="9" spans="1:6" x14ac:dyDescent="0.25">
      <c r="A9" t="s">
        <v>170</v>
      </c>
      <c r="B9" t="s">
        <v>169</v>
      </c>
      <c r="C9" t="s">
        <v>168</v>
      </c>
      <c r="D9" t="s">
        <v>167</v>
      </c>
      <c r="E9" t="s">
        <v>112</v>
      </c>
      <c r="F9" s="8">
        <v>18</v>
      </c>
    </row>
    <row r="10" spans="1:6" x14ac:dyDescent="0.25">
      <c r="A10" t="s">
        <v>166</v>
      </c>
      <c r="B10" t="s">
        <v>165</v>
      </c>
      <c r="C10" t="s">
        <v>164</v>
      </c>
      <c r="D10" t="s">
        <v>163</v>
      </c>
      <c r="E10" t="s">
        <v>117</v>
      </c>
      <c r="F10" s="8">
        <v>18</v>
      </c>
    </row>
    <row r="11" spans="1:6" x14ac:dyDescent="0.25">
      <c r="A11" t="s">
        <v>162</v>
      </c>
      <c r="B11" t="s">
        <v>161</v>
      </c>
      <c r="C11" t="s">
        <v>160</v>
      </c>
      <c r="D11" t="s">
        <v>159</v>
      </c>
      <c r="E11" t="s">
        <v>81</v>
      </c>
      <c r="F11" s="8">
        <v>18.399999999999999</v>
      </c>
    </row>
    <row r="12" spans="1:6" x14ac:dyDescent="0.25">
      <c r="A12" t="s">
        <v>158</v>
      </c>
      <c r="B12" t="s">
        <v>157</v>
      </c>
      <c r="C12" t="s">
        <v>156</v>
      </c>
      <c r="D12" t="s">
        <v>155</v>
      </c>
      <c r="E12" t="s">
        <v>117</v>
      </c>
      <c r="F12" s="8">
        <v>13</v>
      </c>
    </row>
    <row r="13" spans="1:6" x14ac:dyDescent="0.25">
      <c r="A13" t="s">
        <v>154</v>
      </c>
      <c r="B13" t="s">
        <v>153</v>
      </c>
      <c r="C13" t="s">
        <v>152</v>
      </c>
      <c r="D13" t="s">
        <v>151</v>
      </c>
      <c r="E13" t="s">
        <v>150</v>
      </c>
      <c r="F13" s="8">
        <v>22</v>
      </c>
    </row>
    <row r="14" spans="1:6" x14ac:dyDescent="0.25">
      <c r="A14" t="s">
        <v>149</v>
      </c>
      <c r="B14" t="s">
        <v>148</v>
      </c>
      <c r="C14" t="s">
        <v>147</v>
      </c>
      <c r="D14" t="s">
        <v>146</v>
      </c>
      <c r="E14" t="s">
        <v>122</v>
      </c>
      <c r="F14" s="8">
        <v>34</v>
      </c>
    </row>
    <row r="15" spans="1:6" x14ac:dyDescent="0.25">
      <c r="A15" t="s">
        <v>145</v>
      </c>
      <c r="B15" t="s">
        <v>144</v>
      </c>
      <c r="C15" t="s">
        <v>143</v>
      </c>
      <c r="D15" t="s">
        <v>142</v>
      </c>
      <c r="E15" t="s">
        <v>141</v>
      </c>
      <c r="F15" s="8">
        <v>21</v>
      </c>
    </row>
    <row r="16" spans="1:6" x14ac:dyDescent="0.25">
      <c r="A16" t="s">
        <v>140</v>
      </c>
      <c r="B16" t="s">
        <v>139</v>
      </c>
      <c r="C16" t="s">
        <v>138</v>
      </c>
      <c r="D16" t="s">
        <v>137</v>
      </c>
      <c r="E16" t="s">
        <v>71</v>
      </c>
      <c r="F16" s="8">
        <v>18</v>
      </c>
    </row>
    <row r="17" spans="1:6" x14ac:dyDescent="0.25">
      <c r="A17" t="s">
        <v>136</v>
      </c>
      <c r="B17" t="s">
        <v>135</v>
      </c>
      <c r="C17" t="s">
        <v>134</v>
      </c>
      <c r="D17" t="s">
        <v>133</v>
      </c>
      <c r="E17" t="s">
        <v>132</v>
      </c>
      <c r="F17" s="8">
        <v>18</v>
      </c>
    </row>
    <row r="18" spans="1:6" x14ac:dyDescent="0.25">
      <c r="A18" t="s">
        <v>131</v>
      </c>
      <c r="B18" t="s">
        <v>130</v>
      </c>
      <c r="C18" t="s">
        <v>129</v>
      </c>
      <c r="D18" t="s">
        <v>128</v>
      </c>
      <c r="E18" t="s">
        <v>127</v>
      </c>
      <c r="F18" s="8">
        <v>18.399999999999999</v>
      </c>
    </row>
    <row r="19" spans="1:6" x14ac:dyDescent="0.25">
      <c r="A19" t="s">
        <v>126</v>
      </c>
      <c r="B19" t="s">
        <v>125</v>
      </c>
      <c r="C19" t="s">
        <v>124</v>
      </c>
      <c r="D19" t="s">
        <v>123</v>
      </c>
      <c r="E19" t="s">
        <v>122</v>
      </c>
      <c r="F19" s="8">
        <v>13</v>
      </c>
    </row>
    <row r="20" spans="1:6" x14ac:dyDescent="0.25">
      <c r="A20" t="s">
        <v>121</v>
      </c>
      <c r="B20" t="s">
        <v>120</v>
      </c>
      <c r="C20" t="s">
        <v>119</v>
      </c>
      <c r="D20" t="s">
        <v>118</v>
      </c>
      <c r="E20" t="s">
        <v>117</v>
      </c>
      <c r="F20" s="8">
        <v>21</v>
      </c>
    </row>
    <row r="21" spans="1:6" x14ac:dyDescent="0.25">
      <c r="A21" t="s">
        <v>116</v>
      </c>
      <c r="B21" t="s">
        <v>115</v>
      </c>
      <c r="C21" t="s">
        <v>114</v>
      </c>
      <c r="D21" t="s">
        <v>113</v>
      </c>
      <c r="E21" t="s">
        <v>112</v>
      </c>
      <c r="F21" s="8">
        <v>18</v>
      </c>
    </row>
    <row r="22" spans="1:6" x14ac:dyDescent="0.25">
      <c r="A22" t="s">
        <v>111</v>
      </c>
      <c r="B22" t="s">
        <v>110</v>
      </c>
      <c r="C22" t="s">
        <v>109</v>
      </c>
      <c r="D22" t="s">
        <v>108</v>
      </c>
      <c r="E22" t="s">
        <v>76</v>
      </c>
      <c r="F22" s="8">
        <v>18</v>
      </c>
    </row>
    <row r="23" spans="1:6" x14ac:dyDescent="0.25">
      <c r="A23" t="s">
        <v>107</v>
      </c>
      <c r="B23" t="s">
        <v>106</v>
      </c>
      <c r="C23" t="s">
        <v>105</v>
      </c>
      <c r="D23" t="s">
        <v>104</v>
      </c>
      <c r="E23" t="s">
        <v>86</v>
      </c>
      <c r="F23" s="8">
        <v>18.399999999999999</v>
      </c>
    </row>
    <row r="24" spans="1:6" x14ac:dyDescent="0.25">
      <c r="A24" t="s">
        <v>103</v>
      </c>
      <c r="B24" t="s">
        <v>102</v>
      </c>
      <c r="C24" t="s">
        <v>101</v>
      </c>
      <c r="D24" t="s">
        <v>100</v>
      </c>
      <c r="E24" t="s">
        <v>91</v>
      </c>
      <c r="F24" s="8">
        <v>13</v>
      </c>
    </row>
    <row r="25" spans="1:6" x14ac:dyDescent="0.25">
      <c r="A25" t="s">
        <v>99</v>
      </c>
      <c r="B25" t="s">
        <v>98</v>
      </c>
      <c r="C25" t="s">
        <v>97</v>
      </c>
      <c r="D25" t="s">
        <v>96</v>
      </c>
      <c r="E25" t="s">
        <v>91</v>
      </c>
      <c r="F25" s="8">
        <v>13</v>
      </c>
    </row>
    <row r="26" spans="1:6" x14ac:dyDescent="0.25">
      <c r="A26" t="s">
        <v>95</v>
      </c>
      <c r="B26" t="s">
        <v>94</v>
      </c>
      <c r="C26" t="s">
        <v>93</v>
      </c>
      <c r="D26" t="s">
        <v>92</v>
      </c>
      <c r="E26" t="s">
        <v>91</v>
      </c>
      <c r="F26" s="8">
        <v>22</v>
      </c>
    </row>
    <row r="27" spans="1:6" x14ac:dyDescent="0.25">
      <c r="A27" t="s">
        <v>90</v>
      </c>
      <c r="B27" t="s">
        <v>89</v>
      </c>
      <c r="C27" t="s">
        <v>88</v>
      </c>
      <c r="D27" t="s">
        <v>87</v>
      </c>
      <c r="E27" t="s">
        <v>86</v>
      </c>
      <c r="F27" s="8">
        <v>34</v>
      </c>
    </row>
    <row r="28" spans="1:6" x14ac:dyDescent="0.25">
      <c r="A28" t="s">
        <v>85</v>
      </c>
      <c r="B28" t="s">
        <v>84</v>
      </c>
      <c r="C28" t="s">
        <v>83</v>
      </c>
      <c r="D28" t="s">
        <v>82</v>
      </c>
      <c r="E28" t="s">
        <v>81</v>
      </c>
      <c r="F28" s="8">
        <v>21</v>
      </c>
    </row>
    <row r="29" spans="1:6" x14ac:dyDescent="0.25">
      <c r="A29" t="s">
        <v>80</v>
      </c>
      <c r="B29" t="s">
        <v>79</v>
      </c>
      <c r="C29" t="s">
        <v>78</v>
      </c>
      <c r="D29" t="s">
        <v>77</v>
      </c>
      <c r="E29" t="s">
        <v>76</v>
      </c>
      <c r="F29" s="8">
        <v>18</v>
      </c>
    </row>
    <row r="30" spans="1:6" x14ac:dyDescent="0.25">
      <c r="A30" t="s">
        <v>75</v>
      </c>
      <c r="B30" t="s">
        <v>74</v>
      </c>
      <c r="C30" t="s">
        <v>73</v>
      </c>
      <c r="D30" t="s">
        <v>72</v>
      </c>
      <c r="E30" t="s">
        <v>71</v>
      </c>
      <c r="F30" s="8">
        <v>18</v>
      </c>
    </row>
    <row r="31" spans="1:6" x14ac:dyDescent="0.25">
      <c r="F31" s="8"/>
    </row>
  </sheetData>
  <mergeCells count="2">
    <mergeCell ref="A1:B1"/>
    <mergeCell ref="A2:B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59006-60CD-4DB9-B0C9-AF7F28688B82}">
  <sheetPr>
    <tabColor rgb="FF92D050"/>
  </sheetPr>
  <dimension ref="A1:O18"/>
  <sheetViews>
    <sheetView topLeftCell="A10" workbookViewId="0">
      <selection activeCell="A3" sqref="A3"/>
    </sheetView>
  </sheetViews>
  <sheetFormatPr defaultColWidth="11.42578125" defaultRowHeight="15" x14ac:dyDescent="0.25"/>
  <cols>
    <col min="1" max="1" width="22.140625" bestFit="1" customWidth="1"/>
    <col min="2" max="2" width="12" bestFit="1" customWidth="1"/>
  </cols>
  <sheetData>
    <row r="1" spans="1:15" x14ac:dyDescent="0.25">
      <c r="A1" s="4" t="s">
        <v>52</v>
      </c>
      <c r="B1" t="s">
        <v>196</v>
      </c>
    </row>
    <row r="2" spans="1:15" x14ac:dyDescent="0.25">
      <c r="A2" s="3" t="s">
        <v>89</v>
      </c>
      <c r="B2" s="74">
        <v>10</v>
      </c>
    </row>
    <row r="3" spans="1:15" x14ac:dyDescent="0.25">
      <c r="A3" s="6" t="s">
        <v>183</v>
      </c>
      <c r="B3" s="74">
        <v>10</v>
      </c>
    </row>
    <row r="4" spans="1:15" x14ac:dyDescent="0.25">
      <c r="A4" s="3" t="s">
        <v>74</v>
      </c>
      <c r="B4" s="74">
        <v>18</v>
      </c>
      <c r="F4" s="58" t="s">
        <v>69</v>
      </c>
      <c r="G4" s="58"/>
      <c r="H4" s="58"/>
      <c r="I4" s="58"/>
      <c r="J4" s="58"/>
      <c r="K4" s="58"/>
      <c r="L4" s="58"/>
      <c r="M4" s="58"/>
      <c r="N4" s="58"/>
      <c r="O4" s="58"/>
    </row>
    <row r="5" spans="1:15" x14ac:dyDescent="0.25">
      <c r="A5" s="6" t="s">
        <v>73</v>
      </c>
      <c r="B5" s="74">
        <v>18</v>
      </c>
      <c r="F5" s="58"/>
      <c r="G5" s="58"/>
      <c r="H5" s="58"/>
      <c r="I5" s="58"/>
      <c r="J5" s="58"/>
      <c r="K5" s="58"/>
      <c r="L5" s="58"/>
      <c r="M5" s="58"/>
      <c r="N5" s="58"/>
      <c r="O5" s="58"/>
    </row>
    <row r="6" spans="1:15" x14ac:dyDescent="0.25">
      <c r="A6" s="3" t="s">
        <v>139</v>
      </c>
      <c r="B6" s="74">
        <v>18</v>
      </c>
      <c r="F6" s="58"/>
      <c r="G6" s="58"/>
      <c r="H6" s="58"/>
      <c r="I6" s="58"/>
      <c r="J6" s="58"/>
      <c r="K6" s="58"/>
      <c r="L6" s="58"/>
      <c r="M6" s="58"/>
      <c r="N6" s="58"/>
      <c r="O6" s="58"/>
    </row>
    <row r="7" spans="1:15" x14ac:dyDescent="0.25">
      <c r="A7" s="6" t="s">
        <v>138</v>
      </c>
      <c r="B7" s="74">
        <v>18</v>
      </c>
    </row>
    <row r="8" spans="1:15" x14ac:dyDescent="0.25">
      <c r="A8" s="3" t="s">
        <v>84</v>
      </c>
      <c r="B8" s="74">
        <v>15</v>
      </c>
    </row>
    <row r="9" spans="1:15" x14ac:dyDescent="0.25">
      <c r="A9" s="6" t="s">
        <v>180</v>
      </c>
      <c r="B9" s="74">
        <v>15</v>
      </c>
    </row>
    <row r="10" spans="1:15" x14ac:dyDescent="0.25">
      <c r="A10" s="3" t="s">
        <v>2</v>
      </c>
      <c r="B10" s="74">
        <v>61</v>
      </c>
    </row>
    <row r="16" spans="1:15" x14ac:dyDescent="0.25">
      <c r="F16" s="57" t="s">
        <v>70</v>
      </c>
      <c r="G16" s="57"/>
      <c r="H16" s="57"/>
      <c r="I16" s="57"/>
      <c r="J16" s="57"/>
      <c r="K16" s="57"/>
      <c r="L16" s="57"/>
      <c r="M16" s="57"/>
      <c r="N16" s="57"/>
      <c r="O16" s="57"/>
    </row>
    <row r="17" spans="6:15" x14ac:dyDescent="0.25">
      <c r="F17" s="57"/>
      <c r="G17" s="57"/>
      <c r="H17" s="57"/>
      <c r="I17" s="57"/>
      <c r="J17" s="57"/>
      <c r="K17" s="57"/>
      <c r="L17" s="57"/>
      <c r="M17" s="57"/>
      <c r="N17" s="57"/>
      <c r="O17" s="57"/>
    </row>
    <row r="18" spans="6:15" x14ac:dyDescent="0.25">
      <c r="F18" s="57"/>
      <c r="G18" s="57"/>
      <c r="H18" s="57"/>
      <c r="I18" s="57"/>
      <c r="J18" s="57"/>
      <c r="K18" s="57"/>
      <c r="L18" s="57"/>
      <c r="M18" s="57"/>
      <c r="N18" s="57"/>
      <c r="O18" s="57"/>
    </row>
  </sheetData>
  <mergeCells count="2">
    <mergeCell ref="F4:O6"/>
    <mergeCell ref="F16:O18"/>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A5DD8-47D4-44A2-9891-5F1599987E68}">
  <sheetPr>
    <tabColor rgb="FF92D050"/>
  </sheetPr>
  <dimension ref="A1:S60"/>
  <sheetViews>
    <sheetView topLeftCell="F1" zoomScaleNormal="100" workbookViewId="0">
      <selection activeCell="I2" sqref="I2"/>
    </sheetView>
  </sheetViews>
  <sheetFormatPr defaultColWidth="11.42578125" defaultRowHeight="15" x14ac:dyDescent="0.25"/>
  <cols>
    <col min="1" max="1" width="13.7109375" customWidth="1"/>
    <col min="2" max="2" width="11.140625" customWidth="1"/>
    <col min="3" max="3" width="14" customWidth="1"/>
    <col min="4" max="4" width="16.42578125" customWidth="1"/>
    <col min="5" max="5" width="23.28515625" customWidth="1"/>
    <col min="6" max="6" width="18.85546875" style="11" bestFit="1" customWidth="1"/>
    <col min="7" max="7" width="21.140625" bestFit="1" customWidth="1"/>
    <col min="8" max="8" width="17.5703125" style="11" bestFit="1" customWidth="1"/>
  </cols>
  <sheetData>
    <row r="1" spans="1:19" x14ac:dyDescent="0.25">
      <c r="A1" s="1" t="s">
        <v>273</v>
      </c>
      <c r="B1" s="1" t="s">
        <v>272</v>
      </c>
      <c r="C1" s="1" t="s">
        <v>271</v>
      </c>
      <c r="D1" s="14" t="s">
        <v>270</v>
      </c>
      <c r="E1" s="14" t="s">
        <v>269</v>
      </c>
      <c r="F1" s="13" t="s">
        <v>329</v>
      </c>
      <c r="G1" s="14" t="s">
        <v>268</v>
      </c>
      <c r="H1" s="13" t="s">
        <v>328</v>
      </c>
      <c r="I1" s="3" t="s">
        <v>330</v>
      </c>
    </row>
    <row r="2" spans="1:19" x14ac:dyDescent="0.25">
      <c r="A2" s="12">
        <v>44197</v>
      </c>
      <c r="B2" t="s">
        <v>267</v>
      </c>
      <c r="C2" t="s">
        <v>201</v>
      </c>
      <c r="D2" t="s">
        <v>200</v>
      </c>
      <c r="E2" t="s">
        <v>231</v>
      </c>
      <c r="F2" s="11">
        <v>73.55</v>
      </c>
      <c r="G2">
        <v>2</v>
      </c>
      <c r="H2" s="11">
        <f t="shared" ref="H2:H33" si="0">F2*G2</f>
        <v>147.1</v>
      </c>
      <c r="I2" t="str">
        <f>IF(Clientesnuevos[[#This Row],[Total collected.]]&gt;=200,TRUE,"")</f>
        <v/>
      </c>
    </row>
    <row r="3" spans="1:19" x14ac:dyDescent="0.25">
      <c r="A3" s="12">
        <v>44197</v>
      </c>
      <c r="B3" t="s">
        <v>261</v>
      </c>
      <c r="C3" t="s">
        <v>215</v>
      </c>
      <c r="D3" t="s">
        <v>214</v>
      </c>
      <c r="E3" t="s">
        <v>217</v>
      </c>
      <c r="F3" s="11">
        <v>131.11000000000001</v>
      </c>
      <c r="G3">
        <v>4</v>
      </c>
      <c r="H3" s="11">
        <f t="shared" si="0"/>
        <v>524.44000000000005</v>
      </c>
      <c r="I3" t="b">
        <f>IF(Clientesnuevos[[#This Row],[Total collected.]]&gt;=200,TRUE,"")</f>
        <v>1</v>
      </c>
    </row>
    <row r="4" spans="1:19" x14ac:dyDescent="0.25">
      <c r="A4" s="12">
        <v>44197</v>
      </c>
      <c r="B4" t="s">
        <v>266</v>
      </c>
      <c r="C4" t="s">
        <v>223</v>
      </c>
      <c r="D4" t="s">
        <v>222</v>
      </c>
      <c r="E4" t="s">
        <v>203</v>
      </c>
      <c r="F4" s="11">
        <v>137.49</v>
      </c>
      <c r="G4">
        <v>3</v>
      </c>
      <c r="H4" s="11">
        <f t="shared" si="0"/>
        <v>412.47</v>
      </c>
      <c r="I4" t="b">
        <f>IF(Clientesnuevos[[#This Row],[Total collected.]]&gt;=200,TRUE,"")</f>
        <v>1</v>
      </c>
      <c r="J4" s="59" t="s">
        <v>198</v>
      </c>
      <c r="K4" s="60"/>
      <c r="L4" s="60"/>
      <c r="M4" s="60"/>
      <c r="N4" s="60"/>
      <c r="O4" s="60"/>
      <c r="P4" s="60"/>
      <c r="Q4" s="60"/>
      <c r="R4" s="60"/>
      <c r="S4" s="61"/>
    </row>
    <row r="5" spans="1:19" x14ac:dyDescent="0.25">
      <c r="A5" s="12">
        <v>44197</v>
      </c>
      <c r="B5" t="s">
        <v>233</v>
      </c>
      <c r="C5" t="s">
        <v>223</v>
      </c>
      <c r="D5" t="s">
        <v>222</v>
      </c>
      <c r="E5" t="s">
        <v>206</v>
      </c>
      <c r="F5" s="11">
        <v>41.84</v>
      </c>
      <c r="G5">
        <v>1</v>
      </c>
      <c r="H5" s="11">
        <f t="shared" si="0"/>
        <v>41.84</v>
      </c>
      <c r="I5" t="str">
        <f>IF(Clientesnuevos[[#This Row],[Total collected.]]&gt;=200,TRUE,"")</f>
        <v/>
      </c>
      <c r="J5" s="62"/>
      <c r="K5" s="63"/>
      <c r="L5" s="63"/>
      <c r="M5" s="63"/>
      <c r="N5" s="63"/>
      <c r="O5" s="63"/>
      <c r="P5" s="63"/>
      <c r="Q5" s="63"/>
      <c r="R5" s="63"/>
      <c r="S5" s="64"/>
    </row>
    <row r="6" spans="1:19" x14ac:dyDescent="0.25">
      <c r="A6" s="12">
        <v>44197</v>
      </c>
      <c r="B6" t="s">
        <v>265</v>
      </c>
      <c r="C6" t="s">
        <v>223</v>
      </c>
      <c r="D6" t="s">
        <v>222</v>
      </c>
      <c r="E6" t="s">
        <v>231</v>
      </c>
      <c r="F6" s="11">
        <v>115.27</v>
      </c>
      <c r="G6">
        <v>3</v>
      </c>
      <c r="H6" s="11">
        <f t="shared" si="0"/>
        <v>345.81</v>
      </c>
      <c r="I6" t="b">
        <f>IF(Clientesnuevos[[#This Row],[Total collected.]]&gt;=200,TRUE,"")</f>
        <v>1</v>
      </c>
      <c r="J6" s="65"/>
      <c r="K6" s="66"/>
      <c r="L6" s="66"/>
      <c r="M6" s="66"/>
      <c r="N6" s="66"/>
      <c r="O6" s="66"/>
      <c r="P6" s="66"/>
      <c r="Q6" s="66"/>
      <c r="R6" s="66"/>
      <c r="S6" s="67"/>
    </row>
    <row r="7" spans="1:19" x14ac:dyDescent="0.25">
      <c r="A7" s="12">
        <v>44197</v>
      </c>
      <c r="B7" t="s">
        <v>264</v>
      </c>
      <c r="C7" t="s">
        <v>76</v>
      </c>
      <c r="D7" t="s">
        <v>204</v>
      </c>
      <c r="E7" t="s">
        <v>219</v>
      </c>
      <c r="F7" s="11">
        <v>115.3</v>
      </c>
      <c r="G7">
        <v>5</v>
      </c>
      <c r="H7" s="11">
        <f t="shared" si="0"/>
        <v>576.5</v>
      </c>
      <c r="I7" t="b">
        <f>IF(Clientesnuevos[[#This Row],[Total collected.]]&gt;=200,TRUE,"")</f>
        <v>1</v>
      </c>
    </row>
    <row r="8" spans="1:19" x14ac:dyDescent="0.25">
      <c r="A8" s="12">
        <v>44197</v>
      </c>
      <c r="B8" t="s">
        <v>263</v>
      </c>
      <c r="C8" t="s">
        <v>223</v>
      </c>
      <c r="D8" t="s">
        <v>222</v>
      </c>
      <c r="E8" t="s">
        <v>221</v>
      </c>
      <c r="F8" s="11">
        <v>150.26</v>
      </c>
      <c r="G8">
        <v>6</v>
      </c>
      <c r="H8" s="11">
        <f t="shared" si="0"/>
        <v>901.56</v>
      </c>
      <c r="I8" t="b">
        <f>IF(Clientesnuevos[[#This Row],[Total collected.]]&gt;=200,TRUE,"")</f>
        <v>1</v>
      </c>
    </row>
    <row r="9" spans="1:19" x14ac:dyDescent="0.25">
      <c r="A9" s="12">
        <v>44197</v>
      </c>
      <c r="B9" t="s">
        <v>262</v>
      </c>
      <c r="C9" t="s">
        <v>91</v>
      </c>
      <c r="D9" t="s">
        <v>209</v>
      </c>
      <c r="E9" t="s">
        <v>221</v>
      </c>
      <c r="F9" s="11">
        <v>22.68</v>
      </c>
      <c r="G9">
        <v>4</v>
      </c>
      <c r="H9" s="11">
        <f t="shared" si="0"/>
        <v>90.72</v>
      </c>
      <c r="I9" t="str">
        <f>IF(Clientesnuevos[[#This Row],[Total collected.]]&gt;=200,TRUE,"")</f>
        <v/>
      </c>
    </row>
    <row r="10" spans="1:19" x14ac:dyDescent="0.25">
      <c r="A10" s="12">
        <v>44197</v>
      </c>
      <c r="B10" t="s">
        <v>210</v>
      </c>
      <c r="C10" t="s">
        <v>91</v>
      </c>
      <c r="D10" t="s">
        <v>209</v>
      </c>
      <c r="E10" t="s">
        <v>211</v>
      </c>
      <c r="F10" s="11">
        <v>146.36000000000001</v>
      </c>
      <c r="G10">
        <v>6</v>
      </c>
      <c r="H10" s="11">
        <f t="shared" si="0"/>
        <v>878.16000000000008</v>
      </c>
      <c r="I10" t="b">
        <f>IF(Clientesnuevos[[#This Row],[Total collected.]]&gt;=200,TRUE,"")</f>
        <v>1</v>
      </c>
    </row>
    <row r="11" spans="1:19" x14ac:dyDescent="0.25">
      <c r="A11" s="12">
        <v>44197</v>
      </c>
      <c r="B11" t="s">
        <v>261</v>
      </c>
      <c r="C11" t="s">
        <v>215</v>
      </c>
      <c r="D11" t="s">
        <v>214</v>
      </c>
      <c r="E11" t="s">
        <v>217</v>
      </c>
      <c r="F11" s="11">
        <v>131.11000000000001</v>
      </c>
      <c r="G11">
        <v>3</v>
      </c>
      <c r="H11" s="11">
        <f t="shared" si="0"/>
        <v>393.33000000000004</v>
      </c>
      <c r="I11" t="b">
        <f>IF(Clientesnuevos[[#This Row],[Total collected.]]&gt;=200,TRUE,"")</f>
        <v>1</v>
      </c>
    </row>
    <row r="12" spans="1:19" x14ac:dyDescent="0.25">
      <c r="A12" s="12">
        <v>44197</v>
      </c>
      <c r="B12" t="s">
        <v>260</v>
      </c>
      <c r="C12" t="s">
        <v>91</v>
      </c>
      <c r="D12" t="s">
        <v>209</v>
      </c>
      <c r="E12" t="s">
        <v>219</v>
      </c>
      <c r="F12" s="11">
        <v>133.9</v>
      </c>
      <c r="G12">
        <v>1</v>
      </c>
      <c r="H12" s="11">
        <f t="shared" si="0"/>
        <v>133.9</v>
      </c>
      <c r="I12" t="str">
        <f>IF(Clientesnuevos[[#This Row],[Total collected.]]&gt;=200,TRUE,"")</f>
        <v/>
      </c>
    </row>
    <row r="13" spans="1:19" x14ac:dyDescent="0.25">
      <c r="A13" s="12">
        <v>44198</v>
      </c>
      <c r="B13" t="s">
        <v>259</v>
      </c>
      <c r="C13" t="s">
        <v>201</v>
      </c>
      <c r="D13" t="s">
        <v>200</v>
      </c>
      <c r="E13" t="s">
        <v>206</v>
      </c>
      <c r="F13" s="11">
        <v>67.8</v>
      </c>
      <c r="G13">
        <v>10</v>
      </c>
      <c r="H13" s="11">
        <f t="shared" si="0"/>
        <v>678</v>
      </c>
      <c r="I13" t="b">
        <f>IF(Clientesnuevos[[#This Row],[Total collected.]]&gt;=200,TRUE,"")</f>
        <v>1</v>
      </c>
    </row>
    <row r="14" spans="1:19" x14ac:dyDescent="0.25">
      <c r="A14" s="12">
        <v>44198</v>
      </c>
      <c r="B14" t="s">
        <v>246</v>
      </c>
      <c r="C14" t="s">
        <v>76</v>
      </c>
      <c r="D14" t="s">
        <v>204</v>
      </c>
      <c r="E14" t="s">
        <v>231</v>
      </c>
      <c r="F14" s="11">
        <v>20.92</v>
      </c>
      <c r="G14">
        <v>2</v>
      </c>
      <c r="H14" s="11">
        <f t="shared" si="0"/>
        <v>41.84</v>
      </c>
      <c r="I14" t="str">
        <f>IF(Clientesnuevos[[#This Row],[Total collected.]]&gt;=200,TRUE,"")</f>
        <v/>
      </c>
    </row>
    <row r="15" spans="1:19" x14ac:dyDescent="0.25">
      <c r="A15" s="12">
        <v>44198</v>
      </c>
      <c r="B15" t="s">
        <v>258</v>
      </c>
      <c r="C15" t="s">
        <v>76</v>
      </c>
      <c r="D15" t="s">
        <v>204</v>
      </c>
      <c r="E15" t="s">
        <v>221</v>
      </c>
      <c r="F15" s="11">
        <v>128.94999999999999</v>
      </c>
      <c r="G15">
        <v>1</v>
      </c>
      <c r="H15" s="11">
        <f t="shared" si="0"/>
        <v>128.94999999999999</v>
      </c>
      <c r="I15" t="str">
        <f>IF(Clientesnuevos[[#This Row],[Total collected.]]&gt;=200,TRUE,"")</f>
        <v/>
      </c>
    </row>
    <row r="16" spans="1:19" x14ac:dyDescent="0.25">
      <c r="A16" s="12">
        <v>44198</v>
      </c>
      <c r="B16" t="s">
        <v>257</v>
      </c>
      <c r="C16" t="s">
        <v>215</v>
      </c>
      <c r="D16" t="s">
        <v>214</v>
      </c>
      <c r="E16" t="s">
        <v>211</v>
      </c>
      <c r="F16" s="11">
        <v>20.38</v>
      </c>
      <c r="G16">
        <v>2</v>
      </c>
      <c r="H16" s="11">
        <f t="shared" si="0"/>
        <v>40.76</v>
      </c>
      <c r="I16" t="str">
        <f>IF(Clientesnuevos[[#This Row],[Total collected.]]&gt;=200,TRUE,"")</f>
        <v/>
      </c>
    </row>
    <row r="17" spans="1:9" x14ac:dyDescent="0.25">
      <c r="A17" s="12">
        <v>44198</v>
      </c>
      <c r="B17" t="s">
        <v>249</v>
      </c>
      <c r="C17" t="s">
        <v>201</v>
      </c>
      <c r="D17" t="s">
        <v>200</v>
      </c>
      <c r="E17" t="s">
        <v>231</v>
      </c>
      <c r="F17" s="11">
        <v>38.909999999999997</v>
      </c>
      <c r="G17">
        <v>3</v>
      </c>
      <c r="H17" s="11">
        <f t="shared" si="0"/>
        <v>116.72999999999999</v>
      </c>
      <c r="I17" t="str">
        <f>IF(Clientesnuevos[[#This Row],[Total collected.]]&gt;=200,TRUE,"")</f>
        <v/>
      </c>
    </row>
    <row r="18" spans="1:9" x14ac:dyDescent="0.25">
      <c r="A18" s="12">
        <v>44198</v>
      </c>
      <c r="B18" t="s">
        <v>246</v>
      </c>
      <c r="C18" t="s">
        <v>76</v>
      </c>
      <c r="D18" t="s">
        <v>204</v>
      </c>
      <c r="E18" t="s">
        <v>219</v>
      </c>
      <c r="F18" s="11">
        <v>20.92</v>
      </c>
      <c r="G18">
        <v>4</v>
      </c>
      <c r="H18" s="11">
        <f t="shared" si="0"/>
        <v>83.68</v>
      </c>
      <c r="I18" t="str">
        <f>IF(Clientesnuevos[[#This Row],[Total collected.]]&gt;=200,TRUE,"")</f>
        <v/>
      </c>
    </row>
    <row r="19" spans="1:9" x14ac:dyDescent="0.25">
      <c r="A19" s="12">
        <v>44198</v>
      </c>
      <c r="B19" t="s">
        <v>256</v>
      </c>
      <c r="C19" t="s">
        <v>223</v>
      </c>
      <c r="D19" t="s">
        <v>222</v>
      </c>
      <c r="E19" t="s">
        <v>206</v>
      </c>
      <c r="F19" s="11">
        <v>69.37</v>
      </c>
      <c r="G19">
        <v>6</v>
      </c>
      <c r="H19" s="11">
        <f t="shared" si="0"/>
        <v>416.22</v>
      </c>
      <c r="I19" t="b">
        <f>IF(Clientesnuevos[[#This Row],[Total collected.]]&gt;=200,TRUE,"")</f>
        <v>1</v>
      </c>
    </row>
    <row r="20" spans="1:9" x14ac:dyDescent="0.25">
      <c r="A20" s="12">
        <v>44198</v>
      </c>
      <c r="B20" t="s">
        <v>246</v>
      </c>
      <c r="C20" t="s">
        <v>76</v>
      </c>
      <c r="D20" t="s">
        <v>204</v>
      </c>
      <c r="E20" t="s">
        <v>219</v>
      </c>
      <c r="F20" s="11">
        <v>20.92</v>
      </c>
      <c r="G20">
        <v>8</v>
      </c>
      <c r="H20" s="11">
        <f t="shared" si="0"/>
        <v>167.36</v>
      </c>
      <c r="I20" t="str">
        <f>IF(Clientesnuevos[[#This Row],[Total collected.]]&gt;=200,TRUE,"")</f>
        <v/>
      </c>
    </row>
    <row r="21" spans="1:9" x14ac:dyDescent="0.25">
      <c r="A21" s="12">
        <v>44198</v>
      </c>
      <c r="B21" t="s">
        <v>255</v>
      </c>
      <c r="C21" t="s">
        <v>215</v>
      </c>
      <c r="D21" t="s">
        <v>214</v>
      </c>
      <c r="E21" t="s">
        <v>206</v>
      </c>
      <c r="F21" s="11">
        <v>31.95</v>
      </c>
      <c r="G21">
        <v>3</v>
      </c>
      <c r="H21" s="11">
        <f t="shared" si="0"/>
        <v>95.85</v>
      </c>
      <c r="I21" t="str">
        <f>IF(Clientesnuevos[[#This Row],[Total collected.]]&gt;=200,TRUE,"")</f>
        <v/>
      </c>
    </row>
    <row r="22" spans="1:9" x14ac:dyDescent="0.25">
      <c r="A22" s="12">
        <v>44199</v>
      </c>
      <c r="B22" t="s">
        <v>254</v>
      </c>
      <c r="C22" t="s">
        <v>76</v>
      </c>
      <c r="D22" t="s">
        <v>204</v>
      </c>
      <c r="E22" t="s">
        <v>206</v>
      </c>
      <c r="F22" s="11">
        <v>43.98</v>
      </c>
      <c r="G22">
        <v>5</v>
      </c>
      <c r="H22" s="11">
        <f t="shared" si="0"/>
        <v>219.89999999999998</v>
      </c>
      <c r="I22" t="b">
        <f>IF(Clientesnuevos[[#This Row],[Total collected.]]&gt;=200,TRUE,"")</f>
        <v>1</v>
      </c>
    </row>
    <row r="23" spans="1:9" x14ac:dyDescent="0.25">
      <c r="A23" s="12">
        <v>44200</v>
      </c>
      <c r="B23" t="s">
        <v>253</v>
      </c>
      <c r="C23" t="s">
        <v>91</v>
      </c>
      <c r="D23" t="s">
        <v>209</v>
      </c>
      <c r="E23" t="s">
        <v>221</v>
      </c>
      <c r="F23" s="11">
        <v>125.87</v>
      </c>
      <c r="G23">
        <v>6</v>
      </c>
      <c r="H23" s="11">
        <f t="shared" si="0"/>
        <v>755.22</v>
      </c>
      <c r="I23" t="b">
        <f>IF(Clientesnuevos[[#This Row],[Total collected.]]&gt;=200,TRUE,"")</f>
        <v>1</v>
      </c>
    </row>
    <row r="24" spans="1:9" x14ac:dyDescent="0.25">
      <c r="A24" s="12">
        <v>44201</v>
      </c>
      <c r="B24" t="s">
        <v>252</v>
      </c>
      <c r="C24" t="s">
        <v>201</v>
      </c>
      <c r="D24" t="s">
        <v>200</v>
      </c>
      <c r="E24" t="s">
        <v>208</v>
      </c>
      <c r="F24" s="11">
        <v>41.66</v>
      </c>
      <c r="G24">
        <v>4</v>
      </c>
      <c r="H24" s="11">
        <f t="shared" si="0"/>
        <v>166.64</v>
      </c>
      <c r="I24" t="str">
        <f>IF(Clientesnuevos[[#This Row],[Total collected.]]&gt;=200,TRUE,"")</f>
        <v/>
      </c>
    </row>
    <row r="25" spans="1:9" x14ac:dyDescent="0.25">
      <c r="A25" s="12">
        <v>44202</v>
      </c>
      <c r="B25" t="s">
        <v>251</v>
      </c>
      <c r="C25" t="s">
        <v>76</v>
      </c>
      <c r="D25" t="s">
        <v>204</v>
      </c>
      <c r="E25" t="s">
        <v>208</v>
      </c>
      <c r="F25" s="11">
        <v>20.170000000000002</v>
      </c>
      <c r="G25">
        <v>6</v>
      </c>
      <c r="H25" s="11">
        <f t="shared" si="0"/>
        <v>121.02000000000001</v>
      </c>
      <c r="I25" t="str">
        <f>IF(Clientesnuevos[[#This Row],[Total collected.]]&gt;=200,TRUE,"")</f>
        <v/>
      </c>
    </row>
    <row r="26" spans="1:9" x14ac:dyDescent="0.25">
      <c r="A26" s="12">
        <v>44203</v>
      </c>
      <c r="B26" t="s">
        <v>250</v>
      </c>
      <c r="C26" t="s">
        <v>223</v>
      </c>
      <c r="D26" t="s">
        <v>222</v>
      </c>
      <c r="E26" t="s">
        <v>231</v>
      </c>
      <c r="F26" s="11">
        <v>27.04</v>
      </c>
      <c r="G26">
        <v>3</v>
      </c>
      <c r="H26" s="11">
        <f t="shared" si="0"/>
        <v>81.12</v>
      </c>
      <c r="I26" t="str">
        <f>IF(Clientesnuevos[[#This Row],[Total collected.]]&gt;=200,TRUE,"")</f>
        <v/>
      </c>
    </row>
    <row r="27" spans="1:9" x14ac:dyDescent="0.25">
      <c r="A27" s="12">
        <v>44204</v>
      </c>
      <c r="B27" t="s">
        <v>249</v>
      </c>
      <c r="C27" t="s">
        <v>201</v>
      </c>
      <c r="D27" t="s">
        <v>200</v>
      </c>
      <c r="E27" t="s">
        <v>219</v>
      </c>
      <c r="F27" s="11">
        <v>38.909999999999997</v>
      </c>
      <c r="G27">
        <v>10</v>
      </c>
      <c r="H27" s="11">
        <f t="shared" si="0"/>
        <v>389.09999999999997</v>
      </c>
      <c r="I27" t="b">
        <f>IF(Clientesnuevos[[#This Row],[Total collected.]]&gt;=200,TRUE,"")</f>
        <v>1</v>
      </c>
    </row>
    <row r="28" spans="1:9" x14ac:dyDescent="0.25">
      <c r="A28" s="12">
        <v>44205</v>
      </c>
      <c r="B28" t="s">
        <v>248</v>
      </c>
      <c r="C28" t="s">
        <v>76</v>
      </c>
      <c r="D28" t="s">
        <v>204</v>
      </c>
      <c r="E28" t="s">
        <v>217</v>
      </c>
      <c r="F28" s="11">
        <v>57.75</v>
      </c>
      <c r="G28">
        <v>2</v>
      </c>
      <c r="H28" s="11">
        <f t="shared" si="0"/>
        <v>115.5</v>
      </c>
      <c r="I28" t="str">
        <f>IF(Clientesnuevos[[#This Row],[Total collected.]]&gt;=200,TRUE,"")</f>
        <v/>
      </c>
    </row>
    <row r="29" spans="1:9" x14ac:dyDescent="0.25">
      <c r="A29" s="12">
        <v>44206</v>
      </c>
      <c r="B29" t="s">
        <v>247</v>
      </c>
      <c r="C29" t="s">
        <v>76</v>
      </c>
      <c r="D29" t="s">
        <v>204</v>
      </c>
      <c r="E29" t="s">
        <v>208</v>
      </c>
      <c r="F29" s="11">
        <v>104.98</v>
      </c>
      <c r="G29">
        <v>1</v>
      </c>
      <c r="H29" s="11">
        <f t="shared" si="0"/>
        <v>104.98</v>
      </c>
      <c r="I29" t="str">
        <f>IF(Clientesnuevos[[#This Row],[Total collected.]]&gt;=200,TRUE,"")</f>
        <v/>
      </c>
    </row>
    <row r="30" spans="1:9" x14ac:dyDescent="0.25">
      <c r="A30" s="12">
        <v>44207</v>
      </c>
      <c r="B30" t="s">
        <v>246</v>
      </c>
      <c r="C30" t="s">
        <v>76</v>
      </c>
      <c r="D30" t="s">
        <v>204</v>
      </c>
      <c r="E30" t="s">
        <v>225</v>
      </c>
      <c r="F30" s="11">
        <v>20.92</v>
      </c>
      <c r="G30">
        <v>2</v>
      </c>
      <c r="H30" s="11">
        <f t="shared" si="0"/>
        <v>41.84</v>
      </c>
      <c r="I30" t="str">
        <f>IF(Clientesnuevos[[#This Row],[Total collected.]]&gt;=200,TRUE,"")</f>
        <v/>
      </c>
    </row>
    <row r="31" spans="1:9" x14ac:dyDescent="0.25">
      <c r="A31" s="12">
        <v>44208</v>
      </c>
      <c r="B31" t="s">
        <v>218</v>
      </c>
      <c r="C31" t="s">
        <v>91</v>
      </c>
      <c r="D31" t="s">
        <v>209</v>
      </c>
      <c r="E31" t="s">
        <v>211</v>
      </c>
      <c r="F31" s="11">
        <v>51.52</v>
      </c>
      <c r="G31">
        <v>3</v>
      </c>
      <c r="H31" s="11">
        <f t="shared" si="0"/>
        <v>154.56</v>
      </c>
      <c r="I31" t="str">
        <f>IF(Clientesnuevos[[#This Row],[Total collected.]]&gt;=200,TRUE,"")</f>
        <v/>
      </c>
    </row>
    <row r="32" spans="1:9" x14ac:dyDescent="0.25">
      <c r="A32" s="12">
        <v>44209</v>
      </c>
      <c r="B32" t="s">
        <v>245</v>
      </c>
      <c r="C32" t="s">
        <v>76</v>
      </c>
      <c r="D32" t="s">
        <v>204</v>
      </c>
      <c r="E32" t="s">
        <v>219</v>
      </c>
      <c r="F32" s="11">
        <v>104.76</v>
      </c>
      <c r="G32">
        <v>4</v>
      </c>
      <c r="H32" s="11">
        <f t="shared" si="0"/>
        <v>419.04</v>
      </c>
      <c r="I32" t="b">
        <f>IF(Clientesnuevos[[#This Row],[Total collected.]]&gt;=200,TRUE,"")</f>
        <v>1</v>
      </c>
    </row>
    <row r="33" spans="1:9" x14ac:dyDescent="0.25">
      <c r="A33" s="12">
        <v>44210</v>
      </c>
      <c r="B33" t="s">
        <v>244</v>
      </c>
      <c r="C33" t="s">
        <v>76</v>
      </c>
      <c r="D33" t="s">
        <v>204</v>
      </c>
      <c r="E33" t="s">
        <v>219</v>
      </c>
      <c r="F33" s="11">
        <v>32.14</v>
      </c>
      <c r="G33">
        <v>6</v>
      </c>
      <c r="H33" s="11">
        <f t="shared" si="0"/>
        <v>192.84</v>
      </c>
      <c r="I33" t="str">
        <f>IF(Clientesnuevos[[#This Row],[Total collected.]]&gt;=200,TRUE,"")</f>
        <v/>
      </c>
    </row>
    <row r="34" spans="1:9" x14ac:dyDescent="0.25">
      <c r="A34" s="12">
        <v>44211</v>
      </c>
      <c r="B34" t="s">
        <v>243</v>
      </c>
      <c r="C34" t="s">
        <v>215</v>
      </c>
      <c r="D34" t="s">
        <v>214</v>
      </c>
      <c r="E34" t="s">
        <v>219</v>
      </c>
      <c r="F34" s="11">
        <v>135.78</v>
      </c>
      <c r="G34">
        <v>8</v>
      </c>
      <c r="H34" s="11">
        <f t="shared" ref="H34:H60" si="1">F34*G34</f>
        <v>1086.24</v>
      </c>
      <c r="I34" t="b">
        <f>IF(Clientesnuevos[[#This Row],[Total collected.]]&gt;=200,TRUE,"")</f>
        <v>1</v>
      </c>
    </row>
    <row r="35" spans="1:9" x14ac:dyDescent="0.25">
      <c r="A35" s="12">
        <v>44212</v>
      </c>
      <c r="B35" t="s">
        <v>242</v>
      </c>
      <c r="C35" t="s">
        <v>201</v>
      </c>
      <c r="D35" t="s">
        <v>200</v>
      </c>
      <c r="E35" t="s">
        <v>199</v>
      </c>
      <c r="F35" s="11">
        <v>75.180000000000007</v>
      </c>
      <c r="G35">
        <v>3</v>
      </c>
      <c r="H35" s="11">
        <f t="shared" si="1"/>
        <v>225.54000000000002</v>
      </c>
      <c r="I35" t="b">
        <f>IF(Clientesnuevos[[#This Row],[Total collected.]]&gt;=200,TRUE,"")</f>
        <v>1</v>
      </c>
    </row>
    <row r="36" spans="1:9" x14ac:dyDescent="0.25">
      <c r="A36" s="12">
        <v>44213</v>
      </c>
      <c r="B36" t="s">
        <v>241</v>
      </c>
      <c r="C36" t="s">
        <v>201</v>
      </c>
      <c r="D36" t="s">
        <v>200</v>
      </c>
      <c r="E36" t="s">
        <v>203</v>
      </c>
      <c r="F36" s="11">
        <v>137.27000000000001</v>
      </c>
      <c r="G36">
        <v>5</v>
      </c>
      <c r="H36" s="11">
        <f t="shared" si="1"/>
        <v>686.35</v>
      </c>
      <c r="I36" t="b">
        <f>IF(Clientesnuevos[[#This Row],[Total collected.]]&gt;=200,TRUE,"")</f>
        <v>1</v>
      </c>
    </row>
    <row r="37" spans="1:9" x14ac:dyDescent="0.25">
      <c r="A37" s="12">
        <v>44214</v>
      </c>
      <c r="B37" t="s">
        <v>240</v>
      </c>
      <c r="C37" t="s">
        <v>76</v>
      </c>
      <c r="D37" t="s">
        <v>204</v>
      </c>
      <c r="E37" t="s">
        <v>221</v>
      </c>
      <c r="F37" s="11">
        <v>142.15</v>
      </c>
      <c r="G37">
        <v>6</v>
      </c>
      <c r="H37" s="11">
        <f t="shared" si="1"/>
        <v>852.90000000000009</v>
      </c>
      <c r="I37" t="b">
        <f>IF(Clientesnuevos[[#This Row],[Total collected.]]&gt;=200,TRUE,"")</f>
        <v>1</v>
      </c>
    </row>
    <row r="38" spans="1:9" x14ac:dyDescent="0.25">
      <c r="A38" s="12">
        <v>44215</v>
      </c>
      <c r="B38" t="s">
        <v>239</v>
      </c>
      <c r="C38" t="s">
        <v>201</v>
      </c>
      <c r="D38" t="s">
        <v>200</v>
      </c>
      <c r="E38" t="s">
        <v>225</v>
      </c>
      <c r="F38" s="11">
        <v>135.5</v>
      </c>
      <c r="G38">
        <v>4</v>
      </c>
      <c r="H38" s="11">
        <f t="shared" si="1"/>
        <v>542</v>
      </c>
      <c r="I38" t="b">
        <f>IF(Clientesnuevos[[#This Row],[Total collected.]]&gt;=200,TRUE,"")</f>
        <v>1</v>
      </c>
    </row>
    <row r="39" spans="1:9" x14ac:dyDescent="0.25">
      <c r="A39" s="12">
        <v>44216</v>
      </c>
      <c r="B39" t="s">
        <v>238</v>
      </c>
      <c r="C39" t="s">
        <v>215</v>
      </c>
      <c r="D39" t="s">
        <v>214</v>
      </c>
      <c r="E39" t="s">
        <v>211</v>
      </c>
      <c r="F39" s="11">
        <v>33.04</v>
      </c>
      <c r="G39">
        <v>3</v>
      </c>
      <c r="H39" s="11">
        <f t="shared" si="1"/>
        <v>99.12</v>
      </c>
      <c r="I39" t="str">
        <f>IF(Clientesnuevos[[#This Row],[Total collected.]]&gt;=200,TRUE,"")</f>
        <v/>
      </c>
    </row>
    <row r="40" spans="1:9" x14ac:dyDescent="0.25">
      <c r="A40" s="12">
        <v>44217</v>
      </c>
      <c r="B40" t="s">
        <v>237</v>
      </c>
      <c r="C40" t="s">
        <v>223</v>
      </c>
      <c r="D40" t="s">
        <v>222</v>
      </c>
      <c r="E40" t="s">
        <v>225</v>
      </c>
      <c r="F40" s="11">
        <v>122.16</v>
      </c>
      <c r="G40">
        <v>1</v>
      </c>
      <c r="H40" s="11">
        <f t="shared" si="1"/>
        <v>122.16</v>
      </c>
      <c r="I40" t="str">
        <f>IF(Clientesnuevos[[#This Row],[Total collected.]]&gt;=200,TRUE,"")</f>
        <v/>
      </c>
    </row>
    <row r="41" spans="1:9" x14ac:dyDescent="0.25">
      <c r="A41" s="12">
        <v>44218</v>
      </c>
      <c r="B41" t="s">
        <v>236</v>
      </c>
      <c r="C41" t="s">
        <v>76</v>
      </c>
      <c r="D41" t="s">
        <v>204</v>
      </c>
      <c r="E41" t="s">
        <v>208</v>
      </c>
      <c r="F41" s="11">
        <v>42.79</v>
      </c>
      <c r="G41">
        <v>3</v>
      </c>
      <c r="H41" s="11">
        <f t="shared" si="1"/>
        <v>128.37</v>
      </c>
      <c r="I41" t="str">
        <f>IF(Clientesnuevos[[#This Row],[Total collected.]]&gt;=200,TRUE,"")</f>
        <v/>
      </c>
    </row>
    <row r="42" spans="1:9" x14ac:dyDescent="0.25">
      <c r="A42" s="12">
        <v>44219</v>
      </c>
      <c r="B42" t="s">
        <v>235</v>
      </c>
      <c r="C42" t="s">
        <v>223</v>
      </c>
      <c r="D42" t="s">
        <v>222</v>
      </c>
      <c r="E42" t="s">
        <v>211</v>
      </c>
      <c r="F42" s="11">
        <v>113.77</v>
      </c>
      <c r="G42">
        <v>5</v>
      </c>
      <c r="H42" s="11">
        <f t="shared" si="1"/>
        <v>568.85</v>
      </c>
      <c r="I42" t="b">
        <f>IF(Clientesnuevos[[#This Row],[Total collected.]]&gt;=200,TRUE,"")</f>
        <v>1</v>
      </c>
    </row>
    <row r="43" spans="1:9" x14ac:dyDescent="0.25">
      <c r="A43" s="12">
        <v>44220</v>
      </c>
      <c r="B43" t="s">
        <v>234</v>
      </c>
      <c r="C43" t="s">
        <v>91</v>
      </c>
      <c r="D43" t="s">
        <v>209</v>
      </c>
      <c r="E43" t="s">
        <v>211</v>
      </c>
      <c r="F43" s="11">
        <v>61.63</v>
      </c>
      <c r="G43">
        <v>6</v>
      </c>
      <c r="H43" s="11">
        <f t="shared" si="1"/>
        <v>369.78000000000003</v>
      </c>
      <c r="I43" t="b">
        <f>IF(Clientesnuevos[[#This Row],[Total collected.]]&gt;=200,TRUE,"")</f>
        <v>1</v>
      </c>
    </row>
    <row r="44" spans="1:9" x14ac:dyDescent="0.25">
      <c r="A44" s="12">
        <v>44221</v>
      </c>
      <c r="B44" t="s">
        <v>233</v>
      </c>
      <c r="C44" t="s">
        <v>223</v>
      </c>
      <c r="D44" t="s">
        <v>222</v>
      </c>
      <c r="E44" t="s">
        <v>219</v>
      </c>
      <c r="F44" s="11">
        <v>41.84</v>
      </c>
      <c r="G44">
        <v>4</v>
      </c>
      <c r="H44" s="11">
        <f t="shared" si="1"/>
        <v>167.36</v>
      </c>
      <c r="I44" t="str">
        <f>IF(Clientesnuevos[[#This Row],[Total collected.]]&gt;=200,TRUE,"")</f>
        <v/>
      </c>
    </row>
    <row r="45" spans="1:9" x14ac:dyDescent="0.25">
      <c r="A45" s="12">
        <v>44222</v>
      </c>
      <c r="B45" t="s">
        <v>232</v>
      </c>
      <c r="C45" t="s">
        <v>76</v>
      </c>
      <c r="D45" t="s">
        <v>204</v>
      </c>
      <c r="E45" t="s">
        <v>231</v>
      </c>
      <c r="F45" s="11">
        <v>23.33</v>
      </c>
      <c r="G45">
        <v>6</v>
      </c>
      <c r="H45" s="11">
        <f t="shared" si="1"/>
        <v>139.97999999999999</v>
      </c>
      <c r="I45" t="str">
        <f>IF(Clientesnuevos[[#This Row],[Total collected.]]&gt;=200,TRUE,"")</f>
        <v/>
      </c>
    </row>
    <row r="46" spans="1:9" x14ac:dyDescent="0.25">
      <c r="A46" s="12">
        <v>44223</v>
      </c>
      <c r="B46" t="s">
        <v>230</v>
      </c>
      <c r="C46" t="s">
        <v>76</v>
      </c>
      <c r="D46" t="s">
        <v>204</v>
      </c>
      <c r="E46" t="s">
        <v>221</v>
      </c>
      <c r="F46" s="11">
        <v>51.9</v>
      </c>
      <c r="G46">
        <v>3</v>
      </c>
      <c r="H46" s="11">
        <f t="shared" si="1"/>
        <v>155.69999999999999</v>
      </c>
      <c r="I46" t="str">
        <f>IF(Clientesnuevos[[#This Row],[Total collected.]]&gt;=200,TRUE,"")</f>
        <v/>
      </c>
    </row>
    <row r="47" spans="1:9" x14ac:dyDescent="0.25">
      <c r="A47" s="12">
        <v>44224</v>
      </c>
      <c r="B47" t="s">
        <v>229</v>
      </c>
      <c r="C47" t="s">
        <v>215</v>
      </c>
      <c r="D47" t="s">
        <v>214</v>
      </c>
      <c r="E47" t="s">
        <v>208</v>
      </c>
      <c r="F47" s="11">
        <v>147.94</v>
      </c>
      <c r="G47">
        <v>1</v>
      </c>
      <c r="H47" s="11">
        <f t="shared" si="1"/>
        <v>147.94</v>
      </c>
      <c r="I47" t="str">
        <f>IF(Clientesnuevos[[#This Row],[Total collected.]]&gt;=200,TRUE,"")</f>
        <v/>
      </c>
    </row>
    <row r="48" spans="1:9" x14ac:dyDescent="0.25">
      <c r="A48" s="12">
        <v>44225</v>
      </c>
      <c r="B48" t="s">
        <v>228</v>
      </c>
      <c r="C48" t="s">
        <v>223</v>
      </c>
      <c r="D48" t="s">
        <v>222</v>
      </c>
      <c r="E48" t="s">
        <v>217</v>
      </c>
      <c r="F48" s="11">
        <v>67.73</v>
      </c>
      <c r="G48">
        <v>10</v>
      </c>
      <c r="H48" s="11">
        <f t="shared" si="1"/>
        <v>677.30000000000007</v>
      </c>
      <c r="I48" t="b">
        <f>IF(Clientesnuevos[[#This Row],[Total collected.]]&gt;=200,TRUE,"")</f>
        <v>1</v>
      </c>
    </row>
    <row r="49" spans="1:9" x14ac:dyDescent="0.25">
      <c r="A49" s="12">
        <v>44226</v>
      </c>
      <c r="B49" t="s">
        <v>227</v>
      </c>
      <c r="C49" t="s">
        <v>215</v>
      </c>
      <c r="D49" t="s">
        <v>214</v>
      </c>
      <c r="E49" t="s">
        <v>217</v>
      </c>
      <c r="F49" s="11">
        <v>73.430000000000007</v>
      </c>
      <c r="G49">
        <v>2</v>
      </c>
      <c r="H49" s="11">
        <f t="shared" si="1"/>
        <v>146.86000000000001</v>
      </c>
      <c r="I49" t="str">
        <f>IF(Clientesnuevos[[#This Row],[Total collected.]]&gt;=200,TRUE,"")</f>
        <v/>
      </c>
    </row>
    <row r="50" spans="1:9" x14ac:dyDescent="0.25">
      <c r="A50" s="12">
        <v>44227</v>
      </c>
      <c r="B50" t="s">
        <v>226</v>
      </c>
      <c r="C50" t="s">
        <v>215</v>
      </c>
      <c r="D50" t="s">
        <v>214</v>
      </c>
      <c r="E50" t="s">
        <v>225</v>
      </c>
      <c r="F50" s="11">
        <v>139.44999999999999</v>
      </c>
      <c r="G50">
        <v>1</v>
      </c>
      <c r="H50" s="11">
        <f t="shared" si="1"/>
        <v>139.44999999999999</v>
      </c>
      <c r="I50" t="str">
        <f>IF(Clientesnuevos[[#This Row],[Total collected.]]&gt;=200,TRUE,"")</f>
        <v/>
      </c>
    </row>
    <row r="51" spans="1:9" x14ac:dyDescent="0.25">
      <c r="A51" s="12">
        <v>44228</v>
      </c>
      <c r="B51" t="s">
        <v>224</v>
      </c>
      <c r="C51" t="s">
        <v>223</v>
      </c>
      <c r="D51" t="s">
        <v>222</v>
      </c>
      <c r="E51" t="s">
        <v>221</v>
      </c>
      <c r="F51" s="11">
        <v>83.13</v>
      </c>
      <c r="G51">
        <v>2</v>
      </c>
      <c r="H51" s="11">
        <f t="shared" si="1"/>
        <v>166.26</v>
      </c>
      <c r="I51" t="str">
        <f>IF(Clientesnuevos[[#This Row],[Total collected.]]&gt;=200,TRUE,"")</f>
        <v/>
      </c>
    </row>
    <row r="52" spans="1:9" x14ac:dyDescent="0.25">
      <c r="A52" s="12">
        <v>44229</v>
      </c>
      <c r="B52" t="s">
        <v>220</v>
      </c>
      <c r="C52" t="s">
        <v>201</v>
      </c>
      <c r="D52" t="s">
        <v>200</v>
      </c>
      <c r="E52" t="s">
        <v>219</v>
      </c>
      <c r="F52" s="11">
        <v>91.2</v>
      </c>
      <c r="G52">
        <v>3</v>
      </c>
      <c r="H52" s="11">
        <f t="shared" si="1"/>
        <v>273.60000000000002</v>
      </c>
      <c r="I52" t="b">
        <f>IF(Clientesnuevos[[#This Row],[Total collected.]]&gt;=200,TRUE,"")</f>
        <v>1</v>
      </c>
    </row>
    <row r="53" spans="1:9" x14ac:dyDescent="0.25">
      <c r="A53" s="12">
        <v>44230</v>
      </c>
      <c r="B53" t="s">
        <v>218</v>
      </c>
      <c r="C53" t="s">
        <v>91</v>
      </c>
      <c r="D53" t="s">
        <v>209</v>
      </c>
      <c r="E53" t="s">
        <v>217</v>
      </c>
      <c r="F53" s="11">
        <v>51.52</v>
      </c>
      <c r="G53">
        <v>4</v>
      </c>
      <c r="H53" s="11">
        <f t="shared" si="1"/>
        <v>206.08</v>
      </c>
      <c r="I53" t="b">
        <f>IF(Clientesnuevos[[#This Row],[Total collected.]]&gt;=200,TRUE,"")</f>
        <v>1</v>
      </c>
    </row>
    <row r="54" spans="1:9" x14ac:dyDescent="0.25">
      <c r="A54" s="12">
        <v>44231</v>
      </c>
      <c r="B54" t="s">
        <v>216</v>
      </c>
      <c r="C54" t="s">
        <v>215</v>
      </c>
      <c r="D54" t="s">
        <v>214</v>
      </c>
      <c r="E54" t="s">
        <v>199</v>
      </c>
      <c r="F54" s="11">
        <v>138.30000000000001</v>
      </c>
      <c r="G54">
        <v>5</v>
      </c>
      <c r="H54" s="11">
        <f t="shared" si="1"/>
        <v>691.5</v>
      </c>
      <c r="I54" t="b">
        <f>IF(Clientesnuevos[[#This Row],[Total collected.]]&gt;=200,TRUE,"")</f>
        <v>1</v>
      </c>
    </row>
    <row r="55" spans="1:9" x14ac:dyDescent="0.25">
      <c r="A55" s="12">
        <v>44232</v>
      </c>
      <c r="B55" t="s">
        <v>213</v>
      </c>
      <c r="C55" t="s">
        <v>91</v>
      </c>
      <c r="D55" t="s">
        <v>209</v>
      </c>
      <c r="E55" t="s">
        <v>211</v>
      </c>
      <c r="F55" s="11">
        <v>20.69</v>
      </c>
      <c r="G55">
        <v>6</v>
      </c>
      <c r="H55" s="11">
        <f t="shared" si="1"/>
        <v>124.14000000000001</v>
      </c>
      <c r="I55" t="str">
        <f>IF(Clientesnuevos[[#This Row],[Total collected.]]&gt;=200,TRUE,"")</f>
        <v/>
      </c>
    </row>
    <row r="56" spans="1:9" x14ac:dyDescent="0.25">
      <c r="A56" s="12">
        <v>44233</v>
      </c>
      <c r="B56" t="s">
        <v>212</v>
      </c>
      <c r="C56" t="s">
        <v>76</v>
      </c>
      <c r="D56" t="s">
        <v>204</v>
      </c>
      <c r="E56" t="s">
        <v>211</v>
      </c>
      <c r="F56" s="11">
        <v>89.75</v>
      </c>
      <c r="G56">
        <v>7</v>
      </c>
      <c r="H56" s="11">
        <f t="shared" si="1"/>
        <v>628.25</v>
      </c>
      <c r="I56" t="b">
        <f>IF(Clientesnuevos[[#This Row],[Total collected.]]&gt;=200,TRUE,"")</f>
        <v>1</v>
      </c>
    </row>
    <row r="57" spans="1:9" x14ac:dyDescent="0.25">
      <c r="A57" s="12">
        <v>44234</v>
      </c>
      <c r="B57" t="s">
        <v>210</v>
      </c>
      <c r="C57" t="s">
        <v>91</v>
      </c>
      <c r="D57" t="s">
        <v>209</v>
      </c>
      <c r="E57" t="s">
        <v>208</v>
      </c>
      <c r="F57" s="11">
        <v>146.36000000000001</v>
      </c>
      <c r="G57">
        <v>8</v>
      </c>
      <c r="H57" s="11">
        <f t="shared" si="1"/>
        <v>1170.8800000000001</v>
      </c>
      <c r="I57" t="b">
        <f>IF(Clientesnuevos[[#This Row],[Total collected.]]&gt;=200,TRUE,"")</f>
        <v>1</v>
      </c>
    </row>
    <row r="58" spans="1:9" x14ac:dyDescent="0.25">
      <c r="A58" s="12">
        <v>44235</v>
      </c>
      <c r="B58" t="s">
        <v>207</v>
      </c>
      <c r="C58" t="s">
        <v>76</v>
      </c>
      <c r="D58" t="s">
        <v>204</v>
      </c>
      <c r="E58" t="s">
        <v>206</v>
      </c>
      <c r="F58" s="11">
        <v>144.68</v>
      </c>
      <c r="G58">
        <v>2</v>
      </c>
      <c r="H58" s="11">
        <f t="shared" si="1"/>
        <v>289.36</v>
      </c>
      <c r="I58" t="b">
        <f>IF(Clientesnuevos[[#This Row],[Total collected.]]&gt;=200,TRUE,"")</f>
        <v>1</v>
      </c>
    </row>
    <row r="59" spans="1:9" x14ac:dyDescent="0.25">
      <c r="A59" s="12">
        <v>44236</v>
      </c>
      <c r="B59" t="s">
        <v>205</v>
      </c>
      <c r="C59" t="s">
        <v>76</v>
      </c>
      <c r="D59" t="s">
        <v>204</v>
      </c>
      <c r="E59" t="s">
        <v>203</v>
      </c>
      <c r="F59" s="11">
        <v>101.47</v>
      </c>
      <c r="G59">
        <v>3</v>
      </c>
      <c r="H59" s="11">
        <f t="shared" si="1"/>
        <v>304.40999999999997</v>
      </c>
      <c r="I59" t="b">
        <f>IF(Clientesnuevos[[#This Row],[Total collected.]]&gt;=200,TRUE,"")</f>
        <v>1</v>
      </c>
    </row>
    <row r="60" spans="1:9" x14ac:dyDescent="0.25">
      <c r="A60" s="12">
        <v>44237</v>
      </c>
      <c r="B60" t="s">
        <v>202</v>
      </c>
      <c r="C60" t="s">
        <v>201</v>
      </c>
      <c r="D60" t="s">
        <v>200</v>
      </c>
      <c r="E60" t="s">
        <v>199</v>
      </c>
      <c r="F60" s="11">
        <v>51.64</v>
      </c>
      <c r="G60">
        <v>4</v>
      </c>
      <c r="H60" s="11">
        <f t="shared" si="1"/>
        <v>206.56</v>
      </c>
      <c r="I60" t="b">
        <f>IF(Clientesnuevos[[#This Row],[Total collected.]]&gt;=200,TRUE,"")</f>
        <v>1</v>
      </c>
    </row>
  </sheetData>
  <mergeCells count="1">
    <mergeCell ref="J4:S6"/>
  </mergeCell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AA5A9-C810-4B54-BEE1-1C23FF5E3879}">
  <sheetPr>
    <tabColor rgb="FF92D050"/>
  </sheetPr>
  <dimension ref="A1:O37"/>
  <sheetViews>
    <sheetView tabSelected="1" workbookViewId="0">
      <selection activeCell="B8" sqref="B8"/>
    </sheetView>
  </sheetViews>
  <sheetFormatPr defaultRowHeight="12.75" x14ac:dyDescent="0.2"/>
  <cols>
    <col min="1" max="1" width="13.140625" style="15" bestFit="1" customWidth="1"/>
    <col min="2" max="2" width="12.5703125" style="15" bestFit="1" customWidth="1"/>
    <col min="3" max="3" width="12.140625" style="15" bestFit="1" customWidth="1"/>
    <col min="4" max="16384" width="9.140625" style="15"/>
  </cols>
  <sheetData>
    <row r="1" spans="1:2" ht="15" x14ac:dyDescent="0.25">
      <c r="A1" s="4" t="s">
        <v>12</v>
      </c>
      <c r="B1" t="s">
        <v>333</v>
      </c>
    </row>
    <row r="3" spans="1:2" ht="15" x14ac:dyDescent="0.25">
      <c r="A3" s="4" t="s">
        <v>52</v>
      </c>
      <c r="B3" t="s">
        <v>290</v>
      </c>
    </row>
    <row r="4" spans="1:2" ht="15" x14ac:dyDescent="0.25">
      <c r="A4" s="3">
        <v>2015</v>
      </c>
      <c r="B4" s="55">
        <v>8463036</v>
      </c>
    </row>
    <row r="5" spans="1:2" ht="15" x14ac:dyDescent="0.25">
      <c r="A5" s="6" t="s">
        <v>289</v>
      </c>
      <c r="B5" s="55">
        <v>919181</v>
      </c>
    </row>
    <row r="6" spans="1:2" ht="15" x14ac:dyDescent="0.25">
      <c r="A6" s="6" t="s">
        <v>288</v>
      </c>
      <c r="B6" s="55">
        <v>645049</v>
      </c>
    </row>
    <row r="7" spans="1:2" ht="15" x14ac:dyDescent="0.25">
      <c r="A7" s="6" t="s">
        <v>287</v>
      </c>
      <c r="B7" s="55">
        <v>633491</v>
      </c>
    </row>
    <row r="8" spans="1:2" ht="15" x14ac:dyDescent="0.25">
      <c r="A8" s="6" t="s">
        <v>286</v>
      </c>
      <c r="B8" s="55">
        <v>707317</v>
      </c>
    </row>
    <row r="9" spans="1:2" ht="15" x14ac:dyDescent="0.25">
      <c r="A9" s="6" t="s">
        <v>285</v>
      </c>
      <c r="B9" s="55">
        <v>758546</v>
      </c>
    </row>
    <row r="10" spans="1:2" ht="15" x14ac:dyDescent="0.25">
      <c r="A10" s="6" t="s">
        <v>284</v>
      </c>
      <c r="B10" s="55">
        <v>806661</v>
      </c>
    </row>
    <row r="11" spans="1:2" ht="15" x14ac:dyDescent="0.25">
      <c r="A11" s="6" t="s">
        <v>283</v>
      </c>
      <c r="B11" s="55">
        <v>614535</v>
      </c>
    </row>
    <row r="12" spans="1:2" ht="15" x14ac:dyDescent="0.25">
      <c r="A12" s="6" t="s">
        <v>282</v>
      </c>
      <c r="B12" s="55">
        <v>467779</v>
      </c>
    </row>
    <row r="13" spans="1:2" ht="15" x14ac:dyDescent="0.25">
      <c r="A13" s="6" t="s">
        <v>281</v>
      </c>
      <c r="B13" s="55">
        <v>740856</v>
      </c>
    </row>
    <row r="14" spans="1:2" ht="15" x14ac:dyDescent="0.25">
      <c r="A14" s="6" t="s">
        <v>280</v>
      </c>
      <c r="B14" s="55">
        <v>804503</v>
      </c>
    </row>
    <row r="15" spans="1:2" ht="15" x14ac:dyDescent="0.25">
      <c r="A15" s="6" t="s">
        <v>279</v>
      </c>
      <c r="B15" s="55">
        <v>500152</v>
      </c>
    </row>
    <row r="16" spans="1:2" ht="15" x14ac:dyDescent="0.25">
      <c r="A16" s="6" t="s">
        <v>278</v>
      </c>
      <c r="B16" s="55">
        <v>864966</v>
      </c>
    </row>
    <row r="17" spans="1:15" ht="15" x14ac:dyDescent="0.25">
      <c r="A17" s="3">
        <v>2016</v>
      </c>
      <c r="B17" s="55">
        <v>8486428</v>
      </c>
    </row>
    <row r="18" spans="1:15" ht="15" x14ac:dyDescent="0.25">
      <c r="A18" s="6" t="s">
        <v>289</v>
      </c>
      <c r="B18" s="55">
        <v>770256</v>
      </c>
    </row>
    <row r="19" spans="1:15" ht="15" x14ac:dyDescent="0.25">
      <c r="A19" s="6" t="s">
        <v>288</v>
      </c>
      <c r="B19" s="55">
        <v>959924</v>
      </c>
    </row>
    <row r="20" spans="1:15" ht="15" x14ac:dyDescent="0.25">
      <c r="A20" s="6" t="s">
        <v>287</v>
      </c>
      <c r="B20" s="55">
        <v>431734</v>
      </c>
    </row>
    <row r="21" spans="1:15" ht="15" x14ac:dyDescent="0.25">
      <c r="A21" s="6" t="s">
        <v>286</v>
      </c>
      <c r="B21" s="55">
        <v>772994</v>
      </c>
    </row>
    <row r="22" spans="1:15" ht="15" x14ac:dyDescent="0.25">
      <c r="A22" s="6" t="s">
        <v>285</v>
      </c>
      <c r="B22" s="55">
        <v>744420</v>
      </c>
    </row>
    <row r="23" spans="1:15" ht="15" x14ac:dyDescent="0.25">
      <c r="A23" s="6" t="s">
        <v>284</v>
      </c>
      <c r="B23" s="55">
        <v>360043</v>
      </c>
    </row>
    <row r="24" spans="1:15" ht="15" x14ac:dyDescent="0.25">
      <c r="A24" s="6" t="s">
        <v>283</v>
      </c>
      <c r="B24" s="55">
        <v>704907</v>
      </c>
    </row>
    <row r="25" spans="1:15" ht="15" x14ac:dyDescent="0.25">
      <c r="A25" s="6" t="s">
        <v>282</v>
      </c>
      <c r="B25" s="55">
        <v>696443</v>
      </c>
    </row>
    <row r="26" spans="1:15" ht="15" x14ac:dyDescent="0.25">
      <c r="A26" s="6" t="s">
        <v>281</v>
      </c>
      <c r="B26" s="55">
        <v>403160</v>
      </c>
    </row>
    <row r="27" spans="1:15" ht="15" x14ac:dyDescent="0.25">
      <c r="A27" s="6" t="s">
        <v>280</v>
      </c>
      <c r="B27" s="55">
        <v>1045706</v>
      </c>
    </row>
    <row r="28" spans="1:15" ht="15" x14ac:dyDescent="0.25">
      <c r="A28" s="6" t="s">
        <v>279</v>
      </c>
      <c r="B28" s="55">
        <v>925298</v>
      </c>
    </row>
    <row r="29" spans="1:15" ht="15" x14ac:dyDescent="0.25">
      <c r="A29" s="6" t="s">
        <v>278</v>
      </c>
      <c r="B29" s="55">
        <v>671543</v>
      </c>
    </row>
    <row r="30" spans="1:15" ht="15" x14ac:dyDescent="0.25">
      <c r="A30" s="3" t="s">
        <v>2</v>
      </c>
      <c r="B30" s="55">
        <v>16949464</v>
      </c>
      <c r="F30" s="57" t="s">
        <v>277</v>
      </c>
      <c r="G30" s="57"/>
      <c r="H30" s="57"/>
      <c r="I30" s="57"/>
      <c r="J30" s="57"/>
      <c r="K30" s="57"/>
      <c r="L30" s="57"/>
      <c r="M30" s="57"/>
      <c r="N30" s="57"/>
      <c r="O30" s="57"/>
    </row>
    <row r="31" spans="1:15" x14ac:dyDescent="0.2">
      <c r="F31" s="57"/>
      <c r="G31" s="57"/>
      <c r="H31" s="57"/>
      <c r="I31" s="57"/>
      <c r="J31" s="57"/>
      <c r="K31" s="57"/>
      <c r="L31" s="57"/>
      <c r="M31" s="57"/>
      <c r="N31" s="57"/>
      <c r="O31" s="57"/>
    </row>
    <row r="32" spans="1:15" x14ac:dyDescent="0.2">
      <c r="F32" s="57"/>
      <c r="G32" s="57"/>
      <c r="H32" s="57"/>
      <c r="I32" s="57"/>
      <c r="J32" s="57"/>
      <c r="K32" s="57"/>
      <c r="L32" s="57"/>
      <c r="M32" s="57"/>
      <c r="N32" s="57"/>
      <c r="O32" s="57"/>
    </row>
    <row r="35" spans="6:15" x14ac:dyDescent="0.2">
      <c r="F35" s="57" t="s">
        <v>277</v>
      </c>
      <c r="G35" s="57"/>
      <c r="H35" s="57"/>
      <c r="I35" s="57"/>
      <c r="J35" s="57"/>
      <c r="K35" s="57"/>
      <c r="L35" s="57"/>
      <c r="M35" s="57"/>
      <c r="N35" s="57"/>
      <c r="O35" s="57"/>
    </row>
    <row r="36" spans="6:15" x14ac:dyDescent="0.2">
      <c r="F36" s="57"/>
      <c r="G36" s="57"/>
      <c r="H36" s="57"/>
      <c r="I36" s="57"/>
      <c r="J36" s="57"/>
      <c r="K36" s="57"/>
      <c r="L36" s="57"/>
      <c r="M36" s="57"/>
      <c r="N36" s="57"/>
      <c r="O36" s="57"/>
    </row>
    <row r="37" spans="6:15" x14ac:dyDescent="0.2">
      <c r="F37" s="57"/>
      <c r="G37" s="57"/>
      <c r="H37" s="57"/>
      <c r="I37" s="57"/>
      <c r="J37" s="57"/>
      <c r="K37" s="57"/>
      <c r="L37" s="57"/>
      <c r="M37" s="57"/>
      <c r="N37" s="57"/>
      <c r="O37" s="57"/>
    </row>
  </sheetData>
  <mergeCells count="2">
    <mergeCell ref="F30:O32"/>
    <mergeCell ref="F35:O37"/>
  </mergeCell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D351A-69E1-4550-BC38-A066DFB87567}">
  <sheetPr>
    <tabColor rgb="FF92D050"/>
  </sheetPr>
  <dimension ref="A1:R17"/>
  <sheetViews>
    <sheetView topLeftCell="A22" workbookViewId="0">
      <selection activeCell="M26" sqref="M26"/>
    </sheetView>
  </sheetViews>
  <sheetFormatPr defaultRowHeight="12.75" x14ac:dyDescent="0.2"/>
  <cols>
    <col min="1" max="1" width="13.85546875" style="15" customWidth="1"/>
    <col min="2" max="2" width="11.28515625" style="15" customWidth="1"/>
    <col min="3" max="3" width="17.7109375" style="15" bestFit="1" customWidth="1"/>
    <col min="4" max="16384" width="9.140625" style="15"/>
  </cols>
  <sheetData>
    <row r="1" spans="1:18" x14ac:dyDescent="0.2">
      <c r="A1" s="18" t="s">
        <v>297</v>
      </c>
      <c r="B1" s="16">
        <v>2016</v>
      </c>
    </row>
    <row r="3" spans="1:18" x14ac:dyDescent="0.2">
      <c r="A3" s="18" t="s">
        <v>52</v>
      </c>
      <c r="B3" s="15" t="s">
        <v>296</v>
      </c>
      <c r="C3" s="15" t="s">
        <v>295</v>
      </c>
    </row>
    <row r="4" spans="1:18" x14ac:dyDescent="0.2">
      <c r="A4" s="16" t="s">
        <v>294</v>
      </c>
      <c r="B4" s="20">
        <v>1481397</v>
      </c>
      <c r="C4" s="19">
        <v>0.60863454244262871</v>
      </c>
    </row>
    <row r="5" spans="1:18" x14ac:dyDescent="0.2">
      <c r="A5" s="17" t="s">
        <v>292</v>
      </c>
      <c r="B5" s="20">
        <v>564908</v>
      </c>
      <c r="C5" s="19">
        <v>0.23209343754724795</v>
      </c>
    </row>
    <row r="6" spans="1:18" x14ac:dyDescent="0.2">
      <c r="A6" s="17" t="s">
        <v>291</v>
      </c>
      <c r="B6" s="20">
        <v>916489</v>
      </c>
      <c r="C6" s="19">
        <v>0.37654110489538073</v>
      </c>
    </row>
    <row r="7" spans="1:18" x14ac:dyDescent="0.2">
      <c r="A7" s="16" t="s">
        <v>293</v>
      </c>
      <c r="B7" s="20">
        <v>952571</v>
      </c>
      <c r="C7" s="19">
        <v>0.39136545755737134</v>
      </c>
    </row>
    <row r="8" spans="1:18" x14ac:dyDescent="0.2">
      <c r="A8" s="17" t="s">
        <v>292</v>
      </c>
      <c r="B8" s="20">
        <v>499670</v>
      </c>
      <c r="C8" s="19">
        <v>0.20529029140892568</v>
      </c>
    </row>
    <row r="9" spans="1:18" x14ac:dyDescent="0.2">
      <c r="A9" s="17" t="s">
        <v>291</v>
      </c>
      <c r="B9" s="20">
        <v>452901</v>
      </c>
      <c r="C9" s="19">
        <v>0.18607516614844566</v>
      </c>
    </row>
    <row r="10" spans="1:18" x14ac:dyDescent="0.2">
      <c r="A10" s="16" t="s">
        <v>2</v>
      </c>
      <c r="B10" s="20">
        <v>2433968</v>
      </c>
      <c r="C10" s="19">
        <v>1</v>
      </c>
    </row>
    <row r="15" spans="1:18" x14ac:dyDescent="0.2">
      <c r="I15" s="57" t="s">
        <v>276</v>
      </c>
      <c r="J15" s="57"/>
      <c r="K15" s="57"/>
      <c r="L15" s="57"/>
      <c r="M15" s="57"/>
      <c r="N15" s="57"/>
      <c r="O15" s="57"/>
      <c r="P15" s="57"/>
      <c r="Q15" s="57"/>
      <c r="R15" s="57"/>
    </row>
    <row r="16" spans="1:18" x14ac:dyDescent="0.2">
      <c r="I16" s="57"/>
      <c r="J16" s="57"/>
      <c r="K16" s="57"/>
      <c r="L16" s="57"/>
      <c r="M16" s="57"/>
      <c r="N16" s="57"/>
      <c r="O16" s="57"/>
      <c r="P16" s="57"/>
      <c r="Q16" s="57"/>
      <c r="R16" s="57"/>
    </row>
    <row r="17" spans="9:18" x14ac:dyDescent="0.2">
      <c r="I17" s="57"/>
      <c r="J17" s="57"/>
      <c r="K17" s="57"/>
      <c r="L17" s="57"/>
      <c r="M17" s="57"/>
      <c r="N17" s="57"/>
      <c r="O17" s="57"/>
      <c r="P17" s="57"/>
      <c r="Q17" s="57"/>
      <c r="R17" s="57"/>
    </row>
  </sheetData>
  <mergeCells count="1">
    <mergeCell ref="I15:R17"/>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Question-2B</vt:lpstr>
      <vt:lpstr>Region Summary</vt:lpstr>
      <vt:lpstr>Assignment 1</vt:lpstr>
      <vt:lpstr>Daily Schedule</vt:lpstr>
      <vt:lpstr>Customer -Region</vt:lpstr>
      <vt:lpstr>Pivot table-1</vt:lpstr>
      <vt:lpstr>Productos</vt:lpstr>
      <vt:lpstr>PivotChart</vt:lpstr>
      <vt:lpstr>Percent of Sales Pivot Chart</vt:lpstr>
      <vt:lpstr>Student Scores 001</vt:lpstr>
      <vt:lpstr>Result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RAUF</dc:creator>
  <cp:lastModifiedBy>Orxan Vəliyev</cp:lastModifiedBy>
  <dcterms:created xsi:type="dcterms:W3CDTF">2015-06-05T18:17:20Z</dcterms:created>
  <dcterms:modified xsi:type="dcterms:W3CDTF">2025-02-27T20:44:28Z</dcterms:modified>
</cp:coreProperties>
</file>