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buildings" sheetId="1" r:id="rId1"/>
    <sheet name="ressources" sheetId="2" r:id="rId2"/>
    <sheet name="nauka" sheetId="3" r:id="rId3"/>
    <sheet name="uniti" sheetId="4" r:id="rId4"/>
  </sheets>
  <calcPr calcId="145621"/>
</workbook>
</file>

<file path=xl/calcChain.xml><?xml version="1.0" encoding="utf-8"?>
<calcChain xmlns="http://schemas.openxmlformats.org/spreadsheetml/2006/main">
  <c r="I29" i="2" l="1"/>
  <c r="J30" i="2"/>
  <c r="J31" i="2"/>
  <c r="J32" i="2"/>
  <c r="J33" i="2"/>
  <c r="J34" i="2"/>
  <c r="J35" i="2"/>
  <c r="J36" i="2"/>
  <c r="J37" i="2"/>
  <c r="J38" i="2"/>
  <c r="J29" i="2"/>
  <c r="E30" i="2"/>
  <c r="E31" i="2"/>
  <c r="E32" i="2"/>
  <c r="E33" i="2"/>
  <c r="E34" i="2"/>
  <c r="E35" i="2"/>
  <c r="E36" i="2"/>
  <c r="E37" i="2"/>
  <c r="E38" i="2"/>
  <c r="E29" i="2"/>
  <c r="F29" i="2"/>
  <c r="G29" i="2"/>
  <c r="C30" i="2"/>
  <c r="C31" i="2"/>
  <c r="C32" i="2"/>
  <c r="C33" i="2"/>
  <c r="C34" i="2"/>
  <c r="C35" i="2"/>
  <c r="C36" i="2"/>
  <c r="C37" i="2"/>
  <c r="C38" i="2"/>
  <c r="C29" i="2"/>
  <c r="D17" i="2"/>
  <c r="D18" i="2"/>
  <c r="D19" i="2"/>
  <c r="D20" i="2"/>
  <c r="D21" i="2"/>
  <c r="D22" i="2"/>
  <c r="D23" i="2"/>
  <c r="D24" i="2"/>
  <c r="D25" i="2"/>
  <c r="D16" i="2"/>
  <c r="C17" i="2"/>
  <c r="C18" i="2"/>
  <c r="C19" i="2"/>
  <c r="C20" i="2"/>
  <c r="C21" i="2"/>
  <c r="C22" i="2"/>
  <c r="C23" i="2"/>
  <c r="C24" i="2"/>
  <c r="C25" i="2"/>
  <c r="C16" i="2"/>
  <c r="H30" i="2"/>
  <c r="H29" i="2"/>
  <c r="J17" i="2"/>
  <c r="J18" i="2"/>
  <c r="J19" i="2"/>
  <c r="J20" i="2"/>
  <c r="J21" i="2"/>
  <c r="J22" i="2"/>
  <c r="J23" i="2"/>
  <c r="J24" i="2"/>
  <c r="J25" i="2"/>
  <c r="J16" i="2"/>
  <c r="I17" i="2"/>
  <c r="I18" i="2"/>
  <c r="I19" i="2"/>
  <c r="I20" i="2"/>
  <c r="I21" i="2"/>
  <c r="I22" i="2"/>
  <c r="I23" i="2"/>
  <c r="I24" i="2"/>
  <c r="I25" i="2"/>
  <c r="I16" i="2"/>
  <c r="H17" i="2"/>
  <c r="H18" i="2"/>
  <c r="H19" i="2"/>
  <c r="H20" i="2"/>
  <c r="H21" i="2"/>
  <c r="H22" i="2"/>
  <c r="H23" i="2"/>
  <c r="H24" i="2"/>
  <c r="H25" i="2"/>
  <c r="H16" i="2"/>
  <c r="G17" i="2"/>
  <c r="G18" i="2"/>
  <c r="G19" i="2"/>
  <c r="G20" i="2"/>
  <c r="G21" i="2"/>
  <c r="G22" i="2"/>
  <c r="G23" i="2"/>
  <c r="G24" i="2"/>
  <c r="G25" i="2"/>
  <c r="G16" i="2"/>
  <c r="F17" i="2"/>
  <c r="F18" i="2"/>
  <c r="F19" i="2"/>
  <c r="F20" i="2"/>
  <c r="F21" i="2"/>
  <c r="F22" i="2"/>
  <c r="F23" i="2"/>
  <c r="F24" i="2"/>
  <c r="F25" i="2"/>
  <c r="F16" i="2"/>
  <c r="E18" i="2"/>
  <c r="E19" i="2" s="1"/>
  <c r="E20" i="2" s="1"/>
  <c r="E21" i="2" s="1"/>
  <c r="E22" i="2" s="1"/>
  <c r="E23" i="2" s="1"/>
  <c r="E24" i="2" s="1"/>
  <c r="E25" i="2" s="1"/>
  <c r="E17" i="2"/>
  <c r="A25" i="2"/>
  <c r="A17" i="2"/>
  <c r="A18" i="2"/>
  <c r="A19" i="2"/>
  <c r="A20" i="2"/>
  <c r="A21" i="2"/>
  <c r="A22" i="2"/>
  <c r="A23" i="2"/>
  <c r="A24" i="2"/>
  <c r="A16" i="2"/>
  <c r="B18" i="2"/>
  <c r="B19" i="2"/>
  <c r="B20" i="2"/>
  <c r="B21" i="2"/>
  <c r="B22" i="2"/>
  <c r="B23" i="2"/>
  <c r="B24" i="2"/>
  <c r="B25" i="2"/>
  <c r="B17" i="2"/>
  <c r="F4" i="2"/>
  <c r="F5" i="2"/>
  <c r="F6" i="2"/>
  <c r="G6" i="2" s="1"/>
  <c r="F7" i="2"/>
  <c r="G7" i="2" s="1"/>
  <c r="F8" i="2"/>
  <c r="F9" i="2"/>
  <c r="F10" i="2"/>
  <c r="G10" i="2" s="1"/>
  <c r="F11" i="2"/>
  <c r="G11" i="2" s="1"/>
  <c r="F12" i="2"/>
  <c r="F3" i="2"/>
  <c r="G3" i="2" s="1"/>
  <c r="G4" i="2"/>
  <c r="G5" i="2"/>
  <c r="G8" i="2"/>
  <c r="G9" i="2"/>
  <c r="G12" i="2"/>
  <c r="H4" i="2"/>
  <c r="H5" i="2"/>
  <c r="H6" i="2"/>
  <c r="H7" i="2"/>
  <c r="H8" i="2"/>
  <c r="H9" i="2"/>
  <c r="H10" i="2"/>
  <c r="H11" i="2"/>
  <c r="H12" i="2"/>
  <c r="H3" i="2"/>
  <c r="D3" i="2"/>
  <c r="C3" i="2" s="1"/>
  <c r="C4" i="2"/>
  <c r="C5" i="2"/>
  <c r="C6" i="2"/>
  <c r="C7" i="2"/>
  <c r="C8" i="2"/>
  <c r="C9" i="2"/>
  <c r="C10" i="2"/>
  <c r="C11" i="2"/>
  <c r="C12" i="2"/>
  <c r="D4" i="2"/>
  <c r="D5" i="2"/>
  <c r="D6" i="2"/>
  <c r="D7" i="2"/>
  <c r="D8" i="2"/>
  <c r="D9" i="2"/>
  <c r="D10" i="2"/>
  <c r="D11" i="2"/>
  <c r="D12" i="2"/>
  <c r="G30" i="2" l="1"/>
  <c r="F30" i="2"/>
  <c r="I30" i="2"/>
  <c r="G31" i="2" l="1"/>
  <c r="F31" i="2"/>
  <c r="I31" i="2"/>
  <c r="H31" i="2"/>
  <c r="F32" i="2" l="1"/>
  <c r="G32" i="2"/>
  <c r="I32" i="2"/>
  <c r="H32" i="2"/>
  <c r="F33" i="2" l="1"/>
  <c r="G33" i="2"/>
  <c r="I33" i="2"/>
  <c r="H33" i="2"/>
  <c r="G34" i="2" l="1"/>
  <c r="F34" i="2"/>
  <c r="H34" i="2"/>
  <c r="I34" i="2"/>
  <c r="G35" i="2" l="1"/>
  <c r="F35" i="2"/>
  <c r="I35" i="2"/>
  <c r="H35" i="2"/>
  <c r="G36" i="2" l="1"/>
  <c r="F36" i="2"/>
  <c r="I36" i="2"/>
  <c r="H36" i="2"/>
  <c r="F37" i="2" l="1"/>
  <c r="G37" i="2"/>
  <c r="I37" i="2"/>
  <c r="H37" i="2"/>
  <c r="F38" i="2" l="1"/>
  <c r="G38" i="2"/>
  <c r="H38" i="2"/>
  <c r="I38" i="2"/>
</calcChain>
</file>

<file path=xl/sharedStrings.xml><?xml version="1.0" encoding="utf-8"?>
<sst xmlns="http://schemas.openxmlformats.org/spreadsheetml/2006/main" count="190" uniqueCount="127">
  <si>
    <t>Zdaniya</t>
  </si>
  <si>
    <t>Zamok</t>
  </si>
  <si>
    <t>Kletok</t>
  </si>
  <si>
    <t>3x3</t>
  </si>
  <si>
    <t>Sklad</t>
  </si>
  <si>
    <t>Gruppa</t>
  </si>
  <si>
    <t>main</t>
  </si>
  <si>
    <t>2x2</t>
  </si>
  <si>
    <t>hranit resursi</t>
  </si>
  <si>
    <t>uvelichivaet kolichestvo resursov na sklade</t>
  </si>
  <si>
    <t>Level</t>
  </si>
  <si>
    <t>Opisanie</t>
  </si>
  <si>
    <t>dom</t>
  </si>
  <si>
    <t>hranit lyudey</t>
  </si>
  <si>
    <t>daetsya pervogo urovnya srazu v lyubom gorode, hranit lyudey</t>
  </si>
  <si>
    <t>dom lesnika</t>
  </si>
  <si>
    <t>resource</t>
  </si>
  <si>
    <t>pozvolyaet vmewat bolshe lyudey</t>
  </si>
  <si>
    <t>pole</t>
  </si>
  <si>
    <t>4x4</t>
  </si>
  <si>
    <t>yagodi, derevya</t>
  </si>
  <si>
    <t>nelzya stroit</t>
  </si>
  <si>
    <t xml:space="preserve">         net levela</t>
  </si>
  <si>
    <t>shahta</t>
  </si>
  <si>
    <t>dom kamenwika</t>
  </si>
  <si>
    <t>domik ribolova</t>
  </si>
  <si>
    <t>domik ohotnika</t>
  </si>
  <si>
    <t>kolodec</t>
  </si>
  <si>
    <t>voenniy</t>
  </si>
  <si>
    <t>uvelichivaet kolichestvo lyudey i prirost dopolnitelno k zamku</t>
  </si>
  <si>
    <t>lyudi</t>
  </si>
  <si>
    <t>Ressource</t>
  </si>
  <si>
    <t>Formula Max</t>
  </si>
  <si>
    <t>Full</t>
  </si>
  <si>
    <t>~ 2 days</t>
  </si>
  <si>
    <t>"RUNDEN(POTENZ(1,8;B3 -1)*50;0)" dlya zamka</t>
  </si>
  <si>
    <t>"RUNDEN(POTENZ(1,8;B3 -1)*5;0)" dlya domov</t>
  </si>
  <si>
    <t>"Formula Max % 2 pro hour" dlya zamka</t>
  </si>
  <si>
    <t>"svobodnie lyudi" / 10 pihnut v doma</t>
  </si>
  <si>
    <t>voda</t>
  </si>
  <si>
    <t>eda</t>
  </si>
  <si>
    <t>dom voina</t>
  </si>
  <si>
    <t>dom luchnika</t>
  </si>
  <si>
    <t>dom loshadok</t>
  </si>
  <si>
    <t>dom ptic</t>
  </si>
  <si>
    <t>dom magii</t>
  </si>
  <si>
    <t>Svobodnie lyudi</t>
  </si>
  <si>
    <t>Lyudi</t>
  </si>
  <si>
    <t>svobodnie lyudi</t>
  </si>
  <si>
    <t>dlya voina</t>
  </si>
  <si>
    <t>dlya luchnika</t>
  </si>
  <si>
    <t>dlya konnika</t>
  </si>
  <si>
    <t>uniti</t>
  </si>
  <si>
    <t>dlya ptichnika</t>
  </si>
  <si>
    <t>Formula +++</t>
  </si>
  <si>
    <t>dlya maga</t>
  </si>
  <si>
    <t>obuchaet voina iz 1 cheloveka, mesta zanimaet 1</t>
  </si>
  <si>
    <t>obuchaet luchnika iz 1 cheloveka mesta zanimaet 1</t>
  </si>
  <si>
    <t>obuchaet konnika iz 2 chelovek mesto zanimaet 2</t>
  </si>
  <si>
    <t>obuchaet letayuwego iz 2 chelovek mesto zanimaet 2</t>
  </si>
  <si>
    <t>obuchaet maga iz 4 chelovek mesto zanimaet 1</t>
  </si>
  <si>
    <t>dlya unitov ne v pohode  / 5</t>
  </si>
  <si>
    <t>Formula ---</t>
  </si>
  <si>
    <t>lyudi % 20</t>
  </si>
  <si>
    <t>svobodnie lyudi*4%20</t>
  </si>
  <si>
    <t>dlya voina 1</t>
  </si>
  <si>
    <t>dlya luchnika 1,5</t>
  </si>
  <si>
    <t>dlya konnika 2</t>
  </si>
  <si>
    <t>dlya ptichnika 3</t>
  </si>
  <si>
    <t>dlya maga 4</t>
  </si>
  <si>
    <t>skolko poley</t>
  </si>
  <si>
    <t>polnie polya lyudmi 1-100</t>
  </si>
  <si>
    <t>kuznica</t>
  </si>
  <si>
    <t>akademiya nauk</t>
  </si>
  <si>
    <t>altar geroev</t>
  </si>
  <si>
    <t>pozvolyaet nanimat geroev, a takzhe voskreshat</t>
  </si>
  <si>
    <t>sozdaet i uluchshaet oruzhie i artefakty</t>
  </si>
  <si>
    <t>otkrivaet nauchnuyu vetku</t>
  </si>
  <si>
    <t>pozvolyaet vmewat bolshe lyudey, otkrivaet novie oruzhiya i artefakty</t>
  </si>
  <si>
    <t>bolshe vibora pri nayme, level geroya ogranichen altarem, uskoryaet voskreshenie</t>
  </si>
  <si>
    <t>Nauka</t>
  </si>
  <si>
    <t>ressourci</t>
  </si>
  <si>
    <t>voennaya</t>
  </si>
  <si>
    <t>promyshlennost</t>
  </si>
  <si>
    <t>nachalo 2 na vibor</t>
  </si>
  <si>
    <t>dobicha fruktov/derevyev</t>
  </si>
  <si>
    <t>voin</t>
  </si>
  <si>
    <t>luchnik</t>
  </si>
  <si>
    <t>kolichestvo armiy + 1</t>
  </si>
  <si>
    <t>spion</t>
  </si>
  <si>
    <t>stena</t>
  </si>
  <si>
    <t>1x1</t>
  </si>
  <si>
    <t>bashnya</t>
  </si>
  <si>
    <t>mozhno stavit unitov</t>
  </si>
  <si>
    <t>ukrepleniya</t>
  </si>
  <si>
    <t>pozvolyaet vmewat bolshe unitov</t>
  </si>
  <si>
    <t>uvelichivaet razmer steni, chto vliyaet na prochnost</t>
  </si>
  <si>
    <t>zawiwaet gorod/zamok, ne daet proyti</t>
  </si>
  <si>
    <t>nanosit povrezhdeniya prohodyazhim voyskam v boyu</t>
  </si>
  <si>
    <t>uvelichivaet % povrezhdeniy</t>
  </si>
  <si>
    <t>uvelichivaet level upgrade postroek, uvelichivaet kolichestvo lyudey i prirost</t>
  </si>
  <si>
    <t>konnik</t>
  </si>
  <si>
    <t>ptichnik</t>
  </si>
  <si>
    <t>mag</t>
  </si>
  <si>
    <t>geroy</t>
  </si>
  <si>
    <t>todo ne sovsem unit</t>
  </si>
  <si>
    <t>zawita</t>
  </si>
  <si>
    <t>pushka</t>
  </si>
  <si>
    <t>strelyaet avtomatom po unitam</t>
  </si>
  <si>
    <t>nanosit bolshiy uron, i sama krepche</t>
  </si>
  <si>
    <t>ferma</t>
  </si>
  <si>
    <t>dobivaet ribu (edu)</t>
  </si>
  <si>
    <t>dobivaet myaso (edu)</t>
  </si>
  <si>
    <t>dobivaet kamen (stroitelniy)</t>
  </si>
  <si>
    <t>dobivaet derevo (stroitelniy)</t>
  </si>
  <si>
    <t>dobivaet metal, zoloto (specialniy)</t>
  </si>
  <si>
    <t>dobivaet zerno (edu)</t>
  </si>
  <si>
    <t>dobivaet frukti (edu) ogranichenniy resurs</t>
  </si>
  <si>
    <t>dobivaet vodu (edu)</t>
  </si>
  <si>
    <t>dengi</t>
  </si>
  <si>
    <t>zerno</t>
  </si>
  <si>
    <t>frukti</t>
  </si>
  <si>
    <t>myaso</t>
  </si>
  <si>
    <t>riba</t>
  </si>
  <si>
    <t>torgovlya</t>
  </si>
  <si>
    <t>(vzaimodeystvie</t>
  </si>
  <si>
    <t>s drugimi igrokami)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</si>
</sst>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7.28515625" customWidth="1"/>
    <col min="2" max="2" width="15" customWidth="1"/>
    <col min="3" max="3" width="32.5703125" customWidth="1"/>
    <col min="4" max="4" width="68.42578125" customWidth="1"/>
    <col min="5" max="5" width="93" customWidth="1"/>
  </cols>
  <sheetData>
    <row r="1" spans="1:5" s="1" customFormat="1" ht="23.25" x14ac:dyDescent="0.35">
      <c r="A1" s="1" t="s">
        <v>0</v>
      </c>
      <c r="B1" s="1" t="s">
        <v>2</v>
      </c>
      <c r="C1" s="1" t="s">
        <v>5</v>
      </c>
      <c r="D1" s="1" t="s">
        <v>11</v>
      </c>
      <c r="E1" s="1" t="s">
        <v>10</v>
      </c>
    </row>
    <row r="2" spans="1:5" x14ac:dyDescent="0.25">
      <c r="A2" t="s">
        <v>1</v>
      </c>
      <c r="B2" t="s">
        <v>19</v>
      </c>
      <c r="C2" t="s">
        <v>6</v>
      </c>
      <c r="D2" t="s">
        <v>14</v>
      </c>
      <c r="E2" t="s">
        <v>100</v>
      </c>
    </row>
    <row r="3" spans="1:5" x14ac:dyDescent="0.25">
      <c r="A3" t="s">
        <v>4</v>
      </c>
      <c r="B3" t="s">
        <v>3</v>
      </c>
      <c r="C3" t="s">
        <v>6</v>
      </c>
      <c r="D3" t="s">
        <v>8</v>
      </c>
      <c r="E3" t="s">
        <v>9</v>
      </c>
    </row>
    <row r="4" spans="1:5" x14ac:dyDescent="0.25">
      <c r="A4" t="s">
        <v>12</v>
      </c>
      <c r="B4" t="s">
        <v>7</v>
      </c>
      <c r="C4" t="s">
        <v>6</v>
      </c>
      <c r="D4" t="s">
        <v>13</v>
      </c>
      <c r="E4" t="s">
        <v>29</v>
      </c>
    </row>
    <row r="5" spans="1:5" x14ac:dyDescent="0.25">
      <c r="A5" t="s">
        <v>15</v>
      </c>
      <c r="B5" t="s">
        <v>7</v>
      </c>
      <c r="C5" t="s">
        <v>16</v>
      </c>
      <c r="D5" t="s">
        <v>114</v>
      </c>
      <c r="E5" t="s">
        <v>17</v>
      </c>
    </row>
    <row r="6" spans="1:5" x14ac:dyDescent="0.25">
      <c r="A6" t="s">
        <v>24</v>
      </c>
      <c r="B6" t="s">
        <v>7</v>
      </c>
      <c r="C6" t="s">
        <v>16</v>
      </c>
      <c r="D6" t="s">
        <v>113</v>
      </c>
      <c r="E6" t="s">
        <v>17</v>
      </c>
    </row>
    <row r="7" spans="1:5" x14ac:dyDescent="0.25">
      <c r="A7" t="s">
        <v>23</v>
      </c>
      <c r="B7" t="s">
        <v>7</v>
      </c>
      <c r="C7" t="s">
        <v>16</v>
      </c>
      <c r="D7" t="s">
        <v>115</v>
      </c>
      <c r="E7" t="s">
        <v>17</v>
      </c>
    </row>
    <row r="8" spans="1:5" x14ac:dyDescent="0.25">
      <c r="A8" t="s">
        <v>25</v>
      </c>
      <c r="B8" t="s">
        <v>7</v>
      </c>
      <c r="C8" t="s">
        <v>16</v>
      </c>
      <c r="D8" t="s">
        <v>111</v>
      </c>
      <c r="E8" t="s">
        <v>17</v>
      </c>
    </row>
    <row r="9" spans="1:5" x14ac:dyDescent="0.25">
      <c r="A9" t="s">
        <v>26</v>
      </c>
      <c r="B9" t="s">
        <v>7</v>
      </c>
      <c r="C9" t="s">
        <v>16</v>
      </c>
      <c r="D9" t="s">
        <v>112</v>
      </c>
      <c r="E9" t="s">
        <v>17</v>
      </c>
    </row>
    <row r="10" spans="1:5" x14ac:dyDescent="0.25">
      <c r="A10" t="s">
        <v>18</v>
      </c>
      <c r="B10" t="s">
        <v>19</v>
      </c>
      <c r="C10" t="s">
        <v>16</v>
      </c>
      <c r="D10" t="s">
        <v>116</v>
      </c>
      <c r="E10" t="s">
        <v>22</v>
      </c>
    </row>
    <row r="11" spans="1:5" x14ac:dyDescent="0.25">
      <c r="A11" t="s">
        <v>20</v>
      </c>
      <c r="B11" t="s">
        <v>21</v>
      </c>
      <c r="C11" t="s">
        <v>16</v>
      </c>
      <c r="D11" t="s">
        <v>117</v>
      </c>
      <c r="E11" t="s">
        <v>22</v>
      </c>
    </row>
    <row r="12" spans="1:5" x14ac:dyDescent="0.25">
      <c r="A12" t="s">
        <v>27</v>
      </c>
      <c r="B12" t="s">
        <v>7</v>
      </c>
      <c r="C12" t="s">
        <v>16</v>
      </c>
      <c r="D12" t="s">
        <v>118</v>
      </c>
      <c r="E12" t="s">
        <v>17</v>
      </c>
    </row>
    <row r="14" spans="1:5" x14ac:dyDescent="0.25">
      <c r="A14" t="s">
        <v>41</v>
      </c>
      <c r="B14" t="s">
        <v>7</v>
      </c>
      <c r="C14" t="s">
        <v>28</v>
      </c>
      <c r="D14" t="s">
        <v>56</v>
      </c>
    </row>
    <row r="15" spans="1:5" x14ac:dyDescent="0.25">
      <c r="A15" t="s">
        <v>42</v>
      </c>
      <c r="B15" t="s">
        <v>7</v>
      </c>
      <c r="C15" t="s">
        <v>28</v>
      </c>
      <c r="D15" t="s">
        <v>57</v>
      </c>
    </row>
    <row r="16" spans="1:5" x14ac:dyDescent="0.25">
      <c r="A16" t="s">
        <v>43</v>
      </c>
      <c r="B16" t="s">
        <v>7</v>
      </c>
      <c r="C16" t="s">
        <v>28</v>
      </c>
      <c r="D16" t="s">
        <v>58</v>
      </c>
    </row>
    <row r="17" spans="1:5" x14ac:dyDescent="0.25">
      <c r="A17" t="s">
        <v>44</v>
      </c>
      <c r="B17" t="s">
        <v>7</v>
      </c>
      <c r="C17" t="s">
        <v>28</v>
      </c>
      <c r="D17" t="s">
        <v>59</v>
      </c>
    </row>
    <row r="18" spans="1:5" x14ac:dyDescent="0.25">
      <c r="A18" t="s">
        <v>45</v>
      </c>
      <c r="B18" t="s">
        <v>7</v>
      </c>
      <c r="C18" t="s">
        <v>28</v>
      </c>
      <c r="D18" t="s">
        <v>60</v>
      </c>
    </row>
    <row r="20" spans="1:5" x14ac:dyDescent="0.25">
      <c r="A20" t="s">
        <v>72</v>
      </c>
      <c r="B20" t="s">
        <v>7</v>
      </c>
      <c r="C20" t="s">
        <v>28</v>
      </c>
      <c r="D20" t="s">
        <v>76</v>
      </c>
      <c r="E20" t="s">
        <v>78</v>
      </c>
    </row>
    <row r="21" spans="1:5" x14ac:dyDescent="0.25">
      <c r="A21" t="s">
        <v>73</v>
      </c>
      <c r="B21" t="s">
        <v>7</v>
      </c>
      <c r="C21" t="s">
        <v>6</v>
      </c>
      <c r="D21" t="s">
        <v>77</v>
      </c>
      <c r="E21" t="s">
        <v>17</v>
      </c>
    </row>
    <row r="22" spans="1:5" x14ac:dyDescent="0.25">
      <c r="A22" t="s">
        <v>74</v>
      </c>
      <c r="B22" t="s">
        <v>7</v>
      </c>
      <c r="C22" t="s">
        <v>28</v>
      </c>
      <c r="D22" t="s">
        <v>75</v>
      </c>
      <c r="E22" t="s">
        <v>79</v>
      </c>
    </row>
    <row r="24" spans="1:5" x14ac:dyDescent="0.25">
      <c r="A24" t="s">
        <v>90</v>
      </c>
      <c r="B24" t="s">
        <v>91</v>
      </c>
      <c r="C24" t="s">
        <v>106</v>
      </c>
      <c r="D24" t="s">
        <v>97</v>
      </c>
      <c r="E24" t="s">
        <v>96</v>
      </c>
    </row>
    <row r="25" spans="1:5" x14ac:dyDescent="0.25">
      <c r="A25" t="s">
        <v>92</v>
      </c>
      <c r="B25" t="s">
        <v>91</v>
      </c>
      <c r="C25" t="s">
        <v>106</v>
      </c>
      <c r="D25" t="s">
        <v>93</v>
      </c>
      <c r="E25" t="s">
        <v>95</v>
      </c>
    </row>
    <row r="26" spans="1:5" x14ac:dyDescent="0.25">
      <c r="A26" t="s">
        <v>94</v>
      </c>
      <c r="B26" t="s">
        <v>91</v>
      </c>
      <c r="C26" t="s">
        <v>106</v>
      </c>
      <c r="D26" t="s">
        <v>98</v>
      </c>
      <c r="E26" t="s">
        <v>99</v>
      </c>
    </row>
    <row r="27" spans="1:5" x14ac:dyDescent="0.25">
      <c r="A27" t="s">
        <v>107</v>
      </c>
      <c r="B27" t="s">
        <v>91</v>
      </c>
      <c r="C27" t="s">
        <v>106</v>
      </c>
      <c r="D27" t="s">
        <v>108</v>
      </c>
      <c r="E27" t="s">
        <v>109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9" workbookViewId="0">
      <selection activeCell="B40" sqref="B40"/>
    </sheetView>
  </sheetViews>
  <sheetFormatPr baseColWidth="10" defaultColWidth="9.140625" defaultRowHeight="15" x14ac:dyDescent="0.25"/>
  <cols>
    <col min="1" max="1" width="17.28515625" customWidth="1"/>
    <col min="2" max="2" width="13.5703125" customWidth="1"/>
    <col min="3" max="3" width="36.42578125" customWidth="1"/>
    <col min="4" max="4" width="42.7109375" customWidth="1"/>
    <col min="5" max="5" width="11.28515625" customWidth="1"/>
    <col min="6" max="6" width="24.85546875" customWidth="1"/>
    <col min="7" max="7" width="33.42578125" customWidth="1"/>
    <col min="8" max="8" width="42" customWidth="1"/>
    <col min="9" max="9" width="15.42578125" customWidth="1"/>
    <col min="10" max="10" width="14.5703125" customWidth="1"/>
  </cols>
  <sheetData>
    <row r="1" spans="1:10" s="1" customFormat="1" ht="25.5" customHeight="1" x14ac:dyDescent="0.35">
      <c r="A1" s="1" t="s">
        <v>31</v>
      </c>
      <c r="B1" s="1" t="s">
        <v>10</v>
      </c>
      <c r="C1" s="1" t="s">
        <v>54</v>
      </c>
      <c r="D1" s="1" t="s">
        <v>32</v>
      </c>
      <c r="E1" s="1" t="s">
        <v>33</v>
      </c>
      <c r="F1" s="1" t="s">
        <v>46</v>
      </c>
      <c r="G1" s="1" t="s">
        <v>54</v>
      </c>
      <c r="H1" s="1" t="s">
        <v>32</v>
      </c>
    </row>
    <row r="2" spans="1:10" x14ac:dyDescent="0.25">
      <c r="A2" t="s">
        <v>30</v>
      </c>
      <c r="C2" t="s">
        <v>37</v>
      </c>
      <c r="D2" t="s">
        <v>35</v>
      </c>
      <c r="E2" t="s">
        <v>34</v>
      </c>
      <c r="G2" t="s">
        <v>38</v>
      </c>
      <c r="H2" t="s">
        <v>36</v>
      </c>
    </row>
    <row r="3" spans="1:10" x14ac:dyDescent="0.25">
      <c r="B3">
        <v>1</v>
      </c>
      <c r="C3">
        <f>D3*0.02</f>
        <v>1</v>
      </c>
      <c r="D3">
        <f>ROUND(POWER(1.8,B3 -1)*50,0)</f>
        <v>50</v>
      </c>
      <c r="F3">
        <f>D3*0.4</f>
        <v>20</v>
      </c>
      <c r="G3">
        <f>F3*0.05</f>
        <v>1</v>
      </c>
      <c r="H3">
        <f>ROUND(POWER(1.8,B3 -1)*5,0)</f>
        <v>5</v>
      </c>
    </row>
    <row r="4" spans="1:10" x14ac:dyDescent="0.25">
      <c r="B4">
        <v>2</v>
      </c>
      <c r="C4">
        <f t="shared" ref="C4:C12" si="0">D4*0.02</f>
        <v>1.8</v>
      </c>
      <c r="D4">
        <f t="shared" ref="D4:D12" si="1">ROUND(POWER(1.8,B4 -1)*50,0)</f>
        <v>90</v>
      </c>
      <c r="F4">
        <f t="shared" ref="F4:F12" si="2">D4*0.4</f>
        <v>36</v>
      </c>
      <c r="G4">
        <f t="shared" ref="G4:G12" si="3">F4*0.05</f>
        <v>1.8</v>
      </c>
      <c r="H4">
        <f>ROUND(POWER(1.8,B4 -1)*5,0)</f>
        <v>9</v>
      </c>
    </row>
    <row r="5" spans="1:10" x14ac:dyDescent="0.25">
      <c r="B5">
        <v>3</v>
      </c>
      <c r="C5">
        <f t="shared" si="0"/>
        <v>3.24</v>
      </c>
      <c r="D5">
        <f t="shared" si="1"/>
        <v>162</v>
      </c>
      <c r="F5">
        <f t="shared" si="2"/>
        <v>64.8</v>
      </c>
      <c r="G5">
        <f t="shared" si="3"/>
        <v>3.24</v>
      </c>
      <c r="H5">
        <f>ROUND(POWER(1.8,B5 -1)*5,0)</f>
        <v>16</v>
      </c>
    </row>
    <row r="6" spans="1:10" x14ac:dyDescent="0.25">
      <c r="B6">
        <v>4</v>
      </c>
      <c r="C6">
        <f t="shared" si="0"/>
        <v>5.84</v>
      </c>
      <c r="D6">
        <f t="shared" si="1"/>
        <v>292</v>
      </c>
      <c r="F6">
        <f t="shared" si="2"/>
        <v>116.80000000000001</v>
      </c>
      <c r="G6">
        <f t="shared" si="3"/>
        <v>5.8400000000000007</v>
      </c>
      <c r="H6">
        <f>ROUND(POWER(1.8,B6 -1)*5,0)</f>
        <v>29</v>
      </c>
    </row>
    <row r="7" spans="1:10" x14ac:dyDescent="0.25">
      <c r="B7">
        <v>5</v>
      </c>
      <c r="C7">
        <f t="shared" si="0"/>
        <v>10.5</v>
      </c>
      <c r="D7">
        <f t="shared" si="1"/>
        <v>525</v>
      </c>
      <c r="F7">
        <f t="shared" si="2"/>
        <v>210</v>
      </c>
      <c r="G7">
        <f t="shared" si="3"/>
        <v>10.5</v>
      </c>
      <c r="H7">
        <f>ROUND(POWER(1.8,B7 -1)*5,0)</f>
        <v>52</v>
      </c>
    </row>
    <row r="8" spans="1:10" x14ac:dyDescent="0.25">
      <c r="B8">
        <v>6</v>
      </c>
      <c r="C8">
        <f t="shared" si="0"/>
        <v>18.900000000000002</v>
      </c>
      <c r="D8">
        <f t="shared" si="1"/>
        <v>945</v>
      </c>
      <c r="F8">
        <f t="shared" si="2"/>
        <v>378</v>
      </c>
      <c r="G8">
        <f t="shared" si="3"/>
        <v>18.900000000000002</v>
      </c>
      <c r="H8">
        <f>ROUND(POWER(1.8,B8 -1)*5,0)</f>
        <v>94</v>
      </c>
    </row>
    <row r="9" spans="1:10" x14ac:dyDescent="0.25">
      <c r="B9">
        <v>7</v>
      </c>
      <c r="C9">
        <f t="shared" si="0"/>
        <v>34.020000000000003</v>
      </c>
      <c r="D9">
        <f t="shared" si="1"/>
        <v>1701</v>
      </c>
      <c r="F9">
        <f t="shared" si="2"/>
        <v>680.40000000000009</v>
      </c>
      <c r="G9">
        <f t="shared" si="3"/>
        <v>34.020000000000003</v>
      </c>
      <c r="H9">
        <f>ROUND(POWER(1.8,B9 -1)*5,0)</f>
        <v>170</v>
      </c>
    </row>
    <row r="10" spans="1:10" x14ac:dyDescent="0.25">
      <c r="B10">
        <v>8</v>
      </c>
      <c r="C10">
        <f t="shared" si="0"/>
        <v>61.22</v>
      </c>
      <c r="D10">
        <f t="shared" si="1"/>
        <v>3061</v>
      </c>
      <c r="F10">
        <f t="shared" si="2"/>
        <v>1224.4000000000001</v>
      </c>
      <c r="G10">
        <f t="shared" si="3"/>
        <v>61.220000000000006</v>
      </c>
      <c r="H10">
        <f>ROUND(POWER(1.8,B10 -1)*5,0)</f>
        <v>306</v>
      </c>
    </row>
    <row r="11" spans="1:10" x14ac:dyDescent="0.25">
      <c r="B11">
        <v>9</v>
      </c>
      <c r="C11">
        <f t="shared" si="0"/>
        <v>110.2</v>
      </c>
      <c r="D11">
        <f t="shared" si="1"/>
        <v>5510</v>
      </c>
      <c r="F11">
        <f t="shared" si="2"/>
        <v>2204</v>
      </c>
      <c r="G11">
        <f t="shared" si="3"/>
        <v>110.2</v>
      </c>
      <c r="H11">
        <f>ROUND(POWER(1.8,B11 -1)*5,0)</f>
        <v>551</v>
      </c>
    </row>
    <row r="12" spans="1:10" x14ac:dyDescent="0.25">
      <c r="B12">
        <v>10</v>
      </c>
      <c r="C12">
        <f t="shared" si="0"/>
        <v>198.36</v>
      </c>
      <c r="D12">
        <f t="shared" si="1"/>
        <v>9918</v>
      </c>
      <c r="F12">
        <f t="shared" si="2"/>
        <v>3967.2000000000003</v>
      </c>
      <c r="G12">
        <f t="shared" si="3"/>
        <v>198.36</v>
      </c>
      <c r="H12">
        <f>ROUND(POWER(1.8,B12 -1)*5,0)</f>
        <v>992</v>
      </c>
    </row>
    <row r="14" spans="1:10" ht="23.25" x14ac:dyDescent="0.35">
      <c r="A14" t="s">
        <v>119</v>
      </c>
      <c r="B14" s="1" t="s">
        <v>47</v>
      </c>
      <c r="C14" s="1" t="s">
        <v>54</v>
      </c>
      <c r="D14" s="1" t="s">
        <v>54</v>
      </c>
      <c r="F14" s="1" t="s">
        <v>62</v>
      </c>
      <c r="G14" s="1" t="s">
        <v>61</v>
      </c>
    </row>
    <row r="15" spans="1:10" x14ac:dyDescent="0.25">
      <c r="A15" t="s">
        <v>48</v>
      </c>
      <c r="B15" t="s">
        <v>47</v>
      </c>
      <c r="C15" t="s">
        <v>63</v>
      </c>
      <c r="D15" t="s">
        <v>64</v>
      </c>
      <c r="E15" t="s">
        <v>52</v>
      </c>
      <c r="F15" t="s">
        <v>65</v>
      </c>
      <c r="G15" t="s">
        <v>66</v>
      </c>
      <c r="H15" t="s">
        <v>67</v>
      </c>
      <c r="I15" t="s">
        <v>68</v>
      </c>
      <c r="J15" t="s">
        <v>69</v>
      </c>
    </row>
    <row r="16" spans="1:10" x14ac:dyDescent="0.25">
      <c r="A16">
        <f>F3</f>
        <v>20</v>
      </c>
      <c r="B16">
        <v>40</v>
      </c>
      <c r="C16">
        <f>(B16-A16)*0.2</f>
        <v>4</v>
      </c>
      <c r="D16">
        <f>A16*4*0.2</f>
        <v>16</v>
      </c>
      <c r="E16">
        <v>10</v>
      </c>
      <c r="F16">
        <f>-E16</f>
        <v>-10</v>
      </c>
      <c r="G16">
        <f>-E16*1.5</f>
        <v>-15</v>
      </c>
      <c r="H16">
        <f>-E16*2</f>
        <v>-20</v>
      </c>
      <c r="I16">
        <f>-E16*3</f>
        <v>-30</v>
      </c>
      <c r="J16">
        <f>-E16*4</f>
        <v>-40</v>
      </c>
    </row>
    <row r="17" spans="1:10" x14ac:dyDescent="0.25">
      <c r="A17">
        <f t="shared" ref="A17:A25" si="4">F4</f>
        <v>36</v>
      </c>
      <c r="B17">
        <f>D4</f>
        <v>90</v>
      </c>
      <c r="C17">
        <f t="shared" ref="C17:C25" si="5">(B17-A17)*0.2</f>
        <v>10.8</v>
      </c>
      <c r="D17">
        <f t="shared" ref="D17:D25" si="6">A17*4*0.2</f>
        <v>28.8</v>
      </c>
      <c r="E17">
        <f>E16*2</f>
        <v>20</v>
      </c>
      <c r="F17">
        <f t="shared" ref="F17:F25" si="7">-E17</f>
        <v>-20</v>
      </c>
      <c r="G17">
        <f t="shared" ref="G17:G25" si="8">-E17*1.5</f>
        <v>-30</v>
      </c>
      <c r="H17">
        <f t="shared" ref="H17:H25" si="9">-E17*2</f>
        <v>-40</v>
      </c>
      <c r="I17">
        <f t="shared" ref="I17:I25" si="10">-E17*3</f>
        <v>-60</v>
      </c>
      <c r="J17">
        <f t="shared" ref="J17:J25" si="11">-E17*4</f>
        <v>-80</v>
      </c>
    </row>
    <row r="18" spans="1:10" x14ac:dyDescent="0.25">
      <c r="A18">
        <f t="shared" si="4"/>
        <v>64.8</v>
      </c>
      <c r="B18">
        <f>D5</f>
        <v>162</v>
      </c>
      <c r="C18">
        <f t="shared" si="5"/>
        <v>19.440000000000001</v>
      </c>
      <c r="D18">
        <f t="shared" si="6"/>
        <v>51.84</v>
      </c>
      <c r="E18">
        <f t="shared" ref="E18:E25" si="12">E17*2</f>
        <v>40</v>
      </c>
      <c r="F18">
        <f t="shared" si="7"/>
        <v>-40</v>
      </c>
      <c r="G18">
        <f t="shared" si="8"/>
        <v>-60</v>
      </c>
      <c r="H18">
        <f t="shared" si="9"/>
        <v>-80</v>
      </c>
      <c r="I18">
        <f t="shared" si="10"/>
        <v>-120</v>
      </c>
      <c r="J18">
        <f t="shared" si="11"/>
        <v>-160</v>
      </c>
    </row>
    <row r="19" spans="1:10" x14ac:dyDescent="0.25">
      <c r="A19">
        <f t="shared" si="4"/>
        <v>116.80000000000001</v>
      </c>
      <c r="B19">
        <f>D6</f>
        <v>292</v>
      </c>
      <c r="C19">
        <f t="shared" si="5"/>
        <v>35.04</v>
      </c>
      <c r="D19">
        <f t="shared" si="6"/>
        <v>93.440000000000012</v>
      </c>
      <c r="E19">
        <f t="shared" si="12"/>
        <v>80</v>
      </c>
      <c r="F19">
        <f t="shared" si="7"/>
        <v>-80</v>
      </c>
      <c r="G19">
        <f t="shared" si="8"/>
        <v>-120</v>
      </c>
      <c r="H19">
        <f t="shared" si="9"/>
        <v>-160</v>
      </c>
      <c r="I19">
        <f t="shared" si="10"/>
        <v>-240</v>
      </c>
      <c r="J19">
        <f t="shared" si="11"/>
        <v>-320</v>
      </c>
    </row>
    <row r="20" spans="1:10" x14ac:dyDescent="0.25">
      <c r="A20">
        <f t="shared" si="4"/>
        <v>210</v>
      </c>
      <c r="B20">
        <f>D7</f>
        <v>525</v>
      </c>
      <c r="C20">
        <f t="shared" si="5"/>
        <v>63</v>
      </c>
      <c r="D20">
        <f t="shared" si="6"/>
        <v>168</v>
      </c>
      <c r="E20">
        <f t="shared" si="12"/>
        <v>160</v>
      </c>
      <c r="F20">
        <f t="shared" si="7"/>
        <v>-160</v>
      </c>
      <c r="G20">
        <f t="shared" si="8"/>
        <v>-240</v>
      </c>
      <c r="H20">
        <f t="shared" si="9"/>
        <v>-320</v>
      </c>
      <c r="I20">
        <f t="shared" si="10"/>
        <v>-480</v>
      </c>
      <c r="J20">
        <f t="shared" si="11"/>
        <v>-640</v>
      </c>
    </row>
    <row r="21" spans="1:10" x14ac:dyDescent="0.25">
      <c r="A21">
        <f t="shared" si="4"/>
        <v>378</v>
      </c>
      <c r="B21">
        <f>D8</f>
        <v>945</v>
      </c>
      <c r="C21">
        <f t="shared" si="5"/>
        <v>113.4</v>
      </c>
      <c r="D21">
        <f t="shared" si="6"/>
        <v>302.40000000000003</v>
      </c>
      <c r="E21">
        <f t="shared" si="12"/>
        <v>320</v>
      </c>
      <c r="F21">
        <f t="shared" si="7"/>
        <v>-320</v>
      </c>
      <c r="G21">
        <f t="shared" si="8"/>
        <v>-480</v>
      </c>
      <c r="H21">
        <f t="shared" si="9"/>
        <v>-640</v>
      </c>
      <c r="I21">
        <f t="shared" si="10"/>
        <v>-960</v>
      </c>
      <c r="J21">
        <f t="shared" si="11"/>
        <v>-1280</v>
      </c>
    </row>
    <row r="22" spans="1:10" x14ac:dyDescent="0.25">
      <c r="A22">
        <f t="shared" si="4"/>
        <v>680.40000000000009</v>
      </c>
      <c r="B22">
        <f>D9</f>
        <v>1701</v>
      </c>
      <c r="C22">
        <f t="shared" si="5"/>
        <v>204.12</v>
      </c>
      <c r="D22">
        <f t="shared" si="6"/>
        <v>544.32000000000005</v>
      </c>
      <c r="E22">
        <f t="shared" si="12"/>
        <v>640</v>
      </c>
      <c r="F22">
        <f t="shared" si="7"/>
        <v>-640</v>
      </c>
      <c r="G22">
        <f t="shared" si="8"/>
        <v>-960</v>
      </c>
      <c r="H22">
        <f t="shared" si="9"/>
        <v>-1280</v>
      </c>
      <c r="I22">
        <f t="shared" si="10"/>
        <v>-1920</v>
      </c>
      <c r="J22">
        <f t="shared" si="11"/>
        <v>-2560</v>
      </c>
    </row>
    <row r="23" spans="1:10" x14ac:dyDescent="0.25">
      <c r="A23">
        <f t="shared" si="4"/>
        <v>1224.4000000000001</v>
      </c>
      <c r="B23">
        <f>D10</f>
        <v>3061</v>
      </c>
      <c r="C23">
        <f t="shared" si="5"/>
        <v>367.32</v>
      </c>
      <c r="D23">
        <f t="shared" si="6"/>
        <v>979.5200000000001</v>
      </c>
      <c r="E23">
        <f t="shared" si="12"/>
        <v>1280</v>
      </c>
      <c r="F23">
        <f t="shared" si="7"/>
        <v>-1280</v>
      </c>
      <c r="G23">
        <f t="shared" si="8"/>
        <v>-1920</v>
      </c>
      <c r="H23">
        <f t="shared" si="9"/>
        <v>-2560</v>
      </c>
      <c r="I23">
        <f t="shared" si="10"/>
        <v>-3840</v>
      </c>
      <c r="J23">
        <f t="shared" si="11"/>
        <v>-5120</v>
      </c>
    </row>
    <row r="24" spans="1:10" x14ac:dyDescent="0.25">
      <c r="A24">
        <f t="shared" si="4"/>
        <v>2204</v>
      </c>
      <c r="B24">
        <f>D11</f>
        <v>5510</v>
      </c>
      <c r="C24">
        <f t="shared" si="5"/>
        <v>661.2</v>
      </c>
      <c r="D24">
        <f t="shared" si="6"/>
        <v>1763.2</v>
      </c>
      <c r="E24">
        <f t="shared" si="12"/>
        <v>2560</v>
      </c>
      <c r="F24">
        <f t="shared" si="7"/>
        <v>-2560</v>
      </c>
      <c r="G24">
        <f t="shared" si="8"/>
        <v>-3840</v>
      </c>
      <c r="H24">
        <f t="shared" si="9"/>
        <v>-5120</v>
      </c>
      <c r="I24">
        <f t="shared" si="10"/>
        <v>-7680</v>
      </c>
      <c r="J24">
        <f t="shared" si="11"/>
        <v>-10240</v>
      </c>
    </row>
    <row r="25" spans="1:10" x14ac:dyDescent="0.25">
      <c r="A25">
        <f t="shared" si="4"/>
        <v>3967.2000000000003</v>
      </c>
      <c r="B25">
        <f>D12</f>
        <v>9918</v>
      </c>
      <c r="C25">
        <f t="shared" si="5"/>
        <v>1190.1599999999999</v>
      </c>
      <c r="D25">
        <f t="shared" si="6"/>
        <v>3173.76</v>
      </c>
      <c r="E25">
        <f t="shared" si="12"/>
        <v>5120</v>
      </c>
      <c r="F25">
        <f t="shared" si="7"/>
        <v>-5120</v>
      </c>
      <c r="G25">
        <f t="shared" si="8"/>
        <v>-7680</v>
      </c>
      <c r="H25">
        <f t="shared" si="9"/>
        <v>-10240</v>
      </c>
      <c r="I25">
        <f t="shared" si="10"/>
        <v>-15360</v>
      </c>
      <c r="J25">
        <f t="shared" si="11"/>
        <v>-20480</v>
      </c>
    </row>
    <row r="27" spans="1:10" ht="23.25" x14ac:dyDescent="0.35">
      <c r="A27" t="s">
        <v>40</v>
      </c>
      <c r="B27" s="1" t="s">
        <v>47</v>
      </c>
      <c r="C27" s="1" t="s">
        <v>54</v>
      </c>
      <c r="D27" s="1" t="s">
        <v>62</v>
      </c>
      <c r="F27" s="1" t="s">
        <v>62</v>
      </c>
      <c r="G27" s="1" t="s">
        <v>61</v>
      </c>
    </row>
    <row r="28" spans="1:10" x14ac:dyDescent="0.25">
      <c r="B28" t="s">
        <v>70</v>
      </c>
      <c r="C28" t="s">
        <v>71</v>
      </c>
      <c r="D28" t="s">
        <v>30</v>
      </c>
      <c r="E28" t="s">
        <v>52</v>
      </c>
      <c r="F28" t="s">
        <v>49</v>
      </c>
      <c r="G28" t="s">
        <v>50</v>
      </c>
      <c r="H28" t="s">
        <v>51</v>
      </c>
      <c r="I28" t="s">
        <v>53</v>
      </c>
      <c r="J28" t="s">
        <v>55</v>
      </c>
    </row>
    <row r="29" spans="1:10" x14ac:dyDescent="0.25">
      <c r="B29">
        <v>1</v>
      </c>
      <c r="C29">
        <f>B29*100</f>
        <v>100</v>
      </c>
      <c r="E29">
        <f>E16</f>
        <v>10</v>
      </c>
      <c r="F29">
        <f>-E29*1.5</f>
        <v>-15</v>
      </c>
      <c r="G29">
        <f>-E29*1</f>
        <v>-10</v>
      </c>
      <c r="H29">
        <f>-E29*2</f>
        <v>-20</v>
      </c>
      <c r="I29">
        <f>-E29*3</f>
        <v>-30</v>
      </c>
      <c r="J29">
        <f>-E29</f>
        <v>-10</v>
      </c>
    </row>
    <row r="30" spans="1:10" x14ac:dyDescent="0.25">
      <c r="B30">
        <v>2</v>
      </c>
      <c r="C30">
        <f t="shared" ref="C30:C43" si="13">B30*100</f>
        <v>200</v>
      </c>
      <c r="E30">
        <f t="shared" ref="E30:E38" si="14">E17</f>
        <v>20</v>
      </c>
      <c r="F30">
        <f t="shared" ref="F30:F38" si="15">-E30*1.5</f>
        <v>-30</v>
      </c>
      <c r="G30">
        <f t="shared" ref="G30:G38" si="16">-E30*1</f>
        <v>-20</v>
      </c>
      <c r="H30">
        <f t="shared" ref="H30:H38" si="17">-E30*2</f>
        <v>-40</v>
      </c>
      <c r="I30">
        <f t="shared" ref="I30:I38" si="18">-E30*3</f>
        <v>-60</v>
      </c>
      <c r="J30">
        <f t="shared" ref="J30:J38" si="19">-E30</f>
        <v>-20</v>
      </c>
    </row>
    <row r="31" spans="1:10" x14ac:dyDescent="0.25">
      <c r="B31">
        <v>3</v>
      </c>
      <c r="C31">
        <f t="shared" si="13"/>
        <v>300</v>
      </c>
      <c r="E31">
        <f t="shared" si="14"/>
        <v>40</v>
      </c>
      <c r="F31">
        <f t="shared" si="15"/>
        <v>-60</v>
      </c>
      <c r="G31">
        <f t="shared" si="16"/>
        <v>-40</v>
      </c>
      <c r="H31">
        <f t="shared" si="17"/>
        <v>-80</v>
      </c>
      <c r="I31">
        <f t="shared" si="18"/>
        <v>-120</v>
      </c>
      <c r="J31">
        <f t="shared" si="19"/>
        <v>-40</v>
      </c>
    </row>
    <row r="32" spans="1:10" x14ac:dyDescent="0.25">
      <c r="B32">
        <v>4</v>
      </c>
      <c r="C32">
        <f t="shared" si="13"/>
        <v>400</v>
      </c>
      <c r="E32">
        <f t="shared" si="14"/>
        <v>80</v>
      </c>
      <c r="F32">
        <f t="shared" si="15"/>
        <v>-120</v>
      </c>
      <c r="G32">
        <f t="shared" si="16"/>
        <v>-80</v>
      </c>
      <c r="H32">
        <f t="shared" si="17"/>
        <v>-160</v>
      </c>
      <c r="I32">
        <f t="shared" si="18"/>
        <v>-240</v>
      </c>
      <c r="J32">
        <f t="shared" si="19"/>
        <v>-80</v>
      </c>
    </row>
    <row r="33" spans="1:10" x14ac:dyDescent="0.25">
      <c r="B33">
        <v>5</v>
      </c>
      <c r="C33">
        <f t="shared" si="13"/>
        <v>500</v>
      </c>
      <c r="E33">
        <f t="shared" si="14"/>
        <v>160</v>
      </c>
      <c r="F33">
        <f t="shared" si="15"/>
        <v>-240</v>
      </c>
      <c r="G33">
        <f t="shared" si="16"/>
        <v>-160</v>
      </c>
      <c r="H33">
        <f t="shared" si="17"/>
        <v>-320</v>
      </c>
      <c r="I33">
        <f t="shared" si="18"/>
        <v>-480</v>
      </c>
      <c r="J33">
        <f t="shared" si="19"/>
        <v>-160</v>
      </c>
    </row>
    <row r="34" spans="1:10" x14ac:dyDescent="0.25">
      <c r="B34">
        <v>6</v>
      </c>
      <c r="C34">
        <f t="shared" si="13"/>
        <v>600</v>
      </c>
      <c r="E34">
        <f t="shared" si="14"/>
        <v>320</v>
      </c>
      <c r="F34">
        <f t="shared" si="15"/>
        <v>-480</v>
      </c>
      <c r="G34">
        <f t="shared" si="16"/>
        <v>-320</v>
      </c>
      <c r="H34">
        <f t="shared" si="17"/>
        <v>-640</v>
      </c>
      <c r="I34">
        <f t="shared" si="18"/>
        <v>-960</v>
      </c>
      <c r="J34">
        <f t="shared" si="19"/>
        <v>-320</v>
      </c>
    </row>
    <row r="35" spans="1:10" x14ac:dyDescent="0.25">
      <c r="B35">
        <v>7</v>
      </c>
      <c r="C35">
        <f t="shared" si="13"/>
        <v>700</v>
      </c>
      <c r="E35">
        <f t="shared" si="14"/>
        <v>640</v>
      </c>
      <c r="F35">
        <f t="shared" si="15"/>
        <v>-960</v>
      </c>
      <c r="G35">
        <f t="shared" si="16"/>
        <v>-640</v>
      </c>
      <c r="H35">
        <f t="shared" si="17"/>
        <v>-1280</v>
      </c>
      <c r="I35">
        <f t="shared" si="18"/>
        <v>-1920</v>
      </c>
      <c r="J35">
        <f t="shared" si="19"/>
        <v>-640</v>
      </c>
    </row>
    <row r="36" spans="1:10" x14ac:dyDescent="0.25">
      <c r="B36">
        <v>8</v>
      </c>
      <c r="C36">
        <f t="shared" si="13"/>
        <v>800</v>
      </c>
      <c r="E36">
        <f t="shared" si="14"/>
        <v>1280</v>
      </c>
      <c r="F36">
        <f t="shared" si="15"/>
        <v>-1920</v>
      </c>
      <c r="G36">
        <f t="shared" si="16"/>
        <v>-1280</v>
      </c>
      <c r="H36">
        <f t="shared" si="17"/>
        <v>-2560</v>
      </c>
      <c r="I36">
        <f t="shared" si="18"/>
        <v>-3840</v>
      </c>
      <c r="J36">
        <f t="shared" si="19"/>
        <v>-1280</v>
      </c>
    </row>
    <row r="37" spans="1:10" x14ac:dyDescent="0.25">
      <c r="B37">
        <v>9</v>
      </c>
      <c r="C37">
        <f t="shared" si="13"/>
        <v>900</v>
      </c>
      <c r="E37">
        <f t="shared" si="14"/>
        <v>2560</v>
      </c>
      <c r="F37">
        <f t="shared" si="15"/>
        <v>-3840</v>
      </c>
      <c r="G37">
        <f t="shared" si="16"/>
        <v>-2560</v>
      </c>
      <c r="H37">
        <f t="shared" si="17"/>
        <v>-5120</v>
      </c>
      <c r="I37">
        <f t="shared" si="18"/>
        <v>-7680</v>
      </c>
      <c r="J37">
        <f t="shared" si="19"/>
        <v>-2560</v>
      </c>
    </row>
    <row r="38" spans="1:10" x14ac:dyDescent="0.25">
      <c r="B38">
        <v>10</v>
      </c>
      <c r="C38">
        <f t="shared" si="13"/>
        <v>1000</v>
      </c>
      <c r="E38">
        <f t="shared" si="14"/>
        <v>5120</v>
      </c>
      <c r="F38">
        <f t="shared" si="15"/>
        <v>-7680</v>
      </c>
      <c r="G38">
        <f t="shared" si="16"/>
        <v>-5120</v>
      </c>
      <c r="H38">
        <f t="shared" si="17"/>
        <v>-10240</v>
      </c>
      <c r="I38">
        <f t="shared" si="18"/>
        <v>-15360</v>
      </c>
      <c r="J38">
        <f t="shared" si="19"/>
        <v>-5120</v>
      </c>
    </row>
    <row r="39" spans="1:10" x14ac:dyDescent="0.25">
      <c r="A39" t="s">
        <v>120</v>
      </c>
      <c r="B39">
        <v>1</v>
      </c>
    </row>
    <row r="40" spans="1:10" x14ac:dyDescent="0.25">
      <c r="A40" t="s">
        <v>39</v>
      </c>
      <c r="B40">
        <v>1</v>
      </c>
    </row>
    <row r="41" spans="1:10" x14ac:dyDescent="0.25">
      <c r="A41" t="s">
        <v>121</v>
      </c>
      <c r="B41">
        <v>2</v>
      </c>
    </row>
    <row r="42" spans="1:10" x14ac:dyDescent="0.25">
      <c r="A42" t="s">
        <v>122</v>
      </c>
      <c r="B42">
        <v>2</v>
      </c>
    </row>
    <row r="43" spans="1:10" x14ac:dyDescent="0.25">
      <c r="A43" t="s">
        <v>123</v>
      </c>
      <c r="B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1" width="19.42578125" customWidth="1"/>
    <col min="2" max="2" width="29.140625" customWidth="1"/>
    <col min="3" max="3" width="21" customWidth="1"/>
    <col min="4" max="4" width="16" customWidth="1"/>
  </cols>
  <sheetData>
    <row r="1" spans="1:4" s="1" customFormat="1" ht="23.25" x14ac:dyDescent="0.35">
      <c r="A1" s="1" t="s">
        <v>80</v>
      </c>
      <c r="B1" s="1" t="s">
        <v>84</v>
      </c>
    </row>
    <row r="2" spans="1:4" s="2" customFormat="1" ht="21" x14ac:dyDescent="0.35">
      <c r="B2" s="2">
        <v>1</v>
      </c>
      <c r="C2" s="2">
        <v>2</v>
      </c>
      <c r="D2" s="2">
        <v>3</v>
      </c>
    </row>
    <row r="3" spans="1:4" x14ac:dyDescent="0.25">
      <c r="A3" t="s">
        <v>81</v>
      </c>
      <c r="B3" t="s">
        <v>85</v>
      </c>
      <c r="C3" t="s">
        <v>26</v>
      </c>
    </row>
    <row r="4" spans="1:4" x14ac:dyDescent="0.25">
      <c r="B4" t="s">
        <v>110</v>
      </c>
      <c r="C4" t="s">
        <v>25</v>
      </c>
    </row>
    <row r="7" spans="1:4" x14ac:dyDescent="0.25">
      <c r="A7" t="s">
        <v>82</v>
      </c>
      <c r="B7" t="s">
        <v>86</v>
      </c>
      <c r="C7" t="s">
        <v>88</v>
      </c>
      <c r="D7" t="s">
        <v>89</v>
      </c>
    </row>
    <row r="8" spans="1:4" x14ac:dyDescent="0.25">
      <c r="B8" t="s">
        <v>87</v>
      </c>
    </row>
    <row r="11" spans="1:4" x14ac:dyDescent="0.25">
      <c r="A11" t="s">
        <v>83</v>
      </c>
    </row>
    <row r="15" spans="1:4" x14ac:dyDescent="0.25">
      <c r="A15" t="s">
        <v>124</v>
      </c>
    </row>
    <row r="16" spans="1:4" x14ac:dyDescent="0.25">
      <c r="A16" t="s">
        <v>125</v>
      </c>
    </row>
    <row r="17" spans="1:1" x14ac:dyDescent="0.25">
      <c r="A17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baseColWidth="10" defaultRowHeight="15" x14ac:dyDescent="0.25"/>
  <cols>
    <col min="2" max="2" width="20.7109375" customWidth="1"/>
  </cols>
  <sheetData>
    <row r="1" spans="1:2" x14ac:dyDescent="0.25">
      <c r="A1" t="s">
        <v>30</v>
      </c>
    </row>
    <row r="2" spans="1:2" x14ac:dyDescent="0.25">
      <c r="A2" t="s">
        <v>86</v>
      </c>
    </row>
    <row r="3" spans="1:2" x14ac:dyDescent="0.25">
      <c r="A3" t="s">
        <v>87</v>
      </c>
    </row>
    <row r="4" spans="1:2" x14ac:dyDescent="0.25">
      <c r="A4" t="s">
        <v>101</v>
      </c>
    </row>
    <row r="5" spans="1:2" x14ac:dyDescent="0.25">
      <c r="A5" t="s">
        <v>102</v>
      </c>
    </row>
    <row r="6" spans="1:2" x14ac:dyDescent="0.25">
      <c r="A6" t="s">
        <v>103</v>
      </c>
    </row>
    <row r="7" spans="1:2" x14ac:dyDescent="0.25">
      <c r="A7" t="s">
        <v>89</v>
      </c>
    </row>
    <row r="8" spans="1:2" x14ac:dyDescent="0.25">
      <c r="A8" t="s">
        <v>104</v>
      </c>
      <c r="B8" t="s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buildings</vt:lpstr>
      <vt:lpstr>ressources</vt:lpstr>
      <vt:lpstr>nauka</vt:lpstr>
      <vt:lpstr>uniti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2015-02-27T10:10:05Z</dcterms:modified>
</cp:coreProperties>
</file>